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CD 1\STATS UNIT\UPDATES\CROPS QUARTERLY DATA &amp; REPORT\2026\Q2 Apr-May\"/>
    </mc:Choice>
  </mc:AlternateContent>
  <xr:revisionPtr revIDLastSave="0" documentId="13_ncr:1_{66655AD9-6EAF-4051-8394-82A5FE5E17FC}" xr6:coauthVersionLast="47" xr6:coauthVersionMax="47" xr10:uidLastSave="{00000000-0000-0000-0000-000000000000}"/>
  <bookViews>
    <workbookView xWindow="-120" yWindow="-120" windowWidth="29040" windowHeight="15720" firstSheet="3" activeTab="6" xr2:uid="{00000000-000D-0000-FFFF-FFFF00000000}"/>
  </bookViews>
  <sheets>
    <sheet name="Table 1_Multi" sheetId="1" r:id="rId1"/>
    <sheet name="Table 2_Distri" sheetId="2" r:id="rId2"/>
    <sheet name="Table 3_Sales" sheetId="3" r:id="rId3"/>
    <sheet name="Table 1_Q3" sheetId="4" r:id="rId4"/>
    <sheet name="Table 2_Q3" sheetId="5" r:id="rId5"/>
    <sheet name="Table 3_Q3" sheetId="6" r:id="rId6"/>
    <sheet name="Table 4_Q3" sheetId="7" r:id="rId7"/>
    <sheet name="Export Data_Q3" sheetId="8" r:id="rId8"/>
  </sheets>
  <calcPr calcId="191029" calcMode="manual"/>
  <pivotCaches>
    <pivotCache cacheId="0" r:id="rId9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8" l="1"/>
  <c r="E10" i="8"/>
  <c r="D10" i="8"/>
  <c r="C10" i="8"/>
  <c r="H62" i="7"/>
  <c r="E62" i="7"/>
  <c r="E49" i="7"/>
  <c r="E40" i="7"/>
  <c r="E32" i="7"/>
  <c r="E24" i="7"/>
  <c r="E20" i="7"/>
  <c r="E11" i="7"/>
  <c r="E8" i="7"/>
  <c r="E60" i="6"/>
  <c r="H41" i="6"/>
  <c r="H70" i="6" s="1"/>
  <c r="E41" i="6"/>
  <c r="E33" i="6"/>
  <c r="E28" i="6"/>
  <c r="E10" i="6"/>
  <c r="H102" i="5"/>
  <c r="G102" i="5"/>
  <c r="F102" i="5"/>
  <c r="N91" i="5"/>
  <c r="H91" i="5"/>
  <c r="N85" i="5"/>
  <c r="F73" i="5"/>
  <c r="H73" i="5"/>
  <c r="H59" i="5"/>
  <c r="G59" i="5"/>
  <c r="F59" i="5"/>
  <c r="H51" i="5"/>
  <c r="N51" i="5"/>
  <c r="H36" i="5"/>
  <c r="H33" i="5"/>
  <c r="K20" i="5"/>
  <c r="C4" i="5"/>
  <c r="E4" i="5"/>
  <c r="E114" i="5"/>
  <c r="T72" i="4"/>
  <c r="S72" i="4"/>
  <c r="R72" i="4"/>
  <c r="Q72" i="4"/>
  <c r="P72" i="4"/>
  <c r="O72" i="4"/>
  <c r="H72" i="4"/>
  <c r="G72" i="4"/>
  <c r="H64" i="4"/>
  <c r="G64" i="4"/>
  <c r="F64" i="4"/>
  <c r="F44" i="4"/>
  <c r="Q37" i="4"/>
  <c r="P37" i="4"/>
  <c r="J37" i="4"/>
  <c r="H37" i="4"/>
  <c r="G37" i="4"/>
  <c r="F37" i="4"/>
  <c r="Q31" i="4"/>
  <c r="L31" i="4"/>
  <c r="J31" i="4"/>
  <c r="I31" i="4"/>
  <c r="H31" i="4"/>
  <c r="G31" i="4"/>
  <c r="F31" i="4"/>
  <c r="E31" i="4"/>
  <c r="D31" i="4"/>
  <c r="H11" i="4"/>
  <c r="G11" i="4"/>
  <c r="I11" i="4"/>
  <c r="J11" i="4"/>
  <c r="K11" i="4"/>
  <c r="N76" i="4"/>
  <c r="P11" i="4"/>
  <c r="Q11" i="4"/>
  <c r="T11" i="4"/>
  <c r="F11" i="4"/>
  <c r="Q4" i="4"/>
  <c r="P4" i="4"/>
  <c r="I4" i="4"/>
  <c r="H4" i="4"/>
  <c r="G4" i="4"/>
  <c r="F4" i="4"/>
  <c r="E4" i="4"/>
  <c r="D4" i="4"/>
  <c r="C4" i="4"/>
  <c r="G44" i="4"/>
  <c r="H44" i="4"/>
  <c r="I44" i="4"/>
  <c r="J44" i="4"/>
  <c r="K44" i="4"/>
  <c r="L44" i="4"/>
  <c r="M44" i="4"/>
  <c r="N44" i="4"/>
  <c r="Q44" i="4"/>
  <c r="D68" i="2"/>
  <c r="E68" i="2"/>
  <c r="F68" i="2"/>
  <c r="G68" i="2"/>
  <c r="H68" i="2"/>
  <c r="I68" i="2"/>
  <c r="C68" i="2"/>
  <c r="I64" i="2"/>
  <c r="C59" i="2"/>
  <c r="E39" i="2"/>
  <c r="C39" i="2"/>
  <c r="C32" i="2"/>
  <c r="C27" i="2"/>
  <c r="C10" i="2"/>
  <c r="D75" i="1"/>
  <c r="E75" i="1"/>
  <c r="F75" i="1"/>
  <c r="G75" i="1"/>
  <c r="H75" i="1"/>
  <c r="I75" i="1"/>
  <c r="J75" i="1"/>
  <c r="C75" i="1"/>
  <c r="E71" i="1"/>
  <c r="G71" i="1"/>
  <c r="I71" i="1"/>
  <c r="E64" i="1"/>
  <c r="D44" i="1"/>
  <c r="E44" i="1"/>
  <c r="F44" i="1"/>
  <c r="I44" i="1"/>
  <c r="E37" i="1"/>
  <c r="H37" i="1"/>
  <c r="I37" i="1"/>
  <c r="E31" i="1"/>
  <c r="I31" i="1"/>
  <c r="C31" i="1"/>
  <c r="D11" i="1"/>
  <c r="E11" i="1"/>
  <c r="G11" i="1"/>
  <c r="I11" i="1"/>
  <c r="E4" i="1"/>
  <c r="I4" i="1"/>
  <c r="C4" i="1"/>
  <c r="G62" i="7"/>
  <c r="Q70" i="6"/>
  <c r="P70" i="6"/>
  <c r="O70" i="6"/>
  <c r="N70" i="6"/>
  <c r="M70" i="6"/>
  <c r="L70" i="6"/>
  <c r="K70" i="6"/>
  <c r="J70" i="6"/>
  <c r="I70" i="6"/>
  <c r="G70" i="6"/>
  <c r="F70" i="6"/>
  <c r="D70" i="6"/>
  <c r="C70" i="6"/>
  <c r="K114" i="5"/>
  <c r="J114" i="5"/>
  <c r="I114" i="5"/>
  <c r="E70" i="6" l="1"/>
  <c r="N114" i="5"/>
  <c r="H114" i="5"/>
  <c r="T76" i="4"/>
  <c r="V76" i="4"/>
  <c r="U76" i="4"/>
  <c r="W76" i="4"/>
  <c r="E76" i="4"/>
  <c r="Q76" i="4"/>
  <c r="K76" i="4"/>
  <c r="H76" i="4"/>
  <c r="D24" i="7"/>
  <c r="D40" i="7"/>
  <c r="D32" i="7"/>
  <c r="D11" i="7"/>
  <c r="D20" i="7"/>
  <c r="D38" i="7"/>
  <c r="D8" i="7"/>
  <c r="D4" i="7"/>
  <c r="J66" i="6"/>
  <c r="D60" i="6"/>
  <c r="C60" i="6"/>
  <c r="D41" i="6"/>
  <c r="D33" i="6"/>
  <c r="D28" i="6"/>
  <c r="D10" i="6"/>
  <c r="G91" i="5"/>
  <c r="M85" i="5"/>
  <c r="L85" i="5"/>
  <c r="G51" i="5"/>
  <c r="G73" i="5"/>
  <c r="M59" i="5"/>
  <c r="M51" i="5"/>
  <c r="M114" i="5" s="1"/>
  <c r="G36" i="5"/>
  <c r="G33" i="5"/>
  <c r="G20" i="5"/>
  <c r="D4" i="5"/>
  <c r="D114" i="5" s="1"/>
  <c r="S76" i="4"/>
  <c r="M76" i="4"/>
  <c r="F36" i="5"/>
  <c r="F97" i="5"/>
  <c r="F91" i="5"/>
  <c r="F51" i="5"/>
  <c r="L51" i="5"/>
  <c r="C28" i="6"/>
  <c r="C33" i="6"/>
  <c r="C41" i="6"/>
  <c r="F53" i="7"/>
  <c r="F62" i="7" s="1"/>
  <c r="C49" i="7"/>
  <c r="C38" i="7"/>
  <c r="C35" i="7"/>
  <c r="C32" i="7"/>
  <c r="C24" i="7"/>
  <c r="C20" i="7"/>
  <c r="C8" i="7"/>
  <c r="C4" i="7"/>
  <c r="I66" i="6"/>
  <c r="C66" i="6"/>
  <c r="F41" i="6"/>
  <c r="I33" i="6"/>
  <c r="L28" i="6"/>
  <c r="I10" i="6"/>
  <c r="C10" i="6"/>
  <c r="L4" i="6"/>
  <c r="I4" i="6"/>
  <c r="C4" i="6"/>
  <c r="L33" i="5"/>
  <c r="F33" i="5"/>
  <c r="C114" i="5"/>
  <c r="C62" i="7" l="1"/>
  <c r="D62" i="7"/>
  <c r="L114" i="5"/>
  <c r="G114" i="5"/>
  <c r="F114" i="5"/>
  <c r="D76" i="4"/>
  <c r="G76" i="4"/>
  <c r="P76" i="4"/>
  <c r="J76" i="4"/>
  <c r="R76" i="4"/>
  <c r="O76" i="4"/>
  <c r="L76" i="4"/>
  <c r="F76" i="4"/>
  <c r="I76" i="4"/>
  <c r="C76" i="4"/>
</calcChain>
</file>

<file path=xl/sharedStrings.xml><?xml version="1.0" encoding="utf-8"?>
<sst xmlns="http://schemas.openxmlformats.org/spreadsheetml/2006/main" count="723" uniqueCount="291">
  <si>
    <t>Crop Type</t>
  </si>
  <si>
    <t>Crop Name</t>
  </si>
  <si>
    <t>Suckers</t>
  </si>
  <si>
    <t>Seeds</t>
  </si>
  <si>
    <t>Seedlings</t>
  </si>
  <si>
    <t>Trays</t>
  </si>
  <si>
    <t>Airlayer</t>
  </si>
  <si>
    <t>Powder</t>
  </si>
  <si>
    <t>Crafting</t>
  </si>
  <si>
    <t>Root Crops</t>
  </si>
  <si>
    <t>Taro</t>
  </si>
  <si>
    <t>Taamu</t>
  </si>
  <si>
    <t>Yam</t>
  </si>
  <si>
    <t>Cassava</t>
  </si>
  <si>
    <t>Fruit Trees</t>
  </si>
  <si>
    <t>Abiu</t>
  </si>
  <si>
    <t>Avocado</t>
  </si>
  <si>
    <t>Mango</t>
  </si>
  <si>
    <t>Papaya</t>
  </si>
  <si>
    <t>Rambutan</t>
  </si>
  <si>
    <t>Rollinia</t>
  </si>
  <si>
    <t>Soursop</t>
  </si>
  <si>
    <t>Star fruit</t>
  </si>
  <si>
    <t>Orange</t>
  </si>
  <si>
    <t>Durian</t>
  </si>
  <si>
    <t>Plantation Crops</t>
  </si>
  <si>
    <t>Cocoa</t>
  </si>
  <si>
    <t>Coffee</t>
  </si>
  <si>
    <t>Banana</t>
  </si>
  <si>
    <t>Pineapple</t>
  </si>
  <si>
    <t>Coconut</t>
  </si>
  <si>
    <t>Nuts &amp; Spices</t>
  </si>
  <si>
    <t>Ava</t>
  </si>
  <si>
    <t>Tumeric</t>
  </si>
  <si>
    <t>Vanilla</t>
  </si>
  <si>
    <t>Ginger</t>
  </si>
  <si>
    <t>Chilli</t>
  </si>
  <si>
    <t>Black pepper</t>
  </si>
  <si>
    <t>Vegetables</t>
  </si>
  <si>
    <t>Chinese cabbage</t>
  </si>
  <si>
    <t>Cucumber</t>
  </si>
  <si>
    <t>Green pepper/Capsicum</t>
  </si>
  <si>
    <t>Eggplant</t>
  </si>
  <si>
    <t>Head Cabbage</t>
  </si>
  <si>
    <t>Lettuce</t>
  </si>
  <si>
    <t>Pumpkin</t>
  </si>
  <si>
    <t>Carrot</t>
  </si>
  <si>
    <t>Okra</t>
  </si>
  <si>
    <t>Tomato</t>
  </si>
  <si>
    <t>Herbs</t>
  </si>
  <si>
    <t>Basil</t>
  </si>
  <si>
    <t>Coriander</t>
  </si>
  <si>
    <t>Parsley</t>
  </si>
  <si>
    <t>Spring onion</t>
  </si>
  <si>
    <t>Total</t>
  </si>
  <si>
    <t>Cuttings</t>
  </si>
  <si>
    <t>Grafting</t>
  </si>
  <si>
    <t>Ta'amu</t>
  </si>
  <si>
    <t>Guava</t>
  </si>
  <si>
    <t>Mangosteen</t>
  </si>
  <si>
    <t xml:space="preserve">Breadfruit </t>
  </si>
  <si>
    <t xml:space="preserve">Dragon fruit </t>
  </si>
  <si>
    <t>Watermelon</t>
  </si>
  <si>
    <t>vanilla</t>
  </si>
  <si>
    <t>ava</t>
  </si>
  <si>
    <t>Beans</t>
  </si>
  <si>
    <t>Chinese Cabbage</t>
  </si>
  <si>
    <t>Head cabbage</t>
  </si>
  <si>
    <t>Kang Kong</t>
  </si>
  <si>
    <t>Pumkin</t>
  </si>
  <si>
    <t>Herb</t>
  </si>
  <si>
    <t>Fusi</t>
  </si>
  <si>
    <t>Samoa 2</t>
  </si>
  <si>
    <t>Vave</t>
  </si>
  <si>
    <t>Breadfruit</t>
  </si>
  <si>
    <t>Maafala</t>
  </si>
  <si>
    <t>Passion fruit</t>
  </si>
  <si>
    <t>Star apple</t>
  </si>
  <si>
    <t>Trinitario</t>
  </si>
  <si>
    <t>Alice</t>
  </si>
  <si>
    <t>Yolo wonder</t>
  </si>
  <si>
    <t>Pak choi</t>
  </si>
  <si>
    <t>Sweet corn</t>
  </si>
  <si>
    <t>Black beauty</t>
  </si>
  <si>
    <t>Early long</t>
  </si>
  <si>
    <t>Kaiser</t>
  </si>
  <si>
    <t>Queensland</t>
  </si>
  <si>
    <t>Raising sun</t>
  </si>
  <si>
    <t>Roma</t>
  </si>
  <si>
    <t xml:space="preserve">Lemon </t>
  </si>
  <si>
    <t xml:space="preserve">Basil </t>
  </si>
  <si>
    <t>Mint</t>
  </si>
  <si>
    <t>Thyme</t>
  </si>
  <si>
    <t>Variety</t>
  </si>
  <si>
    <t>Cycle 9</t>
  </si>
  <si>
    <t>Folasa</t>
  </si>
  <si>
    <t>Samoa 1</t>
  </si>
  <si>
    <t>Cycle05</t>
  </si>
  <si>
    <t>Salani</t>
  </si>
  <si>
    <t>Talo fola</t>
  </si>
  <si>
    <t>Tuisuga</t>
  </si>
  <si>
    <t>Putemu</t>
  </si>
  <si>
    <t>Nu'u</t>
  </si>
  <si>
    <t>Aveloloa</t>
  </si>
  <si>
    <t>Fiti</t>
  </si>
  <si>
    <t>Manua</t>
  </si>
  <si>
    <t>Maopo</t>
  </si>
  <si>
    <t>Momolega</t>
  </si>
  <si>
    <t>Puou</t>
  </si>
  <si>
    <t>Uluea</t>
  </si>
  <si>
    <t>Ulusina</t>
  </si>
  <si>
    <t>Samoan</t>
  </si>
  <si>
    <t xml:space="preserve">Red rapid </t>
  </si>
  <si>
    <t>Califonia</t>
  </si>
  <si>
    <t>Long people</t>
  </si>
  <si>
    <t xml:space="preserve">Short stem </t>
  </si>
  <si>
    <t>Green stem</t>
  </si>
  <si>
    <t>Bonanza</t>
  </si>
  <si>
    <t>Slice master</t>
  </si>
  <si>
    <t>Zipangu</t>
  </si>
  <si>
    <t>F-S-Cross</t>
  </si>
  <si>
    <t>KK- Cross</t>
  </si>
  <si>
    <t>Chinese variety</t>
  </si>
  <si>
    <t>Pacific Green</t>
  </si>
  <si>
    <t>Tropical</t>
  </si>
  <si>
    <t>Seven wonder</t>
  </si>
  <si>
    <t>Auro</t>
  </si>
  <si>
    <t>Samoa Auro</t>
  </si>
  <si>
    <t>Panderosa</t>
  </si>
  <si>
    <t xml:space="preserve">Alafua large </t>
  </si>
  <si>
    <t>Tupevave</t>
  </si>
  <si>
    <t>V1037671</t>
  </si>
  <si>
    <t>Cashew nut</t>
  </si>
  <si>
    <t xml:space="preserve">Papaya </t>
  </si>
  <si>
    <t>Onion</t>
  </si>
  <si>
    <t>Local</t>
  </si>
  <si>
    <t xml:space="preserve">Ginger </t>
  </si>
  <si>
    <t>Broccoli</t>
  </si>
  <si>
    <t>Cauliflower</t>
  </si>
  <si>
    <t>Corn</t>
  </si>
  <si>
    <t>Dill</t>
  </si>
  <si>
    <t>Citrus</t>
  </si>
  <si>
    <t>Lemon</t>
  </si>
  <si>
    <t>Lime</t>
  </si>
  <si>
    <t>Sweet potatoes</t>
  </si>
  <si>
    <t xml:space="preserve">Jack fruit </t>
  </si>
  <si>
    <t>Celery</t>
  </si>
  <si>
    <t>Kang kong</t>
  </si>
  <si>
    <t xml:space="preserve">Watermelon </t>
  </si>
  <si>
    <t>Cocoyam</t>
  </si>
  <si>
    <t>Jack fruit</t>
  </si>
  <si>
    <t>Dragon fruit</t>
  </si>
  <si>
    <t>Wallnut</t>
  </si>
  <si>
    <t>Samoan tall</t>
  </si>
  <si>
    <t>Capsicum/Green pepper</t>
  </si>
  <si>
    <t>Chili</t>
  </si>
  <si>
    <t>Wonder bell</t>
  </si>
  <si>
    <t>Saladeer</t>
  </si>
  <si>
    <t>Money maker</t>
  </si>
  <si>
    <t>Tropic boy</t>
  </si>
  <si>
    <t>Pritam</t>
  </si>
  <si>
    <t xml:space="preserve">Local </t>
  </si>
  <si>
    <t>Taro pauni</t>
  </si>
  <si>
    <t>Ulu hawaii</t>
  </si>
  <si>
    <t>Ulu tala</t>
  </si>
  <si>
    <t>Ulu falaoa</t>
  </si>
  <si>
    <t>Sweet pepper</t>
  </si>
  <si>
    <t>White stem</t>
  </si>
  <si>
    <t>Kwang moon</t>
  </si>
  <si>
    <t xml:space="preserve">Supermarket </t>
  </si>
  <si>
    <t>Florida</t>
  </si>
  <si>
    <t>Red rapid</t>
  </si>
  <si>
    <t>Beef stake</t>
  </si>
  <si>
    <t>Head master</t>
  </si>
  <si>
    <t>Lapani</t>
  </si>
  <si>
    <t>Real gold</t>
  </si>
  <si>
    <t xml:space="preserve">Sweet potatoes </t>
  </si>
  <si>
    <t>Z-2</t>
  </si>
  <si>
    <t>Z-4</t>
  </si>
  <si>
    <t>Black Pepper</t>
  </si>
  <si>
    <t>Hawaii</t>
  </si>
  <si>
    <t>Sina</t>
  </si>
  <si>
    <t>R156 red</t>
  </si>
  <si>
    <t xml:space="preserve">Cherry </t>
  </si>
  <si>
    <t>Hybrid</t>
  </si>
  <si>
    <t>Export (Variety)</t>
  </si>
  <si>
    <t xml:space="preserve"> Total</t>
  </si>
  <si>
    <t>Criollo</t>
  </si>
  <si>
    <t>Alafua large</t>
  </si>
  <si>
    <t>Months</t>
  </si>
  <si>
    <t>Destination</t>
  </si>
  <si>
    <t>Fresh Taro</t>
  </si>
  <si>
    <t>Frozen Taro</t>
  </si>
  <si>
    <t>Number of Bags</t>
  </si>
  <si>
    <t>Number of Taro</t>
  </si>
  <si>
    <t>Total Weight (kg)</t>
  </si>
  <si>
    <t>NZ,USA, HAWAII</t>
  </si>
  <si>
    <t>AUS/NZ/USA</t>
  </si>
  <si>
    <t>Gourd</t>
  </si>
  <si>
    <t>Zucchini</t>
  </si>
  <si>
    <t>Laupele</t>
  </si>
  <si>
    <t>Gourd (new variety)</t>
  </si>
  <si>
    <t>Zucchini (new crop)</t>
  </si>
  <si>
    <t>Hass (new variety)</t>
  </si>
  <si>
    <t>Q4</t>
  </si>
  <si>
    <t>Cauliflower (new variety)</t>
  </si>
  <si>
    <t>Black king</t>
  </si>
  <si>
    <t>Green variety (new variety)</t>
  </si>
  <si>
    <t>Green chili  (new variety)</t>
  </si>
  <si>
    <t>Red chili  (new variety)</t>
  </si>
  <si>
    <t>BOK choi  (new variety)</t>
  </si>
  <si>
    <t>Chinese variety  (new variety)</t>
  </si>
  <si>
    <t>Money maker (TBC from Nesse)</t>
  </si>
  <si>
    <t>Q1</t>
  </si>
  <si>
    <t xml:space="preserve">Trays </t>
  </si>
  <si>
    <t xml:space="preserve">Seedlings </t>
  </si>
  <si>
    <t>Vi</t>
  </si>
  <si>
    <t>Sunfield capsicum</t>
  </si>
  <si>
    <t>Sunfield green</t>
  </si>
  <si>
    <t>Dill (new variety)</t>
  </si>
  <si>
    <t>Sunfield long purple (new variety)</t>
  </si>
  <si>
    <t>Sunfield lotus</t>
  </si>
  <si>
    <t>Black king (new variety)</t>
  </si>
  <si>
    <t>Q2</t>
  </si>
  <si>
    <t>Table 1: Number of Planting Materials Multiply by Type of Planting Materials by Crops and Crop Type Q2, 2026</t>
  </si>
  <si>
    <t>Table 2: Number of Planting Materials Distributed by Type of Planting Material by Crop and Crop Type, Quarter 2, 2026</t>
  </si>
  <si>
    <t>Table 2: Number of Planting Materials Multiplied by Type of Planting Material by Crop Type , Quarter  4, 1 &amp; 2_2025 &amp; 2026</t>
  </si>
  <si>
    <t>Table 3: No. of Planting Materials of Selected Crops by Variety, Quarter   4, 1 &amp; 2_2025 &amp; 2026</t>
  </si>
  <si>
    <t>Table 4: Number of Planting Materials Distributed by Type of Planting Material by Crop and Crop Type, Quarter   4, 1 &amp; 2_2025 &amp; 2026</t>
  </si>
  <si>
    <t>Table 5: Number of Planting Materials Distributed for Main Crop by Variety for Selected Crops, Quarter   4, 1 &amp; 2_2025 &amp; 2026</t>
  </si>
  <si>
    <t>Radish (new variety)</t>
  </si>
  <si>
    <t>Sweet potato</t>
  </si>
  <si>
    <t>Row Labels</t>
  </si>
  <si>
    <t>Sum of Planting Materials</t>
  </si>
  <si>
    <t>Sum of QTY</t>
  </si>
  <si>
    <t>Sum of Unit Price</t>
  </si>
  <si>
    <t xml:space="preserve">Sum of Total Price </t>
  </si>
  <si>
    <t>Folasaitu</t>
  </si>
  <si>
    <t>Talo fusi</t>
  </si>
  <si>
    <t>Palai maoi</t>
  </si>
  <si>
    <t>Palai uea</t>
  </si>
  <si>
    <t>Z 2</t>
  </si>
  <si>
    <t>Hazz</t>
  </si>
  <si>
    <t>Pink</t>
  </si>
  <si>
    <t>Panama</t>
  </si>
  <si>
    <t>R 156</t>
  </si>
  <si>
    <t xml:space="preserve">Rambutan </t>
  </si>
  <si>
    <t xml:space="preserve"> Fa'i samoa </t>
  </si>
  <si>
    <t>Aufai Samoa</t>
  </si>
  <si>
    <t>Cavendish</t>
  </si>
  <si>
    <t>Fa'i palagi</t>
  </si>
  <si>
    <t>Palagi</t>
  </si>
  <si>
    <t>Poila</t>
  </si>
  <si>
    <t>Samoa</t>
  </si>
  <si>
    <t xml:space="preserve">Trinitario </t>
  </si>
  <si>
    <t>Local tall</t>
  </si>
  <si>
    <t>Aerobica</t>
  </si>
  <si>
    <t>Local chilli</t>
  </si>
  <si>
    <t>Local ginger</t>
  </si>
  <si>
    <t>Long bean</t>
  </si>
  <si>
    <t>Snake bean</t>
  </si>
  <si>
    <t>Capsicum</t>
  </si>
  <si>
    <t>BAK choi (green stem)</t>
  </si>
  <si>
    <t>Green cucumber</t>
  </si>
  <si>
    <t>Local variety</t>
  </si>
  <si>
    <t>OP seed</t>
  </si>
  <si>
    <t>SOARERS</t>
  </si>
  <si>
    <t>Sunfield Long purple</t>
  </si>
  <si>
    <t>KK - cross</t>
  </si>
  <si>
    <t xml:space="preserve">Seven wonder </t>
  </si>
  <si>
    <t>RK - 156</t>
  </si>
  <si>
    <t>Squash</t>
  </si>
  <si>
    <t>Radish</t>
  </si>
  <si>
    <t>White radish</t>
  </si>
  <si>
    <t>Sunfield tomato</t>
  </si>
  <si>
    <t>Candy red</t>
  </si>
  <si>
    <t>Sugar babe</t>
  </si>
  <si>
    <t>Meyer lemon</t>
  </si>
  <si>
    <t>Tahitian lime</t>
  </si>
  <si>
    <t>Mandarin</t>
  </si>
  <si>
    <t>Pomelo</t>
  </si>
  <si>
    <t>Grand Total</t>
  </si>
  <si>
    <t>Raddish (new variety)</t>
  </si>
  <si>
    <t>Taro 4 masina (new variety)</t>
  </si>
  <si>
    <t>Tiapula (new variety)</t>
  </si>
  <si>
    <t>Green cucumber (new variety)</t>
  </si>
  <si>
    <t>OP</t>
  </si>
  <si>
    <t>Sailo's seed</t>
  </si>
  <si>
    <t>Soarer</t>
  </si>
  <si>
    <t>OP Seed</t>
  </si>
  <si>
    <t>Table 1 : Export of Fresh &amp; Frozen Taro by Destination  Quarter 4, 1 &amp; 2_2025 &amp;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</si>
</sst>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theme="4" tint="0.79998168889431442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76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0" fillId="0" borderId="7" xfId="0" applyBorder="1"/>
    <xf numFmtId="0" fontId="2" fillId="0" borderId="8" xfId="0" applyFont="1" applyBorder="1"/>
    <xf numFmtId="0" fontId="0" fillId="0" borderId="6" xfId="0" applyBorder="1"/>
    <xf numFmtId="0" fontId="0" fillId="0" borderId="10" xfId="0" applyBorder="1"/>
    <xf numFmtId="0" fontId="0" fillId="0" borderId="11" xfId="0" applyBorder="1"/>
    <xf numFmtId="0" fontId="0" fillId="0" borderId="4" xfId="0" applyBorder="1"/>
    <xf numFmtId="0" fontId="0" fillId="0" borderId="14" xfId="0" applyBorder="1"/>
    <xf numFmtId="0" fontId="2" fillId="0" borderId="4" xfId="0" applyFont="1" applyBorder="1"/>
    <xf numFmtId="3" fontId="2" fillId="3" borderId="5" xfId="0" applyNumberFormat="1" applyFont="1" applyFill="1" applyBorder="1"/>
    <xf numFmtId="0" fontId="2" fillId="0" borderId="13" xfId="0" applyFont="1" applyBorder="1" applyAlignment="1">
      <alignment horizontal="left"/>
    </xf>
    <xf numFmtId="0" fontId="2" fillId="0" borderId="4" xfId="0" applyFont="1" applyBorder="1" applyAlignment="1">
      <alignment horizontal="center"/>
    </xf>
    <xf numFmtId="0" fontId="0" fillId="0" borderId="14" xfId="0" applyBorder="1" applyAlignment="1">
      <alignment horizontal="left"/>
    </xf>
    <xf numFmtId="0" fontId="0" fillId="0" borderId="7" xfId="0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2" xfId="0" applyBorder="1" applyAlignment="1">
      <alignment horizontal="left"/>
    </xf>
    <xf numFmtId="0" fontId="0" fillId="0" borderId="6" xfId="0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6" xfId="0" applyBorder="1" applyAlignment="1">
      <alignment horizontal="left"/>
    </xf>
    <xf numFmtId="0" fontId="2" fillId="0" borderId="14" xfId="0" applyFont="1" applyBorder="1" applyAlignment="1">
      <alignment horizontal="left"/>
    </xf>
    <xf numFmtId="3" fontId="0" fillId="0" borderId="7" xfId="0" applyNumberFormat="1" applyBorder="1" applyAlignment="1">
      <alignment horizontal="center"/>
    </xf>
    <xf numFmtId="0" fontId="0" fillId="0" borderId="13" xfId="0" applyBorder="1" applyAlignment="1">
      <alignment horizontal="left"/>
    </xf>
    <xf numFmtId="0" fontId="0" fillId="0" borderId="12" xfId="0" applyBorder="1"/>
    <xf numFmtId="0" fontId="2" fillId="0" borderId="9" xfId="0" applyFont="1" applyBorder="1"/>
    <xf numFmtId="0" fontId="4" fillId="2" borderId="1" xfId="0" applyFont="1" applyFill="1" applyBorder="1"/>
    <xf numFmtId="0" fontId="4" fillId="2" borderId="2" xfId="0" applyFont="1" applyFill="1" applyBorder="1"/>
    <xf numFmtId="0" fontId="4" fillId="2" borderId="3" xfId="0" applyFont="1" applyFill="1" applyBorder="1"/>
    <xf numFmtId="0" fontId="2" fillId="6" borderId="4" xfId="0" applyFont="1" applyFill="1" applyBorder="1"/>
    <xf numFmtId="0" fontId="0" fillId="6" borderId="4" xfId="0" applyFill="1" applyBorder="1"/>
    <xf numFmtId="0" fontId="0" fillId="4" borderId="5" xfId="0" applyFill="1" applyBorder="1"/>
    <xf numFmtId="3" fontId="2" fillId="2" borderId="5" xfId="0" applyNumberFormat="1" applyFont="1" applyFill="1" applyBorder="1"/>
    <xf numFmtId="0" fontId="3" fillId="0" borderId="14" xfId="0" applyFont="1" applyBorder="1" applyAlignment="1">
      <alignment horizontal="left"/>
    </xf>
    <xf numFmtId="0" fontId="6" fillId="0" borderId="0" xfId="0" applyFont="1"/>
    <xf numFmtId="0" fontId="6" fillId="0" borderId="14" xfId="0" applyFont="1" applyBorder="1"/>
    <xf numFmtId="0" fontId="5" fillId="0" borderId="0" xfId="0" applyFont="1"/>
    <xf numFmtId="0" fontId="2" fillId="0" borderId="0" xfId="0" applyFont="1"/>
    <xf numFmtId="0" fontId="2" fillId="0" borderId="13" xfId="0" applyFont="1" applyBorder="1"/>
    <xf numFmtId="0" fontId="2" fillId="0" borderId="7" xfId="0" applyFont="1" applyBorder="1" applyAlignment="1">
      <alignment horizontal="right"/>
    </xf>
    <xf numFmtId="0" fontId="0" fillId="0" borderId="9" xfId="0" applyBorder="1"/>
    <xf numFmtId="3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3" fontId="0" fillId="0" borderId="7" xfId="0" applyNumberFormat="1" applyBorder="1"/>
    <xf numFmtId="3" fontId="0" fillId="0" borderId="6" xfId="0" applyNumberFormat="1" applyBorder="1"/>
    <xf numFmtId="0" fontId="0" fillId="0" borderId="8" xfId="0" applyBorder="1"/>
    <xf numFmtId="0" fontId="2" fillId="0" borderId="11" xfId="0" applyFont="1" applyBorder="1"/>
    <xf numFmtId="3" fontId="2" fillId="0" borderId="4" xfId="0" applyNumberFormat="1" applyFont="1" applyBorder="1"/>
    <xf numFmtId="3" fontId="2" fillId="3" borderId="5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0" fillId="0" borderId="0" xfId="0" applyAlignment="1">
      <alignment horizontal="left" indent="2"/>
    </xf>
    <xf numFmtId="0" fontId="0" fillId="0" borderId="0" xfId="0" applyAlignment="1">
      <alignment horizontal="left" indent="3"/>
    </xf>
    <xf numFmtId="0" fontId="0" fillId="0" borderId="0" xfId="0" pivotButton="1"/>
    <xf numFmtId="0" fontId="2" fillId="3" borderId="5" xfId="0" applyFont="1" applyFill="1" applyBorder="1" applyAlignment="1">
      <alignment horizontal="center" vertical="center"/>
    </xf>
    <xf numFmtId="0" fontId="2" fillId="0" borderId="7" xfId="0" applyFont="1" applyBorder="1" applyAlignment="1">
      <alignment horizontal="center" vertical="top"/>
    </xf>
    <xf numFmtId="0" fontId="2" fillId="0" borderId="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4" borderId="4" xfId="0" applyFont="1" applyFill="1" applyBorder="1" applyAlignment="1">
      <alignment horizontal="center" vertical="top"/>
    </xf>
    <xf numFmtId="0" fontId="2" fillId="4" borderId="7" xfId="0" applyFont="1" applyFill="1" applyBorder="1" applyAlignment="1">
      <alignment horizontal="center" vertical="top"/>
    </xf>
    <xf numFmtId="0" fontId="2" fillId="0" borderId="13" xfId="0" applyFont="1" applyBorder="1" applyAlignment="1">
      <alignment horizontal="center" vertical="top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top"/>
    </xf>
    <xf numFmtId="0" fontId="2" fillId="0" borderId="14" xfId="0" applyFont="1" applyBorder="1" applyAlignment="1">
      <alignment horizontal="center" vertical="top"/>
    </xf>
    <xf numFmtId="0" fontId="2" fillId="4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vertical="center"/>
    </xf>
    <xf numFmtId="0" fontId="4" fillId="2" borderId="6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7" fillId="2" borderId="5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14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8" fillId="2" borderId="5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9" fillId="0" borderId="13" xfId="0" applyFont="1" applyBorder="1"/>
    <xf numFmtId="0" fontId="7" fillId="0" borderId="14" xfId="0" applyFont="1" applyBorder="1"/>
    <xf numFmtId="0" fontId="7" fillId="0" borderId="0" xfId="0" applyFont="1"/>
    <xf numFmtId="0" fontId="7" fillId="0" borderId="8" xfId="0" applyFont="1" applyBorder="1"/>
    <xf numFmtId="0" fontId="7" fillId="0" borderId="9" xfId="0" applyFont="1" applyBorder="1"/>
    <xf numFmtId="0" fontId="7" fillId="0" borderId="7" xfId="0" applyFont="1" applyBorder="1" applyAlignment="1">
      <alignment horizontal="center" vertical="center"/>
    </xf>
    <xf numFmtId="0" fontId="9" fillId="0" borderId="14" xfId="0" applyFont="1" applyBorder="1"/>
    <xf numFmtId="0" fontId="9" fillId="0" borderId="0" xfId="0" applyFont="1"/>
    <xf numFmtId="0" fontId="9" fillId="0" borderId="9" xfId="0" applyFont="1" applyBorder="1"/>
    <xf numFmtId="0" fontId="7" fillId="0" borderId="6" xfId="0" applyFont="1" applyBorder="1" applyAlignment="1">
      <alignment horizontal="center" vertical="center"/>
    </xf>
    <xf numFmtId="0" fontId="9" fillId="0" borderId="12" xfId="0" applyFont="1" applyBorder="1"/>
    <xf numFmtId="0" fontId="9" fillId="0" borderId="10" xfId="0" applyFont="1" applyBorder="1"/>
    <xf numFmtId="0" fontId="9" fillId="0" borderId="11" xfId="0" applyFont="1" applyBorder="1"/>
    <xf numFmtId="0" fontId="7" fillId="0" borderId="13" xfId="0" applyFont="1" applyBorder="1"/>
    <xf numFmtId="3" fontId="9" fillId="0" borderId="9" xfId="0" applyNumberFormat="1" applyFont="1" applyBorder="1"/>
    <xf numFmtId="0" fontId="7" fillId="0" borderId="15" xfId="0" applyFont="1" applyBorder="1"/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9" fillId="0" borderId="6" xfId="0" applyFont="1" applyBorder="1"/>
    <xf numFmtId="0" fontId="7" fillId="3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/>
    </xf>
    <xf numFmtId="3" fontId="7" fillId="3" borderId="5" xfId="0" applyNumberFormat="1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0" borderId="13" xfId="0" applyFont="1" applyBorder="1" applyAlignment="1">
      <alignment vertical="center"/>
    </xf>
    <xf numFmtId="0" fontId="7" fillId="0" borderId="15" xfId="0" applyFont="1" applyBorder="1" applyAlignment="1">
      <alignment vertical="center"/>
    </xf>
    <xf numFmtId="0" fontId="7" fillId="0" borderId="8" xfId="0" applyFont="1" applyBorder="1" applyAlignment="1">
      <alignment vertical="center"/>
    </xf>
    <xf numFmtId="0" fontId="9" fillId="0" borderId="14" xfId="0" applyFont="1" applyBorder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2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7" fillId="0" borderId="14" xfId="0" applyFont="1" applyBorder="1" applyAlignment="1">
      <alignment vertical="center"/>
    </xf>
    <xf numFmtId="0" fontId="9" fillId="0" borderId="13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8" xfId="0" applyFont="1" applyBorder="1" applyAlignment="1">
      <alignment vertical="center"/>
    </xf>
    <xf numFmtId="0" fontId="10" fillId="0" borderId="14" xfId="0" applyFont="1" applyBorder="1" applyAlignment="1">
      <alignment vertical="center"/>
    </xf>
    <xf numFmtId="0" fontId="7" fillId="0" borderId="5" xfId="0" applyFont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vertical="center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4" xfId="0" applyFont="1" applyFill="1" applyBorder="1" applyAlignment="1">
      <alignment vertical="center"/>
    </xf>
    <xf numFmtId="0" fontId="7" fillId="0" borderId="14" xfId="0" applyFont="1" applyBorder="1" applyAlignment="1">
      <alignment horizontal="left" vertical="center"/>
    </xf>
    <xf numFmtId="0" fontId="9" fillId="0" borderId="14" xfId="0" applyFont="1" applyBorder="1" applyAlignment="1">
      <alignment horizontal="left" vertical="center"/>
    </xf>
    <xf numFmtId="0" fontId="7" fillId="0" borderId="9" xfId="0" applyFont="1" applyBorder="1" applyAlignment="1">
      <alignment vertical="center"/>
    </xf>
    <xf numFmtId="0" fontId="9" fillId="0" borderId="12" xfId="0" applyFont="1" applyBorder="1" applyAlignment="1">
      <alignment horizontal="left" vertical="center"/>
    </xf>
    <xf numFmtId="0" fontId="7" fillId="0" borderId="12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0" fontId="7" fillId="0" borderId="11" xfId="0" applyFont="1" applyBorder="1" applyAlignment="1">
      <alignment vertical="center"/>
    </xf>
    <xf numFmtId="0" fontId="9" fillId="0" borderId="13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3" fontId="7" fillId="0" borderId="13" xfId="0" applyNumberFormat="1" applyFont="1" applyBorder="1" applyAlignment="1">
      <alignment vertical="center"/>
    </xf>
    <xf numFmtId="3" fontId="7" fillId="0" borderId="15" xfId="0" applyNumberFormat="1" applyFont="1" applyBorder="1" applyAlignment="1">
      <alignment vertical="center"/>
    </xf>
    <xf numFmtId="3" fontId="7" fillId="0" borderId="8" xfId="0" applyNumberFormat="1" applyFont="1" applyBorder="1" applyAlignment="1">
      <alignment vertical="center"/>
    </xf>
    <xf numFmtId="3" fontId="9" fillId="0" borderId="14" xfId="0" applyNumberFormat="1" applyFont="1" applyBorder="1" applyAlignment="1">
      <alignment vertical="center"/>
    </xf>
    <xf numFmtId="0" fontId="10" fillId="0" borderId="14" xfId="0" applyFont="1" applyBorder="1" applyAlignment="1">
      <alignment horizontal="left" vertical="center"/>
    </xf>
    <xf numFmtId="3" fontId="7" fillId="3" borderId="5" xfId="0" applyNumberFormat="1" applyFont="1" applyFill="1" applyBorder="1" applyAlignment="1">
      <alignment vertical="center"/>
    </xf>
    <xf numFmtId="0" fontId="7" fillId="2" borderId="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0" fontId="7" fillId="5" borderId="5" xfId="0" applyFont="1" applyFill="1" applyBorder="1" applyAlignment="1">
      <alignment horizontal="center" vertical="center"/>
    </xf>
    <xf numFmtId="3" fontId="7" fillId="5" borderId="5" xfId="0" applyNumberFormat="1" applyFont="1" applyFill="1" applyBorder="1" applyAlignment="1">
      <alignment horizontal="center" vertical="center"/>
    </xf>
    <xf numFmtId="0" fontId="7" fillId="0" borderId="0" xfId="0" applyFont="1" applyBorder="1"/>
    <xf numFmtId="0" fontId="9" fillId="0" borderId="0" xfId="0" applyFont="1" applyBorder="1"/>
    <xf numFmtId="3" fontId="7" fillId="0" borderId="0" xfId="0" applyNumberFormat="1" applyFont="1" applyBorder="1"/>
    <xf numFmtId="3" fontId="9" fillId="0" borderId="0" xfId="0" applyNumberFormat="1" applyFont="1" applyBorder="1"/>
    <xf numFmtId="0" fontId="7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3" fontId="9" fillId="0" borderId="0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Pivot%20Tables%20Q2_2026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Fereni Shalom Tofilau" refreshedDate="46258.573666087963" createdVersion="6" refreshedVersion="6" minRefreshableVersion="3" recordCount="1507" xr:uid="{A1C4F438-079E-437D-8562-26D9E7936A6D}">
  <cacheSource type="worksheet">
    <worksheetSource ref="A1:O1508" sheet="Sale" r:id="rId2"/>
  </cacheSource>
  <cacheFields count="15">
    <cacheField name=" Date" numFmtId="0">
      <sharedItems containsSemiMixedTypes="0" containsNonDate="0" containsDate="1" containsString="0" minDate="1900-01-07T00:00:00" maxDate="2026-06-27T00:00:00"/>
    </cacheField>
    <cacheField name="Farmer Name" numFmtId="0">
      <sharedItems/>
    </cacheField>
    <cacheField name="Gender" numFmtId="0">
      <sharedItems/>
    </cacheField>
    <cacheField name="Resident/Village" numFmtId="0">
      <sharedItems/>
    </cacheField>
    <cacheField name="Contact" numFmtId="0">
      <sharedItems containsSemiMixedTypes="0" containsString="0" containsNumber="1" containsInteger="1" minValue="0" maxValue="77780398"/>
    </cacheField>
    <cacheField name="Stations" numFmtId="0">
      <sharedItems/>
    </cacheField>
    <cacheField name="Crops Type" numFmtId="0">
      <sharedItems containsSemiMixedTypes="0" containsString="0" containsNumber="1" containsInteger="1" minValue="1" maxValue="7" count="7">
        <n v="3"/>
        <n v="7"/>
        <n v="5"/>
        <n v="6"/>
        <n v="4"/>
        <n v="2"/>
        <n v="1"/>
      </sharedItems>
    </cacheField>
    <cacheField name="Crop Code" numFmtId="0">
      <sharedItems containsSemiMixedTypes="0" containsString="0" containsNumber="1" containsInteger="1" minValue="101" maxValue="703" count="43">
        <n v="302"/>
        <n v="301"/>
        <n v="701"/>
        <n v="702"/>
        <n v="506"/>
        <n v="507"/>
        <n v="505"/>
        <n v="502"/>
        <n v="510"/>
        <n v="515"/>
        <n v="501"/>
        <n v="503"/>
        <n v="516"/>
        <n v="601"/>
        <n v="509"/>
        <n v="504"/>
        <n v="401"/>
        <n v="402"/>
        <n v="204"/>
        <n v="205"/>
        <n v="206"/>
        <n v="208"/>
        <n v="209"/>
        <n v="218"/>
        <n v="304"/>
        <n v="211"/>
        <n v="201"/>
        <n v="215"/>
        <n v="202"/>
        <n v="511"/>
        <n v="508"/>
        <n v="703"/>
        <n v="217"/>
        <n v="101"/>
        <n v="102"/>
        <n v="403"/>
        <n v="213"/>
        <n v="404"/>
        <n v="522"/>
        <n v="210"/>
        <n v="303"/>
        <n v="207"/>
        <n v="203"/>
      </sharedItems>
    </cacheField>
    <cacheField name="Crop Name" numFmtId="0">
      <sharedItems count="43">
        <s v="Coconut"/>
        <s v="Cocoa"/>
        <s v="Lime"/>
        <s v="Lemon"/>
        <s v="Capsicum"/>
        <s v="Cucumber"/>
        <s v="Eggplant"/>
        <s v="Head cabbage"/>
        <s v="Watermelon"/>
        <s v="Broccoli"/>
        <s v="Chinese cabbage"/>
        <s v="Lettuce"/>
        <s v="Cauliflower"/>
        <s v="Herbs"/>
        <s v="Pumpkin"/>
        <s v="Tomato"/>
        <s v="Black pepper"/>
        <s v="Ginger"/>
        <s v="Rambutan"/>
        <s v="Papaya"/>
        <s v="Passion fruit"/>
        <s v="Soursop"/>
        <s v="Rollinia"/>
        <s v="Durian"/>
        <s v="Banana"/>
        <s v="Mango"/>
        <s v="Avocado"/>
        <s v="Dragon fruit"/>
        <s v="Abiu"/>
        <s v="Corn"/>
        <s v="Beans"/>
        <s v="Orange"/>
        <s v="Cashew nut"/>
        <s v="Taro"/>
        <s v="Yam"/>
        <s v="Chilli"/>
        <s v="Guava"/>
        <s v="Tumeric"/>
        <s v="Radish"/>
        <s v="Star apple"/>
        <s v="Coffee"/>
        <s v="Star fruit"/>
        <s v="Jack fruit"/>
      </sharedItems>
    </cacheField>
    <cacheField name="Variety" numFmtId="0">
      <sharedItems count="85">
        <s v="Samoan tall"/>
        <s v="Trinitario "/>
        <s v="Tahitian lime"/>
        <s v="Meyer lemon"/>
        <s v="Sunfield capsicum"/>
        <s v="Sunfield green"/>
        <s v="Black king"/>
        <s v="KK - cross"/>
        <s v="Candy red"/>
        <s v="Broccoli"/>
        <s v="Saladeer"/>
        <s v="Red rapid"/>
        <s v="Pak choi"/>
        <s v="Cauliflower"/>
        <s v="Dill"/>
        <s v="Basil"/>
        <s v="Spring onion"/>
        <s v="RK - 156"/>
        <s v="Tropic boy"/>
        <s v="Black beauty"/>
        <s v="Kaiser"/>
        <s v="Sunfield lotus"/>
        <s v="Sugar babe"/>
        <s v="Black pepper"/>
        <s v="Local ginger"/>
        <s v="R 156"/>
        <s v="Hawaii"/>
        <s v="Panama"/>
        <s v="Local"/>
        <s v="Rollinia"/>
        <s v="Durian"/>
        <s v="Wonder bell"/>
        <s v="Money maker"/>
        <s v="Poila"/>
        <s v="Avocado"/>
        <s v="Dragon fruit"/>
        <s v="Z 2"/>
        <s v="Local tall"/>
        <s v="Sweet corn"/>
        <s v="Sunfield Long purple"/>
        <s v="Long bean"/>
        <s v="Pomelo"/>
        <s v=" Fa'i samoa "/>
        <s v="Fa'i palagi"/>
        <s v="Cashew nut"/>
        <s v="Samoa 2"/>
        <s v="Palai maoi"/>
        <s v="Pritam"/>
        <s v="Hazz"/>
        <s v="Roma"/>
        <s v="Alice"/>
        <s v="Chilli"/>
        <s v="Fusi"/>
        <s v="Salani"/>
        <s v="Putemu"/>
        <s v="Squash"/>
        <s v="Pink"/>
        <s v="Seven wonder "/>
        <s v="Soursop"/>
        <s v="Abiu"/>
        <s v="Green cucumber"/>
        <s v="Snake bean"/>
        <s v="Local variety"/>
        <s v="Local chilli"/>
        <s v="Samoa"/>
        <s v="Aufai Samoa"/>
        <s v="Ginger "/>
        <s v="Tumeric"/>
        <s v="Palagi"/>
        <s v="OP seed"/>
        <s v="White radish"/>
        <s v="Talo fusi"/>
        <s v="Rambutan "/>
        <s v="Star apple"/>
        <s v="Palai uea"/>
        <s v="SOARERS"/>
        <s v="Mandarin"/>
        <s v="Aerobica"/>
        <s v="Folasaitu"/>
        <s v="BAK choi (green stem)"/>
        <s v="Sunfield tomato"/>
        <s v="Vave"/>
        <s v="Star fruit"/>
        <s v="Jack fruit"/>
        <s v="Cavendish"/>
      </sharedItems>
    </cacheField>
    <cacheField name="Planting Materials" numFmtId="0">
      <sharedItems count="11">
        <s v="Seedlings "/>
        <s v="Airlayer"/>
        <s v="Seedlings"/>
        <s v="Trays"/>
        <s v="Seedings"/>
        <s v="s"/>
        <s v="Harvest"/>
        <s v="Suckers"/>
        <s v="Cuttings"/>
        <s v="Grafting"/>
        <s v="Suckers "/>
      </sharedItems>
    </cacheField>
    <cacheField name="QTY" numFmtId="0">
      <sharedItems containsSemiMixedTypes="0" containsString="0" containsNumber="1" containsInteger="1" minValue="1" maxValue="10000"/>
    </cacheField>
    <cacheField name="Unit Price" numFmtId="0">
      <sharedItems containsMixedTypes="1" containsNumber="1" minValue="0.2" maxValue="41" count="21">
        <n v="0.2"/>
        <s v="$6.00"/>
        <n v="1"/>
        <n v="13"/>
        <s v="$0.20"/>
        <s v="$1.00"/>
        <s v="$13.00"/>
        <n v="4"/>
        <n v="5"/>
        <s v="$4.00"/>
        <s v="$10.00"/>
        <s v="$0.30"/>
        <s v="$5.00"/>
        <s v="$0.50"/>
        <s v="$.00"/>
        <n v="10"/>
        <s v="$ 6.00"/>
        <s v="$.50"/>
        <s v="$15.00"/>
        <n v="6"/>
        <n v="41"/>
      </sharedItems>
    </cacheField>
    <cacheField name="Total Price " numFmtId="0">
      <sharedItems containsMixedTypes="1" containsNumber="1" containsInteger="1" minValue="1" maxValue="169" count="95">
        <s v="$10.00"/>
        <s v="$20.00"/>
        <s v="$6.00"/>
        <n v="5"/>
        <n v="2"/>
        <n v="65"/>
        <n v="1"/>
        <n v="3"/>
        <n v="4"/>
        <n v="26"/>
        <n v="6"/>
        <n v="20"/>
        <s v="$12.00"/>
        <s v="$50.00"/>
        <n v="19"/>
        <n v="16"/>
        <n v="14"/>
        <n v="10"/>
        <n v="60"/>
        <n v="13"/>
        <n v="7"/>
        <n v="39"/>
        <s v="$4.00"/>
        <s v="$5.00"/>
        <s v="$5.0"/>
        <s v="$13.00"/>
        <s v="$2.00"/>
        <s v="$78.00"/>
        <s v="$30.00"/>
        <s v="$52.00"/>
        <s v="$15.00"/>
        <s v="$24.00"/>
        <s v="$3.00"/>
        <s v="$39.00"/>
        <s v="$40.00"/>
        <s v="$8.00"/>
        <s v="$26.00"/>
        <s v="$65.00"/>
        <s v="$1.00"/>
        <n v="40"/>
        <s v="$60.00"/>
        <n v="25"/>
        <n v="36"/>
        <s v="$16.00"/>
        <s v="$25.00"/>
        <n v="70"/>
        <n v="130"/>
        <n v="15"/>
        <s v="$7.00"/>
        <n v="30"/>
        <n v="50"/>
        <n v="12"/>
        <s v="$20.00."/>
        <s v="$120.00"/>
        <n v="27"/>
        <n v="45"/>
        <n v="9"/>
        <n v="100"/>
        <s v="$45.00"/>
        <n v="11"/>
        <n v="24"/>
        <n v="22"/>
        <s v="$180.00"/>
        <s v="$18.00"/>
        <n v="78"/>
        <n v="8"/>
        <n v="17"/>
        <n v="169"/>
        <s v="$30"/>
        <s v="$15.01"/>
        <s v="$192.00"/>
        <s v="$4.50"/>
        <s v="$19.50"/>
        <s v="$80.00"/>
        <n v="35"/>
        <n v="140"/>
        <s v="$100.00"/>
        <s v="$200.00"/>
        <s v="$600.00"/>
        <s v="$300.00"/>
        <s v="$90.00"/>
        <n v="143"/>
        <n v="150"/>
        <n v="81"/>
        <n v="160"/>
        <n v="80"/>
        <n v="90"/>
        <n v="18"/>
        <s v="$9.00"/>
        <s v="$2000.00"/>
        <n v="52"/>
        <s v="$54.00"/>
        <s v="$66.00"/>
        <s v="$14.00"/>
        <n v="32"/>
      </sharedItems>
    </cacheField>
    <cacheField name="Receipt" numFmtId="0">
      <sharedItems containsMixedTypes="1" containsNumber="1" containsInteger="1" minValue="0" maxValue="2636641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507">
  <r>
    <d v="2026-04-01T00:00:00"/>
    <s v="Sose Taala "/>
    <s v="Female"/>
    <s v="Leauvaa "/>
    <n v="0"/>
    <s v="Aleisa "/>
    <x v="0"/>
    <x v="0"/>
    <x v="0"/>
    <x v="0"/>
    <x v="0"/>
    <n v="50"/>
    <x v="0"/>
    <x v="0"/>
    <n v="2349632"/>
  </r>
  <r>
    <d v="2026-04-01T00:00:00"/>
    <s v="Iosefa John Lee "/>
    <s v="Male "/>
    <s v="Tapatapao "/>
    <n v="0"/>
    <s v="Aleisa "/>
    <x v="0"/>
    <x v="1"/>
    <x v="1"/>
    <x v="1"/>
    <x v="0"/>
    <n v="100"/>
    <x v="0"/>
    <x v="1"/>
    <n v="2349630"/>
  </r>
  <r>
    <d v="2026-04-01T00:00:00"/>
    <s v="Iosefa John Lee "/>
    <s v="Male "/>
    <s v="Tapatapao "/>
    <n v="0"/>
    <s v="Aleisa "/>
    <x v="0"/>
    <x v="0"/>
    <x v="0"/>
    <x v="0"/>
    <x v="0"/>
    <n v="100"/>
    <x v="0"/>
    <x v="1"/>
    <n v="2349631"/>
  </r>
  <r>
    <d v="2026-04-01T00:00:00"/>
    <s v="Faafouina "/>
    <s v="Male "/>
    <s v="Tanumalala "/>
    <n v="0"/>
    <s v="Aleisa "/>
    <x v="0"/>
    <x v="0"/>
    <x v="0"/>
    <x v="0"/>
    <x v="0"/>
    <n v="30"/>
    <x v="0"/>
    <x v="2"/>
    <n v="2349629"/>
  </r>
  <r>
    <d v="2026-04-01T00:00:00"/>
    <s v="Otilia Ah Wong"/>
    <s v="Male"/>
    <s v="Malololelei"/>
    <n v="0"/>
    <s v="Nuu"/>
    <x v="1"/>
    <x v="2"/>
    <x v="2"/>
    <x v="2"/>
    <x v="1"/>
    <n v="1"/>
    <x v="1"/>
    <x v="2"/>
    <n v="2349623"/>
  </r>
  <r>
    <d v="2026-04-01T00:00:00"/>
    <s v="Otilia Ah Wong"/>
    <s v="Male"/>
    <s v="Malololelei"/>
    <n v="0"/>
    <s v="Nuu"/>
    <x v="1"/>
    <x v="3"/>
    <x v="3"/>
    <x v="3"/>
    <x v="1"/>
    <n v="1"/>
    <x v="1"/>
    <x v="2"/>
    <n v="2349623"/>
  </r>
  <r>
    <d v="2026-04-01T00:00:00"/>
    <s v="Mato"/>
    <s v="Male"/>
    <s v="Solosolo"/>
    <n v="7287281"/>
    <s v="Nuu"/>
    <x v="2"/>
    <x v="4"/>
    <x v="4"/>
    <x v="4"/>
    <x v="2"/>
    <n v="5"/>
    <x v="2"/>
    <x v="3"/>
    <n v="2349619"/>
  </r>
  <r>
    <d v="2026-04-01T00:00:00"/>
    <s v="Mato"/>
    <s v="Male"/>
    <s v="Solosolo"/>
    <n v="7287281"/>
    <s v="Nuu"/>
    <x v="2"/>
    <x v="5"/>
    <x v="5"/>
    <x v="5"/>
    <x v="2"/>
    <n v="2"/>
    <x v="2"/>
    <x v="4"/>
    <n v="2349619"/>
  </r>
  <r>
    <d v="2026-04-01T00:00:00"/>
    <s v="Mato"/>
    <s v="Male"/>
    <s v="Solosolo"/>
    <n v="7287281"/>
    <s v="Nuu"/>
    <x v="2"/>
    <x v="6"/>
    <x v="6"/>
    <x v="6"/>
    <x v="2"/>
    <n v="2"/>
    <x v="2"/>
    <x v="4"/>
    <n v="2349619"/>
  </r>
  <r>
    <d v="2026-04-01T00:00:00"/>
    <s v="Atonio Jahnke"/>
    <s v="Male"/>
    <s v="Fasitoo uta"/>
    <n v="7668018"/>
    <s v="Nuu"/>
    <x v="2"/>
    <x v="7"/>
    <x v="7"/>
    <x v="7"/>
    <x v="3"/>
    <n v="5"/>
    <x v="3"/>
    <x v="5"/>
    <n v="2349620"/>
  </r>
  <r>
    <d v="2026-04-01T00:00:00"/>
    <s v="Sita Pereira"/>
    <s v="Female"/>
    <s v="Vaitele"/>
    <n v="0"/>
    <s v="Nuu"/>
    <x v="2"/>
    <x v="6"/>
    <x v="6"/>
    <x v="6"/>
    <x v="2"/>
    <n v="1"/>
    <x v="2"/>
    <x v="6"/>
    <n v="2349624"/>
  </r>
  <r>
    <d v="2026-04-01T00:00:00"/>
    <s v="Sita Pereira"/>
    <s v="Female"/>
    <s v="Vaitele"/>
    <n v="0"/>
    <s v="Nuu"/>
    <x v="2"/>
    <x v="5"/>
    <x v="5"/>
    <x v="5"/>
    <x v="2"/>
    <n v="3"/>
    <x v="2"/>
    <x v="7"/>
    <n v="2349624"/>
  </r>
  <r>
    <d v="2026-04-01T00:00:00"/>
    <s v="Sita Pereira"/>
    <s v="Female"/>
    <s v="Vaitele"/>
    <n v="0"/>
    <s v="Nuu"/>
    <x v="2"/>
    <x v="8"/>
    <x v="8"/>
    <x v="8"/>
    <x v="2"/>
    <n v="4"/>
    <x v="2"/>
    <x v="8"/>
    <n v="2349624"/>
  </r>
  <r>
    <d v="2026-04-01T00:00:00"/>
    <s v="Sita Pereira"/>
    <s v="Female"/>
    <s v="Vaitele"/>
    <n v="0"/>
    <s v="Nuu"/>
    <x v="2"/>
    <x v="4"/>
    <x v="4"/>
    <x v="4"/>
    <x v="2"/>
    <n v="1"/>
    <x v="2"/>
    <x v="6"/>
    <n v="2349624"/>
  </r>
  <r>
    <d v="2026-04-01T00:00:00"/>
    <s v="Sita Pereira"/>
    <s v="Female"/>
    <s v="Vaitele"/>
    <n v="0"/>
    <s v="Nuu"/>
    <x v="2"/>
    <x v="9"/>
    <x v="9"/>
    <x v="9"/>
    <x v="2"/>
    <n v="2"/>
    <x v="2"/>
    <x v="4"/>
    <n v="2349624"/>
  </r>
  <r>
    <d v="2026-04-01T00:00:00"/>
    <s v="Sita Pereira"/>
    <s v="Female"/>
    <s v="Vaitele"/>
    <n v="0"/>
    <s v="Nuu"/>
    <x v="2"/>
    <x v="10"/>
    <x v="10"/>
    <x v="10"/>
    <x v="2"/>
    <n v="2"/>
    <x v="2"/>
    <x v="4"/>
    <n v="2349624"/>
  </r>
  <r>
    <d v="2026-04-01T00:00:00"/>
    <s v="Sita Pereira"/>
    <s v="Female"/>
    <s v="Vaitele"/>
    <n v="0"/>
    <s v="Nuu"/>
    <x v="2"/>
    <x v="11"/>
    <x v="11"/>
    <x v="11"/>
    <x v="2"/>
    <n v="3"/>
    <x v="2"/>
    <x v="7"/>
    <n v="2349624"/>
  </r>
  <r>
    <d v="2026-04-01T00:00:00"/>
    <s v="Palolo Pereira"/>
    <s v="Female"/>
    <s v="Vaitele"/>
    <n v="0"/>
    <s v="Nuu"/>
    <x v="2"/>
    <x v="10"/>
    <x v="10"/>
    <x v="12"/>
    <x v="3"/>
    <n v="2"/>
    <x v="3"/>
    <x v="9"/>
    <n v="2349625"/>
  </r>
  <r>
    <d v="2026-04-01T00:00:00"/>
    <s v="Palolo Pereira"/>
    <s v="Female"/>
    <s v="Vaitele"/>
    <n v="0"/>
    <s v="Nuu"/>
    <x v="2"/>
    <x v="5"/>
    <x v="5"/>
    <x v="5"/>
    <x v="2"/>
    <n v="6"/>
    <x v="2"/>
    <x v="10"/>
    <n v="2349625"/>
  </r>
  <r>
    <d v="2026-04-01T00:00:00"/>
    <s v="Otila Ah Wong"/>
    <s v="Female"/>
    <s v="Malololelei"/>
    <n v="0"/>
    <s v="Nuu"/>
    <x v="2"/>
    <x v="12"/>
    <x v="12"/>
    <x v="13"/>
    <x v="2"/>
    <n v="6"/>
    <x v="2"/>
    <x v="10"/>
    <n v="2349626"/>
  </r>
  <r>
    <d v="2026-04-01T00:00:00"/>
    <s v="Otila Ah Wong"/>
    <s v="Female"/>
    <s v="Malololelei"/>
    <n v="0"/>
    <s v="Nuu"/>
    <x v="2"/>
    <x v="9"/>
    <x v="9"/>
    <x v="9"/>
    <x v="2"/>
    <n v="4"/>
    <x v="2"/>
    <x v="8"/>
    <n v="2349626"/>
  </r>
  <r>
    <d v="2026-04-01T00:00:00"/>
    <s v="Otila Ah Wong"/>
    <s v="Female"/>
    <s v="Malololelei"/>
    <n v="0"/>
    <s v="Nuu"/>
    <x v="3"/>
    <x v="13"/>
    <x v="13"/>
    <x v="14"/>
    <x v="2"/>
    <n v="1"/>
    <x v="2"/>
    <x v="6"/>
    <n v="2349626"/>
  </r>
  <r>
    <d v="2026-04-01T00:00:00"/>
    <s v="Otila Ah Wong"/>
    <s v="Female"/>
    <s v="Malololelei"/>
    <n v="0"/>
    <s v="Nuu"/>
    <x v="3"/>
    <x v="13"/>
    <x v="13"/>
    <x v="15"/>
    <x v="2"/>
    <n v="2"/>
    <x v="2"/>
    <x v="4"/>
    <n v="2349626"/>
  </r>
  <r>
    <d v="2026-04-01T00:00:00"/>
    <s v="Otila Ah Wong"/>
    <s v="Female"/>
    <s v="Malololelei"/>
    <n v="0"/>
    <s v="Nuu"/>
    <x v="3"/>
    <x v="13"/>
    <x v="13"/>
    <x v="16"/>
    <x v="2"/>
    <n v="2"/>
    <x v="2"/>
    <x v="4"/>
    <n v="2349626"/>
  </r>
  <r>
    <d v="2026-04-01T00:00:00"/>
    <s v="Otila Ah Wong"/>
    <s v="Female"/>
    <s v="Malololelei"/>
    <n v="0"/>
    <s v="Nuu"/>
    <x v="2"/>
    <x v="4"/>
    <x v="4"/>
    <x v="4"/>
    <x v="2"/>
    <n v="2"/>
    <x v="2"/>
    <x v="4"/>
    <n v="2349626"/>
  </r>
  <r>
    <d v="2026-04-01T00:00:00"/>
    <s v="Dora Samoa"/>
    <s v="Female"/>
    <s v="Aleisa"/>
    <n v="0"/>
    <s v="Nuu"/>
    <x v="2"/>
    <x v="4"/>
    <x v="4"/>
    <x v="4"/>
    <x v="2"/>
    <n v="20"/>
    <x v="2"/>
    <x v="11"/>
    <n v="2349627"/>
  </r>
  <r>
    <d v="2026-04-01T00:00:00"/>
    <s v="Dora Samoa"/>
    <s v="Female"/>
    <s v="Aleisa"/>
    <n v="0"/>
    <s v="Nuu"/>
    <x v="2"/>
    <x v="6"/>
    <x v="6"/>
    <x v="6"/>
    <x v="2"/>
    <n v="5"/>
    <x v="2"/>
    <x v="3"/>
    <n v="2349627"/>
  </r>
  <r>
    <d v="2026-04-01T00:00:00"/>
    <s v="Dora Samoa"/>
    <s v="Female"/>
    <s v="Aleisa"/>
    <n v="0"/>
    <s v="Nuu"/>
    <x v="3"/>
    <x v="13"/>
    <x v="13"/>
    <x v="15"/>
    <x v="2"/>
    <n v="3"/>
    <x v="2"/>
    <x v="7"/>
    <n v="2349627"/>
  </r>
  <r>
    <d v="2026-04-02T00:00:00"/>
    <s v="Mana Tavita"/>
    <s v="Male"/>
    <s v="Siusega"/>
    <n v="0"/>
    <s v="Nuu"/>
    <x v="1"/>
    <x v="2"/>
    <x v="2"/>
    <x v="2"/>
    <x v="1"/>
    <n v="2"/>
    <x v="1"/>
    <x v="12"/>
    <n v="2349640"/>
  </r>
  <r>
    <d v="2026-04-02T00:00:00"/>
    <s v="Chalie "/>
    <s v="Male"/>
    <s v="Fusi Safata"/>
    <n v="0"/>
    <s v="Nuu"/>
    <x v="0"/>
    <x v="1"/>
    <x v="1"/>
    <x v="1"/>
    <x v="0"/>
    <n v="250"/>
    <x v="4"/>
    <x v="13"/>
    <n v="2349639"/>
  </r>
  <r>
    <d v="2026-04-02T00:00:00"/>
    <s v="Petelo"/>
    <s v="Male"/>
    <s v="Matatufu"/>
    <n v="7343532"/>
    <s v="Nuu"/>
    <x v="0"/>
    <x v="1"/>
    <x v="1"/>
    <x v="1"/>
    <x v="0"/>
    <n v="60"/>
    <x v="4"/>
    <x v="12"/>
    <n v="2349638"/>
  </r>
  <r>
    <d v="2026-04-02T00:00:00"/>
    <s v="Litia Toafa"/>
    <s v="Female"/>
    <s v="Nasareta"/>
    <n v="7619634"/>
    <s v="Nuu"/>
    <x v="2"/>
    <x v="6"/>
    <x v="6"/>
    <x v="6"/>
    <x v="2"/>
    <n v="19"/>
    <x v="2"/>
    <x v="14"/>
    <n v="2349637"/>
  </r>
  <r>
    <d v="2026-04-02T00:00:00"/>
    <s v="Litia Toafa"/>
    <s v="Female"/>
    <s v="Nasareta"/>
    <n v="7619634"/>
    <s v="Nuu"/>
    <x v="2"/>
    <x v="5"/>
    <x v="5"/>
    <x v="5"/>
    <x v="2"/>
    <n v="16"/>
    <x v="2"/>
    <x v="15"/>
    <n v="2349637"/>
  </r>
  <r>
    <d v="2026-04-02T00:00:00"/>
    <s v="Litia Toafa"/>
    <s v="Female"/>
    <s v="Nasareta"/>
    <n v="7619634"/>
    <s v="Nuu"/>
    <x v="2"/>
    <x v="14"/>
    <x v="14"/>
    <x v="17"/>
    <x v="2"/>
    <n v="1"/>
    <x v="2"/>
    <x v="6"/>
    <n v="2349637"/>
  </r>
  <r>
    <d v="2026-04-02T00:00:00"/>
    <s v="Litia Toafa"/>
    <s v="Female"/>
    <s v="Nasareta"/>
    <n v="7619634"/>
    <s v="Nuu"/>
    <x v="2"/>
    <x v="15"/>
    <x v="15"/>
    <x v="18"/>
    <x v="2"/>
    <n v="14"/>
    <x v="2"/>
    <x v="16"/>
    <n v="2349637"/>
  </r>
  <r>
    <d v="2026-04-02T00:00:00"/>
    <s v="Litia Toafa"/>
    <s v="Female"/>
    <s v="Nasareta"/>
    <n v="7619634"/>
    <s v="Nuu"/>
    <x v="2"/>
    <x v="4"/>
    <x v="4"/>
    <x v="4"/>
    <x v="2"/>
    <n v="4"/>
    <x v="2"/>
    <x v="8"/>
    <n v="2349637"/>
  </r>
  <r>
    <d v="2026-04-02T00:00:00"/>
    <s v="Litia Toafa"/>
    <s v="Female"/>
    <s v="Nasareta"/>
    <n v="7619634"/>
    <s v="Nuu"/>
    <x v="2"/>
    <x v="8"/>
    <x v="8"/>
    <x v="8"/>
    <x v="2"/>
    <n v="5"/>
    <x v="2"/>
    <x v="3"/>
    <n v="2349637"/>
  </r>
  <r>
    <d v="2026-04-02T00:00:00"/>
    <s v="Litia Toafa"/>
    <s v="Female"/>
    <s v="Nasareta"/>
    <n v="7619634"/>
    <s v="Nuu"/>
    <x v="2"/>
    <x v="10"/>
    <x v="10"/>
    <x v="10"/>
    <x v="2"/>
    <n v="10"/>
    <x v="2"/>
    <x v="17"/>
    <n v="2349637"/>
  </r>
  <r>
    <d v="2026-04-02T00:00:00"/>
    <s v="Te'o Afamasaga"/>
    <s v="Male"/>
    <s v="Aleisa"/>
    <n v="7601728"/>
    <s v="Nuu"/>
    <x v="2"/>
    <x v="15"/>
    <x v="15"/>
    <x v="18"/>
    <x v="2"/>
    <n v="6"/>
    <x v="2"/>
    <x v="10"/>
    <n v="2349636"/>
  </r>
  <r>
    <d v="2026-04-02T00:00:00"/>
    <s v="Te'o Afamasaga"/>
    <s v="Male"/>
    <s v="Aleisa"/>
    <n v="7601728"/>
    <s v="Nuu"/>
    <x v="2"/>
    <x v="4"/>
    <x v="4"/>
    <x v="4"/>
    <x v="2"/>
    <n v="4"/>
    <x v="2"/>
    <x v="8"/>
    <n v="2349636"/>
  </r>
  <r>
    <d v="2026-04-02T00:00:00"/>
    <s v="Te'o Afamasaga"/>
    <s v="Male"/>
    <s v="Aleisa"/>
    <n v="7601728"/>
    <s v="Nuu"/>
    <x v="3"/>
    <x v="13"/>
    <x v="13"/>
    <x v="16"/>
    <x v="2"/>
    <n v="4"/>
    <x v="2"/>
    <x v="8"/>
    <n v="2349636"/>
  </r>
  <r>
    <d v="2026-04-02T00:00:00"/>
    <s v="Te'o Afamasaga"/>
    <s v="Male"/>
    <s v="Aleisa"/>
    <n v="7601728"/>
    <s v="Nuu"/>
    <x v="2"/>
    <x v="10"/>
    <x v="10"/>
    <x v="12"/>
    <x v="3"/>
    <n v="2"/>
    <x v="3"/>
    <x v="9"/>
    <n v="2349636"/>
  </r>
  <r>
    <d v="2026-04-02T00:00:00"/>
    <s v="Sunil Sadiq"/>
    <s v="Male"/>
    <s v="Nuu"/>
    <n v="7766117"/>
    <s v="Nuu"/>
    <x v="2"/>
    <x v="15"/>
    <x v="15"/>
    <x v="18"/>
    <x v="2"/>
    <n v="4"/>
    <x v="2"/>
    <x v="8"/>
    <n v="2349635"/>
  </r>
  <r>
    <d v="2026-04-02T00:00:00"/>
    <s v="Sunil Sadiq"/>
    <s v="Male"/>
    <s v="Nuu"/>
    <n v="7766117"/>
    <s v="Nuu"/>
    <x v="2"/>
    <x v="4"/>
    <x v="4"/>
    <x v="4"/>
    <x v="2"/>
    <n v="4"/>
    <x v="2"/>
    <x v="8"/>
    <n v="2349635"/>
  </r>
  <r>
    <d v="2026-04-02T00:00:00"/>
    <s v="Palepa Amosa"/>
    <s v="Male"/>
    <s v="Nuu"/>
    <n v="7622929"/>
    <s v="Nuu"/>
    <x v="2"/>
    <x v="6"/>
    <x v="6"/>
    <x v="6"/>
    <x v="2"/>
    <n v="60"/>
    <x v="2"/>
    <x v="18"/>
    <n v="2349634"/>
  </r>
  <r>
    <d v="2026-04-02T00:00:00"/>
    <s v="Palepa Amosa"/>
    <s v="Male"/>
    <s v="Nuu"/>
    <n v="7622929"/>
    <s v="Nuu"/>
    <x v="2"/>
    <x v="6"/>
    <x v="6"/>
    <x v="19"/>
    <x v="2"/>
    <n v="20"/>
    <x v="2"/>
    <x v="11"/>
    <n v="2349634"/>
  </r>
  <r>
    <d v="2026-04-02T00:00:00"/>
    <s v="Palepa Amosa"/>
    <s v="Male"/>
    <s v="Nuu"/>
    <n v="7622929"/>
    <s v="Nuu"/>
    <x v="2"/>
    <x v="15"/>
    <x v="15"/>
    <x v="18"/>
    <x v="2"/>
    <n v="20"/>
    <x v="2"/>
    <x v="11"/>
    <n v="2349634"/>
  </r>
  <r>
    <d v="2026-04-02T00:00:00"/>
    <s v="Palepa Amosa"/>
    <s v="Male"/>
    <s v="Nuu"/>
    <n v="7622929"/>
    <s v="Nuu"/>
    <x v="2"/>
    <x v="14"/>
    <x v="14"/>
    <x v="17"/>
    <x v="2"/>
    <n v="10"/>
    <x v="2"/>
    <x v="17"/>
    <n v="2349634"/>
  </r>
  <r>
    <d v="2026-04-02T00:00:00"/>
    <s v="Palepa Amosa"/>
    <s v="Male"/>
    <s v="Nuu"/>
    <n v="7622929"/>
    <s v="Nuu"/>
    <x v="2"/>
    <x v="4"/>
    <x v="4"/>
    <x v="4"/>
    <x v="2"/>
    <n v="10"/>
    <x v="2"/>
    <x v="17"/>
    <n v="2349634"/>
  </r>
  <r>
    <d v="2026-04-02T00:00:00"/>
    <s v="Jimmy Peni"/>
    <s v="Male"/>
    <s v="Vaitele"/>
    <n v="7277071"/>
    <s v="Nuu"/>
    <x v="2"/>
    <x v="10"/>
    <x v="10"/>
    <x v="12"/>
    <x v="3"/>
    <n v="1"/>
    <x v="3"/>
    <x v="19"/>
    <n v="2349641"/>
  </r>
  <r>
    <d v="2026-04-02T00:00:00"/>
    <s v="Jimmy Peni"/>
    <s v="Male"/>
    <s v="Vaitele"/>
    <n v="7277071"/>
    <s v="Nuu"/>
    <x v="2"/>
    <x v="15"/>
    <x v="15"/>
    <x v="18"/>
    <x v="2"/>
    <n v="7"/>
    <x v="2"/>
    <x v="20"/>
    <n v="2349641"/>
  </r>
  <r>
    <d v="2026-04-02T00:00:00"/>
    <s v="Fa'afouina"/>
    <s v="Male"/>
    <s v="Afega"/>
    <n v="0"/>
    <s v="Nuu"/>
    <x v="2"/>
    <x v="5"/>
    <x v="5"/>
    <x v="5"/>
    <x v="2"/>
    <n v="20"/>
    <x v="2"/>
    <x v="11"/>
    <n v="2349643"/>
  </r>
  <r>
    <d v="2026-04-02T00:00:00"/>
    <s v="Vanita"/>
    <s v="Male"/>
    <s v="Vaivase uta"/>
    <n v="7541951"/>
    <s v="Nuu"/>
    <x v="2"/>
    <x v="10"/>
    <x v="10"/>
    <x v="12"/>
    <x v="3"/>
    <n v="3"/>
    <x v="3"/>
    <x v="21"/>
    <n v="2349642"/>
  </r>
  <r>
    <d v="2026-04-02T00:00:00"/>
    <s v="Vanita"/>
    <s v="Male"/>
    <s v="Vaivase uta"/>
    <n v="7541951"/>
    <s v="Nuu"/>
    <x v="2"/>
    <x v="11"/>
    <x v="11"/>
    <x v="20"/>
    <x v="2"/>
    <n v="20"/>
    <x v="2"/>
    <x v="11"/>
    <n v="2349642"/>
  </r>
  <r>
    <d v="2026-04-02T00:00:00"/>
    <s v="Vanita"/>
    <s v="Male"/>
    <s v="Vaivase uta"/>
    <n v="7541951"/>
    <s v="Nuu"/>
    <x v="2"/>
    <x v="6"/>
    <x v="6"/>
    <x v="19"/>
    <x v="2"/>
    <n v="10"/>
    <x v="2"/>
    <x v="17"/>
    <n v="2349642"/>
  </r>
  <r>
    <d v="2026-04-02T00:00:00"/>
    <s v="Fola Unasa"/>
    <s v="Female"/>
    <s v="Maagiagi"/>
    <n v="7574453"/>
    <s v="Nuu"/>
    <x v="2"/>
    <x v="7"/>
    <x v="7"/>
    <x v="21"/>
    <x v="3"/>
    <n v="2"/>
    <x v="3"/>
    <x v="9"/>
    <n v="2349644"/>
  </r>
  <r>
    <d v="2026-04-02T00:00:00"/>
    <s v="Fola Unasa"/>
    <s v="Female"/>
    <s v="Maagiagi"/>
    <n v="7574453"/>
    <s v="Nuu"/>
    <x v="2"/>
    <x v="14"/>
    <x v="14"/>
    <x v="17"/>
    <x v="2"/>
    <n v="2"/>
    <x v="2"/>
    <x v="4"/>
    <n v="2349644"/>
  </r>
  <r>
    <d v="2026-04-02T00:00:00"/>
    <s v="Fola Unasa"/>
    <s v="Female"/>
    <s v="Maagiagi"/>
    <n v="7574453"/>
    <s v="Nuu"/>
    <x v="2"/>
    <x v="15"/>
    <x v="15"/>
    <x v="18"/>
    <x v="2"/>
    <n v="2"/>
    <x v="2"/>
    <x v="4"/>
    <n v="2349644"/>
  </r>
  <r>
    <d v="2026-04-02T00:00:00"/>
    <s v="Fola Unasa"/>
    <s v="Female"/>
    <s v="Maagiagi"/>
    <n v="7574453"/>
    <s v="Nuu"/>
    <x v="2"/>
    <x v="5"/>
    <x v="5"/>
    <x v="5"/>
    <x v="2"/>
    <n v="2"/>
    <x v="2"/>
    <x v="4"/>
    <n v="2349644"/>
  </r>
  <r>
    <d v="2026-04-02T00:00:00"/>
    <s v="Alesana Tuilagi"/>
    <s v="Male"/>
    <s v="Vaitele Uta"/>
    <n v="0"/>
    <s v="Nuu"/>
    <x v="2"/>
    <x v="5"/>
    <x v="5"/>
    <x v="5"/>
    <x v="2"/>
    <n v="10"/>
    <x v="5"/>
    <x v="0"/>
    <n v="2349645"/>
  </r>
  <r>
    <d v="2026-04-02T00:00:00"/>
    <s v="Alesana Tuilagi"/>
    <s v="Male"/>
    <s v="Vaitele Uta"/>
    <n v="0"/>
    <s v="Nuu"/>
    <x v="2"/>
    <x v="8"/>
    <x v="8"/>
    <x v="22"/>
    <x v="4"/>
    <n v="4"/>
    <x v="5"/>
    <x v="22"/>
    <n v="2349645"/>
  </r>
  <r>
    <d v="2026-04-07T00:00:00"/>
    <s v="Aiono Luaiufi"/>
    <s v="Male"/>
    <s v="Nuu fou"/>
    <n v="0"/>
    <s v="Nuu"/>
    <x v="4"/>
    <x v="16"/>
    <x v="16"/>
    <x v="23"/>
    <x v="5"/>
    <n v="5"/>
    <x v="5"/>
    <x v="23"/>
    <n v="2349648"/>
  </r>
  <r>
    <d v="2026-04-07T00:00:00"/>
    <s v="Aiono Luaiufi"/>
    <s v="Male"/>
    <s v="Nuu fou"/>
    <n v="0"/>
    <s v="Nuu"/>
    <x v="4"/>
    <x v="17"/>
    <x v="17"/>
    <x v="24"/>
    <x v="2"/>
    <n v="5"/>
    <x v="5"/>
    <x v="23"/>
    <n v="2349648"/>
  </r>
  <r>
    <d v="2026-04-07T00:00:00"/>
    <s v="Oscar Miuff"/>
    <s v="Male"/>
    <s v="Lotopa"/>
    <n v="7770270"/>
    <s v="Nuu"/>
    <x v="2"/>
    <x v="5"/>
    <x v="5"/>
    <x v="5"/>
    <x v="2"/>
    <n v="4"/>
    <x v="5"/>
    <x v="22"/>
    <n v="2349646"/>
  </r>
  <r>
    <d v="2026-04-07T00:00:00"/>
    <s v="Oscar Miuff"/>
    <s v="Male"/>
    <s v="Lotopa"/>
    <n v="7770270"/>
    <s v="Nuu"/>
    <x v="2"/>
    <x v="11"/>
    <x v="11"/>
    <x v="20"/>
    <x v="2"/>
    <n v="6"/>
    <x v="5"/>
    <x v="2"/>
    <n v="2349646"/>
  </r>
  <r>
    <d v="2026-04-07T00:00:00"/>
    <s v="Oscar Miuff"/>
    <s v="Male"/>
    <s v="Lotopa"/>
    <n v="7770270"/>
    <s v="Nuu"/>
    <x v="2"/>
    <x v="4"/>
    <x v="4"/>
    <x v="4"/>
    <x v="2"/>
    <n v="10"/>
    <x v="5"/>
    <x v="0"/>
    <n v="2349646"/>
  </r>
  <r>
    <d v="2026-04-07T00:00:00"/>
    <s v="Seniu Ah Hong"/>
    <s v="Male"/>
    <s v="Siusega"/>
    <n v="0"/>
    <s v="Nuu"/>
    <x v="2"/>
    <x v="6"/>
    <x v="6"/>
    <x v="6"/>
    <x v="2"/>
    <n v="10"/>
    <x v="5"/>
    <x v="0"/>
    <n v="2349647"/>
  </r>
  <r>
    <d v="2026-04-07T00:00:00"/>
    <s v="Saomalo Papalii"/>
    <s v="Male"/>
    <s v="Tafatafa"/>
    <n v="7516325"/>
    <s v="Nuu"/>
    <x v="2"/>
    <x v="4"/>
    <x v="4"/>
    <x v="4"/>
    <x v="2"/>
    <n v="10"/>
    <x v="5"/>
    <x v="0"/>
    <n v="2349650"/>
  </r>
  <r>
    <d v="2026-04-07T00:00:00"/>
    <s v="Saomalo Papalii"/>
    <s v="Male"/>
    <s v="Tafatafa"/>
    <n v="7516325"/>
    <s v="Nuu"/>
    <x v="2"/>
    <x v="5"/>
    <x v="5"/>
    <x v="5"/>
    <x v="2"/>
    <n v="10"/>
    <x v="5"/>
    <x v="0"/>
    <n v="2349650"/>
  </r>
  <r>
    <d v="2026-04-07T00:00:00"/>
    <s v="Saomalo Papalii"/>
    <s v="Male"/>
    <s v="Tafatafa"/>
    <n v="7516325"/>
    <s v="Nuu"/>
    <x v="2"/>
    <x v="15"/>
    <x v="15"/>
    <x v="18"/>
    <x v="2"/>
    <n v="10"/>
    <x v="5"/>
    <x v="0"/>
    <n v="2349650"/>
  </r>
  <r>
    <d v="2026-04-07T00:00:00"/>
    <s v="Malaga"/>
    <s v="Male"/>
    <s v="Puipaa"/>
    <n v="0"/>
    <s v="Nuu"/>
    <x v="2"/>
    <x v="15"/>
    <x v="15"/>
    <x v="18"/>
    <x v="2"/>
    <n v="5"/>
    <x v="5"/>
    <x v="23"/>
    <n v="2349651"/>
  </r>
  <r>
    <d v="2026-04-07T00:00:00"/>
    <s v="Malaga"/>
    <s v="Male"/>
    <s v="Puipaa"/>
    <n v="0"/>
    <s v="Nuu"/>
    <x v="2"/>
    <x v="5"/>
    <x v="5"/>
    <x v="5"/>
    <x v="2"/>
    <n v="5"/>
    <x v="5"/>
    <x v="23"/>
    <n v="2349651"/>
  </r>
  <r>
    <d v="2026-04-07T00:00:00"/>
    <s v="Malaga"/>
    <s v="Male"/>
    <s v="Puipaa"/>
    <n v="0"/>
    <s v="Nuu"/>
    <x v="2"/>
    <x v="10"/>
    <x v="10"/>
    <x v="10"/>
    <x v="2"/>
    <n v="5"/>
    <x v="5"/>
    <x v="24"/>
    <n v="2349651"/>
  </r>
  <r>
    <d v="2026-04-07T00:00:00"/>
    <s v="Malaga"/>
    <s v="Male"/>
    <s v="Puipaa"/>
    <n v="0"/>
    <s v="Nuu"/>
    <x v="2"/>
    <x v="10"/>
    <x v="10"/>
    <x v="12"/>
    <x v="3"/>
    <n v="13"/>
    <x v="5"/>
    <x v="25"/>
    <n v="2349651"/>
  </r>
  <r>
    <d v="2026-04-07T00:00:00"/>
    <s v="Tua Saulo"/>
    <s v="Male"/>
    <s v="Satapuala"/>
    <n v="0"/>
    <s v="Nuu"/>
    <x v="2"/>
    <x v="15"/>
    <x v="15"/>
    <x v="18"/>
    <x v="2"/>
    <n v="10"/>
    <x v="5"/>
    <x v="0"/>
    <n v="2349652"/>
  </r>
  <r>
    <d v="2026-04-07T00:00:00"/>
    <s v="Tua Saulo"/>
    <s v="Male"/>
    <s v="Satapuala"/>
    <n v="0"/>
    <s v="Nuu"/>
    <x v="2"/>
    <x v="5"/>
    <x v="5"/>
    <x v="5"/>
    <x v="2"/>
    <n v="6"/>
    <x v="5"/>
    <x v="2"/>
    <n v="2349652"/>
  </r>
  <r>
    <d v="2026-04-07T00:00:00"/>
    <s v="Seiuli "/>
    <s v="Male"/>
    <s v="Malie"/>
    <n v="0"/>
    <s v="Nuu"/>
    <x v="2"/>
    <x v="10"/>
    <x v="10"/>
    <x v="12"/>
    <x v="3"/>
    <n v="1"/>
    <x v="6"/>
    <x v="25"/>
    <n v="2349653"/>
  </r>
  <r>
    <d v="2026-04-07T00:00:00"/>
    <s v="Seiuli "/>
    <s v="Male"/>
    <s v="Malie"/>
    <n v="0"/>
    <s v="Nuu"/>
    <x v="2"/>
    <x v="5"/>
    <x v="5"/>
    <x v="5"/>
    <x v="2"/>
    <n v="6"/>
    <x v="5"/>
    <x v="2"/>
    <n v="2349653"/>
  </r>
  <r>
    <d v="2026-04-07T00:00:00"/>
    <s v="Sean Soo"/>
    <s v="Male"/>
    <s v="Savaia Lefaga"/>
    <n v="7517444"/>
    <s v="Nuu"/>
    <x v="2"/>
    <x v="5"/>
    <x v="5"/>
    <x v="5"/>
    <x v="2"/>
    <n v="20"/>
    <x v="5"/>
    <x v="1"/>
    <n v="2349655"/>
  </r>
  <r>
    <d v="2026-04-07T00:00:00"/>
    <s v="Sean Soo"/>
    <s v="Male"/>
    <s v="Savaia Lefaga"/>
    <n v="7517444"/>
    <s v="Nuu"/>
    <x v="2"/>
    <x v="15"/>
    <x v="15"/>
    <x v="18"/>
    <x v="2"/>
    <n v="20"/>
    <x v="5"/>
    <x v="1"/>
    <n v="2349655"/>
  </r>
  <r>
    <d v="2026-04-07T00:00:00"/>
    <s v="Sean Soo"/>
    <s v="Male"/>
    <s v="Savaia Lefaga"/>
    <n v="7517444"/>
    <s v="Nuu"/>
    <x v="2"/>
    <x v="8"/>
    <x v="8"/>
    <x v="22"/>
    <x v="4"/>
    <n v="12"/>
    <x v="5"/>
    <x v="12"/>
    <n v="2349655"/>
  </r>
  <r>
    <d v="2026-04-07T00:00:00"/>
    <s v="Asofou Sua"/>
    <s v="Male"/>
    <s v="Moamoa"/>
    <n v="0"/>
    <s v="Nuu"/>
    <x v="2"/>
    <x v="5"/>
    <x v="5"/>
    <x v="5"/>
    <x v="2"/>
    <n v="5"/>
    <x v="5"/>
    <x v="23"/>
    <n v="2349656"/>
  </r>
  <r>
    <d v="2026-04-07T00:00:00"/>
    <s v="Asofou Sua"/>
    <s v="Male"/>
    <s v="Moamoa"/>
    <n v="0"/>
    <s v="Nuu"/>
    <x v="2"/>
    <x v="6"/>
    <x v="6"/>
    <x v="6"/>
    <x v="2"/>
    <n v="2"/>
    <x v="5"/>
    <x v="26"/>
    <n v="2349656"/>
  </r>
  <r>
    <d v="2026-04-07T00:00:00"/>
    <s v="Atonio Jahnke"/>
    <s v="Male"/>
    <s v="Fasitoo- uta"/>
    <n v="7668018"/>
    <s v="Nuu"/>
    <x v="2"/>
    <x v="7"/>
    <x v="7"/>
    <x v="21"/>
    <x v="3"/>
    <n v="6"/>
    <x v="6"/>
    <x v="27"/>
    <n v="2349654"/>
  </r>
  <r>
    <d v="2026-04-08T00:00:00"/>
    <s v="Mao Petelo Lepou"/>
    <s v="Male"/>
    <s v="Lepea"/>
    <n v="20605"/>
    <s v="Nuu"/>
    <x v="1"/>
    <x v="2"/>
    <x v="2"/>
    <x v="2"/>
    <x v="1"/>
    <n v="5"/>
    <x v="1"/>
    <x v="28"/>
    <n v="2349667"/>
  </r>
  <r>
    <d v="2026-04-08T00:00:00"/>
    <s v="Malama Parker"/>
    <s v="Female"/>
    <s v="Tapatapao"/>
    <n v="7626254"/>
    <s v="Nuu"/>
    <x v="1"/>
    <x v="3"/>
    <x v="3"/>
    <x v="3"/>
    <x v="1"/>
    <n v="2"/>
    <x v="1"/>
    <x v="12"/>
    <n v="2349666"/>
  </r>
  <r>
    <d v="2026-04-08T00:00:00"/>
    <s v="Malama Parker"/>
    <s v="Female"/>
    <s v="Tapatapao"/>
    <n v="7626254"/>
    <s v="Nuu"/>
    <x v="5"/>
    <x v="18"/>
    <x v="18"/>
    <x v="25"/>
    <x v="2"/>
    <n v="2"/>
    <x v="5"/>
    <x v="26"/>
    <n v="2349666"/>
  </r>
  <r>
    <d v="2026-04-08T00:00:00"/>
    <s v="Antely Misi"/>
    <s v="Female"/>
    <s v="Tufuiopa"/>
    <n v="7791092"/>
    <s v="Nuu"/>
    <x v="2"/>
    <x v="11"/>
    <x v="11"/>
    <x v="11"/>
    <x v="2"/>
    <n v="30"/>
    <x v="5"/>
    <x v="28"/>
    <n v="2349657"/>
  </r>
  <r>
    <d v="2026-04-08T00:00:00"/>
    <s v="Antely Misi"/>
    <s v="Female"/>
    <s v="Tufuiopa"/>
    <n v="7791092"/>
    <s v="Nuu"/>
    <x v="2"/>
    <x v="11"/>
    <x v="11"/>
    <x v="20"/>
    <x v="2"/>
    <n v="10"/>
    <x v="5"/>
    <x v="0"/>
    <n v="2349657"/>
  </r>
  <r>
    <d v="2026-04-08T00:00:00"/>
    <s v="Antely Misi"/>
    <s v="Female"/>
    <s v="Tufuiopa"/>
    <n v="7791092"/>
    <s v="Nuu"/>
    <x v="2"/>
    <x v="10"/>
    <x v="10"/>
    <x v="12"/>
    <x v="3"/>
    <n v="4"/>
    <x v="6"/>
    <x v="29"/>
    <n v="2349657"/>
  </r>
  <r>
    <d v="2026-04-08T00:00:00"/>
    <s v="Antely Misi"/>
    <s v="Female"/>
    <s v="Tufuiopa"/>
    <n v="7791092"/>
    <s v="Nuu"/>
    <x v="2"/>
    <x v="5"/>
    <x v="5"/>
    <x v="5"/>
    <x v="2"/>
    <n v="20"/>
    <x v="5"/>
    <x v="1"/>
    <n v="2349657"/>
  </r>
  <r>
    <d v="2026-04-08T00:00:00"/>
    <s v="Antely Misi"/>
    <s v="Female"/>
    <s v="Tufuiopa"/>
    <n v="7791092"/>
    <s v="Nuu"/>
    <x v="2"/>
    <x v="4"/>
    <x v="4"/>
    <x v="4"/>
    <x v="2"/>
    <n v="15"/>
    <x v="5"/>
    <x v="30"/>
    <n v="2349657"/>
  </r>
  <r>
    <d v="2026-04-08T00:00:00"/>
    <s v="Tamafili Tagaloa"/>
    <s v="Male"/>
    <s v="Motootua-uta"/>
    <n v="7620663"/>
    <s v="Nuu"/>
    <x v="2"/>
    <x v="15"/>
    <x v="15"/>
    <x v="18"/>
    <x v="2"/>
    <n v="24"/>
    <x v="5"/>
    <x v="31"/>
    <n v="2349659"/>
  </r>
  <r>
    <d v="2026-04-08T00:00:00"/>
    <s v="Siaosi Mataia"/>
    <s v="Male"/>
    <s v="Vailoa"/>
    <n v="7718194"/>
    <s v="Nuu"/>
    <x v="2"/>
    <x v="4"/>
    <x v="4"/>
    <x v="4"/>
    <x v="2"/>
    <n v="3"/>
    <x v="5"/>
    <x v="32"/>
    <n v="2349660"/>
  </r>
  <r>
    <d v="2026-04-08T00:00:00"/>
    <s v="Siaosi Mataia"/>
    <s v="Male"/>
    <s v="Vailoa"/>
    <n v="7718194"/>
    <s v="Nuu"/>
    <x v="2"/>
    <x v="5"/>
    <x v="5"/>
    <x v="5"/>
    <x v="2"/>
    <n v="2"/>
    <x v="5"/>
    <x v="26"/>
    <n v="2349660"/>
  </r>
  <r>
    <d v="2026-04-08T00:00:00"/>
    <s v="Siaosi Mataia"/>
    <s v="Male"/>
    <s v="Vailoa"/>
    <n v="7718194"/>
    <s v="Nuu"/>
    <x v="2"/>
    <x v="15"/>
    <x v="15"/>
    <x v="18"/>
    <x v="2"/>
    <n v="5"/>
    <x v="5"/>
    <x v="23"/>
    <n v="2349660"/>
  </r>
  <r>
    <d v="2026-04-08T00:00:00"/>
    <s v="Siaosi Mataia"/>
    <s v="Male"/>
    <s v="Vailoa"/>
    <n v="7718194"/>
    <s v="Nuu"/>
    <x v="2"/>
    <x v="6"/>
    <x v="6"/>
    <x v="6"/>
    <x v="2"/>
    <n v="4"/>
    <x v="5"/>
    <x v="22"/>
    <n v="2349660"/>
  </r>
  <r>
    <d v="2026-04-08T00:00:00"/>
    <s v="Sene Fuauli"/>
    <s v="Female"/>
    <s v="Satuimalufilufi"/>
    <n v="7765670"/>
    <s v="Nuu"/>
    <x v="2"/>
    <x v="10"/>
    <x v="10"/>
    <x v="10"/>
    <x v="2"/>
    <n v="5"/>
    <x v="5"/>
    <x v="23"/>
    <n v="2349661"/>
  </r>
  <r>
    <d v="2026-04-08T00:00:00"/>
    <s v="Sene Fuauli"/>
    <s v="Female"/>
    <s v="Satuimalufilufi"/>
    <n v="7765670"/>
    <s v="Nuu"/>
    <x v="2"/>
    <x v="5"/>
    <x v="5"/>
    <x v="5"/>
    <x v="2"/>
    <n v="5"/>
    <x v="5"/>
    <x v="23"/>
    <n v="2349661"/>
  </r>
  <r>
    <d v="1900-01-07T00:00:00"/>
    <s v="Sene Fuauli"/>
    <s v="Female"/>
    <s v="Satuimalufilufi"/>
    <n v="7765670"/>
    <s v="Nuu"/>
    <x v="2"/>
    <x v="9"/>
    <x v="9"/>
    <x v="9"/>
    <x v="4"/>
    <n v="5"/>
    <x v="5"/>
    <x v="23"/>
    <n v="2349661"/>
  </r>
  <r>
    <d v="2026-04-08T00:00:00"/>
    <s v="Sene Fuauli"/>
    <s v="Female"/>
    <s v="Satuimalufilufi"/>
    <n v="7765670"/>
    <s v="Nuu"/>
    <x v="2"/>
    <x v="4"/>
    <x v="4"/>
    <x v="4"/>
    <x v="2"/>
    <n v="5"/>
    <x v="5"/>
    <x v="23"/>
    <n v="2349661"/>
  </r>
  <r>
    <d v="2026-04-08T00:00:00"/>
    <s v="Sene Fuauli"/>
    <s v="Female"/>
    <s v="Satuimalufilufi"/>
    <n v="7765670"/>
    <s v="Nuu"/>
    <x v="2"/>
    <x v="14"/>
    <x v="14"/>
    <x v="17"/>
    <x v="4"/>
    <n v="5"/>
    <x v="5"/>
    <x v="23"/>
    <n v="2349661"/>
  </r>
  <r>
    <d v="2026-04-08T00:00:00"/>
    <s v="Atonio Jahnke"/>
    <s v="Male"/>
    <s v="Fasitoo- uta"/>
    <n v="7668018"/>
    <s v="Nuu"/>
    <x v="2"/>
    <x v="10"/>
    <x v="10"/>
    <x v="12"/>
    <x v="3"/>
    <n v="3"/>
    <x v="6"/>
    <x v="33"/>
    <n v="2349663"/>
  </r>
  <r>
    <d v="2026-04-08T00:00:00"/>
    <s v="Melesa Toevai"/>
    <s v="Female"/>
    <s v="Afega"/>
    <n v="0"/>
    <s v="Nuu"/>
    <x v="2"/>
    <x v="5"/>
    <x v="5"/>
    <x v="5"/>
    <x v="2"/>
    <n v="5"/>
    <x v="5"/>
    <x v="23"/>
    <n v="2349664"/>
  </r>
  <r>
    <d v="2026-04-08T00:00:00"/>
    <s v="Melesa Toevai"/>
    <s v="Female"/>
    <s v="Afega"/>
    <n v="0"/>
    <s v="Nuu"/>
    <x v="2"/>
    <x v="6"/>
    <x v="6"/>
    <x v="6"/>
    <x v="2"/>
    <n v="5"/>
    <x v="5"/>
    <x v="23"/>
    <n v="2349664"/>
  </r>
  <r>
    <d v="2026-04-08T00:00:00"/>
    <s v="Melesa Toevai"/>
    <s v="Female"/>
    <s v="Afega"/>
    <n v="0"/>
    <s v="Nuu"/>
    <x v="3"/>
    <x v="13"/>
    <x v="13"/>
    <x v="16"/>
    <x v="2"/>
    <n v="5"/>
    <x v="5"/>
    <x v="23"/>
    <n v="2349664"/>
  </r>
  <r>
    <d v="2026-04-08T00:00:00"/>
    <s v="Melesa Toevai"/>
    <s v="Female"/>
    <s v="Afega"/>
    <n v="0"/>
    <s v="Nuu"/>
    <x v="3"/>
    <x v="13"/>
    <x v="13"/>
    <x v="14"/>
    <x v="2"/>
    <n v="5"/>
    <x v="5"/>
    <x v="23"/>
    <n v="2349664"/>
  </r>
  <r>
    <d v="2026-04-08T00:00:00"/>
    <s v="Melesa Toevai"/>
    <s v="Female"/>
    <s v="Afega"/>
    <n v="0"/>
    <s v="Nuu"/>
    <x v="2"/>
    <x v="15"/>
    <x v="15"/>
    <x v="18"/>
    <x v="2"/>
    <n v="10"/>
    <x v="5"/>
    <x v="0"/>
    <n v="2349664"/>
  </r>
  <r>
    <d v="2026-04-08T00:00:00"/>
    <s v="Malama Parker"/>
    <s v="Female"/>
    <s v="Tapatapao"/>
    <n v="7626254"/>
    <s v="Nuu"/>
    <x v="2"/>
    <x v="6"/>
    <x v="6"/>
    <x v="6"/>
    <x v="2"/>
    <n v="6"/>
    <x v="5"/>
    <x v="2"/>
    <n v="2349665"/>
  </r>
  <r>
    <d v="2026-04-08T00:00:00"/>
    <s v="Malama Parker"/>
    <s v="Female"/>
    <s v="Tapatapao"/>
    <n v="7626254"/>
    <s v="Nuu"/>
    <x v="2"/>
    <x v="5"/>
    <x v="5"/>
    <x v="5"/>
    <x v="2"/>
    <n v="6"/>
    <x v="5"/>
    <x v="2"/>
    <n v="2349665"/>
  </r>
  <r>
    <d v="2026-04-08T00:00:00"/>
    <s v="Malama Parker"/>
    <s v="Female"/>
    <s v="Tapatapao"/>
    <n v="7626254"/>
    <s v="Nuu"/>
    <x v="2"/>
    <x v="15"/>
    <x v="15"/>
    <x v="18"/>
    <x v="2"/>
    <n v="6"/>
    <x v="5"/>
    <x v="2"/>
    <n v="2349665"/>
  </r>
  <r>
    <d v="2026-04-08T00:00:00"/>
    <s v="Malama Parker"/>
    <s v="Female"/>
    <s v="Tapatapao"/>
    <n v="7626254"/>
    <s v="Nuu"/>
    <x v="2"/>
    <x v="14"/>
    <x v="14"/>
    <x v="17"/>
    <x v="4"/>
    <n v="4"/>
    <x v="5"/>
    <x v="22"/>
    <n v="2349665"/>
  </r>
  <r>
    <d v="2026-04-08T00:00:00"/>
    <s v="Sene Fuauli"/>
    <s v="Female"/>
    <s v="Satuimalufilufi"/>
    <n v="7765670"/>
    <s v="Nuu"/>
    <x v="2"/>
    <x v="5"/>
    <x v="5"/>
    <x v="5"/>
    <x v="2"/>
    <n v="5"/>
    <x v="5"/>
    <x v="23"/>
    <n v="2349668"/>
  </r>
  <r>
    <d v="2026-04-08T00:00:00"/>
    <s v="Sene Fuauli"/>
    <s v="Female"/>
    <s v="Satuimalufilufi"/>
    <n v="7765670"/>
    <s v="Nuu"/>
    <x v="2"/>
    <x v="4"/>
    <x v="4"/>
    <x v="4"/>
    <x v="2"/>
    <n v="5"/>
    <x v="5"/>
    <x v="23"/>
    <n v="2349668"/>
  </r>
  <r>
    <d v="2026-04-08T00:00:00"/>
    <s v="Sene Fuauli"/>
    <s v="Female"/>
    <s v="Satuimalufilufi"/>
    <n v="7765670"/>
    <s v="Nuu"/>
    <x v="2"/>
    <x v="10"/>
    <x v="10"/>
    <x v="12"/>
    <x v="3"/>
    <n v="1"/>
    <x v="6"/>
    <x v="25"/>
    <n v="2349668"/>
  </r>
  <r>
    <d v="2026-04-08T00:00:00"/>
    <s v="Sene Fuauli"/>
    <s v="Female"/>
    <s v="Satuimalufilufi"/>
    <n v="7765670"/>
    <s v="Nuu"/>
    <x v="2"/>
    <x v="11"/>
    <x v="11"/>
    <x v="11"/>
    <x v="2"/>
    <n v="5"/>
    <x v="5"/>
    <x v="23"/>
    <n v="2349668"/>
  </r>
  <r>
    <d v="2026-04-08T00:00:00"/>
    <s v="Sene Fuauli"/>
    <s v="Female"/>
    <s v="Satuimalufilufi"/>
    <n v="7765670"/>
    <s v="Nuu"/>
    <x v="2"/>
    <x v="9"/>
    <x v="9"/>
    <x v="9"/>
    <x v="4"/>
    <n v="4"/>
    <x v="5"/>
    <x v="22"/>
    <n v="2349668"/>
  </r>
  <r>
    <d v="2026-04-08T00:00:00"/>
    <s v="Sene Fuauli"/>
    <s v="Female"/>
    <s v="Satuimalufilufi"/>
    <n v="7765670"/>
    <s v="Nuu"/>
    <x v="2"/>
    <x v="15"/>
    <x v="15"/>
    <x v="18"/>
    <x v="2"/>
    <n v="3"/>
    <x v="5"/>
    <x v="32"/>
    <n v="2349668"/>
  </r>
  <r>
    <d v="2026-04-08T00:00:00"/>
    <s v="Sene Fuauli"/>
    <s v="Female"/>
    <s v="Satuimalufilufi"/>
    <n v="7765670"/>
    <s v="Nuu"/>
    <x v="2"/>
    <x v="12"/>
    <x v="12"/>
    <x v="13"/>
    <x v="4"/>
    <n v="5"/>
    <x v="5"/>
    <x v="23"/>
    <n v="2349668"/>
  </r>
  <r>
    <d v="2026-04-09T00:00:00"/>
    <s v="Tina "/>
    <s v="Female"/>
    <s v="Vaitele"/>
    <n v="0"/>
    <s v="Nuu"/>
    <x v="1"/>
    <x v="2"/>
    <x v="2"/>
    <x v="2"/>
    <x v="1"/>
    <n v="2"/>
    <x v="1"/>
    <x v="12"/>
    <n v="2349681"/>
  </r>
  <r>
    <d v="2026-04-09T00:00:00"/>
    <s v="Lina"/>
    <s v="Female"/>
    <s v="Vaigaga"/>
    <n v="7703693"/>
    <s v="Nuu"/>
    <x v="5"/>
    <x v="19"/>
    <x v="19"/>
    <x v="26"/>
    <x v="2"/>
    <n v="10"/>
    <x v="5"/>
    <x v="0"/>
    <n v="2349682"/>
  </r>
  <r>
    <d v="2026-04-09T00:00:00"/>
    <s v="Lina"/>
    <s v="Female"/>
    <s v="Vaigaga"/>
    <n v="7703693"/>
    <s v="Nuu"/>
    <x v="5"/>
    <x v="20"/>
    <x v="20"/>
    <x v="27"/>
    <x v="2"/>
    <n v="3"/>
    <x v="5"/>
    <x v="32"/>
    <n v="2349682"/>
  </r>
  <r>
    <d v="2026-04-09T00:00:00"/>
    <s v="Lina"/>
    <s v="Female"/>
    <s v="Vaigaga"/>
    <n v="7703693"/>
    <s v="Nuu"/>
    <x v="5"/>
    <x v="21"/>
    <x v="21"/>
    <x v="28"/>
    <x v="2"/>
    <n v="3"/>
    <x v="5"/>
    <x v="32"/>
    <n v="2349682"/>
  </r>
  <r>
    <d v="2026-04-09T00:00:00"/>
    <s v="Lina"/>
    <s v="Female"/>
    <s v="Vaigaga"/>
    <n v="7703693"/>
    <s v="Nuu"/>
    <x v="1"/>
    <x v="2"/>
    <x v="2"/>
    <x v="2"/>
    <x v="1"/>
    <n v="2"/>
    <x v="1"/>
    <x v="12"/>
    <n v="2349683"/>
  </r>
  <r>
    <d v="2026-04-09T00:00:00"/>
    <s v="Patrick"/>
    <s v="Male"/>
    <s v="Fiaga Aleisa"/>
    <n v="7394951"/>
    <s v="Nuu"/>
    <x v="5"/>
    <x v="22"/>
    <x v="22"/>
    <x v="29"/>
    <x v="2"/>
    <n v="40"/>
    <x v="5"/>
    <x v="34"/>
    <n v="2349684"/>
  </r>
  <r>
    <d v="2026-04-09T00:00:00"/>
    <s v="Patrick"/>
    <s v="Male"/>
    <s v="Fiaga Aleisa"/>
    <n v="7394951"/>
    <s v="Nuu"/>
    <x v="5"/>
    <x v="23"/>
    <x v="23"/>
    <x v="30"/>
    <x v="2"/>
    <n v="5"/>
    <x v="5"/>
    <x v="23"/>
    <n v="2349684"/>
  </r>
  <r>
    <d v="2026-04-09T00:00:00"/>
    <s v="Tafi"/>
    <s v="Male"/>
    <s v="Gataivai"/>
    <n v="0"/>
    <s v="Nuu"/>
    <x v="0"/>
    <x v="1"/>
    <x v="1"/>
    <x v="1"/>
    <x v="0"/>
    <n v="200"/>
    <x v="4"/>
    <x v="34"/>
    <n v="2349669"/>
  </r>
  <r>
    <d v="2026-04-09T00:00:00"/>
    <s v="Tua"/>
    <s v="Male"/>
    <s v="Satapuala"/>
    <n v="0"/>
    <s v="Nuu"/>
    <x v="0"/>
    <x v="1"/>
    <x v="1"/>
    <x v="1"/>
    <x v="0"/>
    <n v="10"/>
    <x v="4"/>
    <x v="26"/>
    <n v="2349649"/>
  </r>
  <r>
    <d v="2026-04-09T00:00:00"/>
    <s v="Pisi Aifale"/>
    <s v="Male"/>
    <s v="Taelefaga Fagaloa"/>
    <n v="0"/>
    <s v="Nuu"/>
    <x v="0"/>
    <x v="1"/>
    <x v="1"/>
    <x v="1"/>
    <x v="0"/>
    <n v="40"/>
    <x v="4"/>
    <x v="35"/>
    <n v="2349671"/>
  </r>
  <r>
    <d v="2026-04-09T00:00:00"/>
    <s v="Sale Fau"/>
    <s v="Male"/>
    <s v="Aleisa"/>
    <n v="0"/>
    <s v="Nuu"/>
    <x v="0"/>
    <x v="1"/>
    <x v="1"/>
    <x v="1"/>
    <x v="0"/>
    <n v="100"/>
    <x v="4"/>
    <x v="1"/>
    <n v="2349672"/>
  </r>
  <r>
    <d v="2026-04-09T00:00:00"/>
    <s v="Aukuso"/>
    <s v="Male"/>
    <s v="Vaitele fou"/>
    <n v="0"/>
    <s v="Nuu"/>
    <x v="2"/>
    <x v="10"/>
    <x v="10"/>
    <x v="12"/>
    <x v="3"/>
    <n v="1"/>
    <x v="6"/>
    <x v="25"/>
    <n v="2349670"/>
  </r>
  <r>
    <d v="2026-04-09T00:00:00"/>
    <s v="Aukuso"/>
    <s v="Male"/>
    <s v="Vaitele fou"/>
    <n v="0"/>
    <s v="Nuu"/>
    <x v="2"/>
    <x v="10"/>
    <x v="10"/>
    <x v="10"/>
    <x v="2"/>
    <n v="6"/>
    <x v="5"/>
    <x v="2"/>
    <n v="2349670"/>
  </r>
  <r>
    <d v="2026-04-09T00:00:00"/>
    <s v="Tafi Enoka"/>
    <s v="Male"/>
    <s v="Gataivai"/>
    <n v="0"/>
    <s v="Nuu"/>
    <x v="2"/>
    <x v="15"/>
    <x v="15"/>
    <x v="18"/>
    <x v="2"/>
    <n v="4"/>
    <x v="5"/>
    <x v="22"/>
    <n v="2349673"/>
  </r>
  <r>
    <d v="2026-04-09T00:00:00"/>
    <s v="Sailo Pao"/>
    <s v="Male"/>
    <s v="Vaitele"/>
    <n v="7230442"/>
    <s v="Nuu"/>
    <x v="2"/>
    <x v="5"/>
    <x v="5"/>
    <x v="5"/>
    <x v="2"/>
    <n v="20"/>
    <x v="5"/>
    <x v="1"/>
    <n v="2349674"/>
  </r>
  <r>
    <d v="2026-04-09T00:00:00"/>
    <s v="Lia'i Ajawas"/>
    <s v="Female"/>
    <s v="Tuanai"/>
    <n v="7654097"/>
    <s v="Nuu"/>
    <x v="2"/>
    <x v="10"/>
    <x v="10"/>
    <x v="12"/>
    <x v="3"/>
    <n v="2"/>
    <x v="6"/>
    <x v="36"/>
    <n v="2349675"/>
  </r>
  <r>
    <d v="2026-04-09T00:00:00"/>
    <s v="Pisi Atifale"/>
    <s v="Male"/>
    <s v="Fagaloa"/>
    <n v="7756168"/>
    <s v="Nuu"/>
    <x v="2"/>
    <x v="14"/>
    <x v="14"/>
    <x v="17"/>
    <x v="4"/>
    <n v="30"/>
    <x v="5"/>
    <x v="1"/>
    <n v="2349676"/>
  </r>
  <r>
    <d v="2026-04-09T00:00:00"/>
    <s v="Peseta Tuisalega "/>
    <s v="Male"/>
    <s v="Vaitele "/>
    <n v="7218349"/>
    <s v="Nuu"/>
    <x v="2"/>
    <x v="11"/>
    <x v="11"/>
    <x v="11"/>
    <x v="2"/>
    <n v="2"/>
    <x v="5"/>
    <x v="26"/>
    <n v="2349677"/>
  </r>
  <r>
    <d v="2026-04-09T00:00:00"/>
    <s v="Peseta Tuisalega "/>
    <s v="Male"/>
    <s v="Vaitele "/>
    <n v="7218349"/>
    <s v="Nuu"/>
    <x v="2"/>
    <x v="5"/>
    <x v="5"/>
    <x v="5"/>
    <x v="2"/>
    <n v="3"/>
    <x v="5"/>
    <x v="32"/>
    <n v="2349677"/>
  </r>
  <r>
    <d v="2026-04-09T00:00:00"/>
    <s v="Peseta Tuisalega "/>
    <s v="Male"/>
    <s v="Vaitele "/>
    <n v="7218349"/>
    <s v="Nuu"/>
    <x v="2"/>
    <x v="14"/>
    <x v="14"/>
    <x v="17"/>
    <x v="4"/>
    <n v="2"/>
    <x v="5"/>
    <x v="26"/>
    <n v="2349677"/>
  </r>
  <r>
    <d v="2026-04-09T00:00:00"/>
    <s v="Peseta Tuisalega "/>
    <s v="Male"/>
    <s v="Vaitele "/>
    <n v="7218349"/>
    <s v="Nuu"/>
    <x v="2"/>
    <x v="6"/>
    <x v="6"/>
    <x v="6"/>
    <x v="2"/>
    <n v="4"/>
    <x v="5"/>
    <x v="22"/>
    <n v="2349677"/>
  </r>
  <r>
    <d v="2026-04-09T00:00:00"/>
    <s v="Sister Vita"/>
    <s v="Female"/>
    <s v="Falefa"/>
    <n v="7205190"/>
    <s v="Nuu"/>
    <x v="2"/>
    <x v="15"/>
    <x v="15"/>
    <x v="18"/>
    <x v="2"/>
    <n v="10"/>
    <x v="5"/>
    <x v="0"/>
    <n v="2349678"/>
  </r>
  <r>
    <d v="2026-04-09T00:00:00"/>
    <s v="Sister Vita"/>
    <s v="Female"/>
    <s v="Falefa"/>
    <n v="7205190"/>
    <s v="Nuu"/>
    <x v="2"/>
    <x v="10"/>
    <x v="10"/>
    <x v="10"/>
    <x v="2"/>
    <n v="10"/>
    <x v="5"/>
    <x v="0"/>
    <n v="2349678"/>
  </r>
  <r>
    <d v="2026-04-09T00:00:00"/>
    <s v="Sister Vita"/>
    <s v="Female"/>
    <s v="Falefa"/>
    <n v="7205190"/>
    <s v="Nuu"/>
    <x v="2"/>
    <x v="5"/>
    <x v="5"/>
    <x v="5"/>
    <x v="2"/>
    <n v="10"/>
    <x v="5"/>
    <x v="0"/>
    <n v="2349678"/>
  </r>
  <r>
    <d v="2026-04-09T00:00:00"/>
    <s v="Sister Vita"/>
    <s v="Female"/>
    <s v="Falefa"/>
    <n v="7205190"/>
    <s v="Nuu"/>
    <x v="2"/>
    <x v="10"/>
    <x v="10"/>
    <x v="12"/>
    <x v="3"/>
    <n v="5"/>
    <x v="6"/>
    <x v="37"/>
    <n v="2349678"/>
  </r>
  <r>
    <d v="2026-04-09T00:00:00"/>
    <s v="Sister Vita"/>
    <s v="Female"/>
    <s v="Falefa"/>
    <n v="7205190"/>
    <s v="Nuu"/>
    <x v="2"/>
    <x v="4"/>
    <x v="4"/>
    <x v="4"/>
    <x v="2"/>
    <n v="5"/>
    <x v="5"/>
    <x v="23"/>
    <n v="2349678"/>
  </r>
  <r>
    <d v="2026-04-09T00:00:00"/>
    <s v="Lina Iamafana "/>
    <s v="Female"/>
    <s v="Afega"/>
    <n v="7703693"/>
    <s v="Nuu"/>
    <x v="2"/>
    <x v="5"/>
    <x v="5"/>
    <x v="5"/>
    <x v="2"/>
    <n v="4"/>
    <x v="5"/>
    <x v="22"/>
    <n v="2349679"/>
  </r>
  <r>
    <d v="2026-04-09T00:00:00"/>
    <s v="Lina Iamafana "/>
    <s v="Female"/>
    <s v="Afega"/>
    <n v="7703693"/>
    <s v="Nuu"/>
    <x v="2"/>
    <x v="14"/>
    <x v="14"/>
    <x v="17"/>
    <x v="4"/>
    <n v="1"/>
    <x v="5"/>
    <x v="38"/>
    <n v="2349679"/>
  </r>
  <r>
    <d v="2026-04-09T00:00:00"/>
    <s v="Lina Iamafana "/>
    <s v="Female"/>
    <s v="Afega"/>
    <n v="7703693"/>
    <s v="Nuu"/>
    <x v="2"/>
    <x v="4"/>
    <x v="4"/>
    <x v="4"/>
    <x v="2"/>
    <n v="4"/>
    <x v="5"/>
    <x v="22"/>
    <n v="2349679"/>
  </r>
  <r>
    <d v="2026-04-09T00:00:00"/>
    <s v="Lina Iamafana "/>
    <s v="Female"/>
    <s v="Afega"/>
    <n v="7703693"/>
    <s v="Nuu"/>
    <x v="2"/>
    <x v="11"/>
    <x v="11"/>
    <x v="11"/>
    <x v="2"/>
    <n v="5"/>
    <x v="5"/>
    <x v="23"/>
    <n v="2349679"/>
  </r>
  <r>
    <d v="2026-04-09T00:00:00"/>
    <s v="Lina Iamafana "/>
    <s v="Female"/>
    <s v="Afega"/>
    <n v="7703693"/>
    <s v="Nuu"/>
    <x v="2"/>
    <x v="10"/>
    <x v="10"/>
    <x v="10"/>
    <x v="2"/>
    <n v="2"/>
    <x v="5"/>
    <x v="26"/>
    <n v="2349679"/>
  </r>
  <r>
    <d v="2026-04-09T00:00:00"/>
    <s v="Lumara Ah kee"/>
    <s v="Female"/>
    <s v="Toamua"/>
    <n v="0"/>
    <s v="Nuu"/>
    <x v="2"/>
    <x v="9"/>
    <x v="9"/>
    <x v="9"/>
    <x v="4"/>
    <n v="8"/>
    <x v="5"/>
    <x v="35"/>
    <n v="2349680"/>
  </r>
  <r>
    <d v="2026-04-09T00:00:00"/>
    <s v="Lumara Ah kee"/>
    <s v="Female"/>
    <s v="Toamua"/>
    <n v="0"/>
    <s v="Nuu"/>
    <x v="2"/>
    <x v="15"/>
    <x v="15"/>
    <x v="18"/>
    <x v="2"/>
    <n v="8"/>
    <x v="5"/>
    <x v="35"/>
    <n v="2349680"/>
  </r>
  <r>
    <d v="2026-04-09T00:00:00"/>
    <s v="Lumara Ah kee"/>
    <s v="Female"/>
    <s v="Toamua"/>
    <n v="0"/>
    <s v="Nuu"/>
    <x v="2"/>
    <x v="5"/>
    <x v="5"/>
    <x v="5"/>
    <x v="2"/>
    <n v="8"/>
    <x v="5"/>
    <x v="35"/>
    <n v="2349680"/>
  </r>
  <r>
    <d v="2026-04-09T00:00:00"/>
    <s v="Lumara Ah kee"/>
    <s v="Female"/>
    <s v="Toamua"/>
    <n v="0"/>
    <s v="Nuu"/>
    <x v="3"/>
    <x v="13"/>
    <x v="13"/>
    <x v="15"/>
    <x v="2"/>
    <n v="8"/>
    <x v="5"/>
    <x v="35"/>
    <n v="2349680"/>
  </r>
  <r>
    <d v="2026-04-09T00:00:00"/>
    <s v="Lumara Ah kee"/>
    <s v="Female"/>
    <s v="Toamua"/>
    <n v="0"/>
    <s v="Nuu"/>
    <x v="3"/>
    <x v="13"/>
    <x v="13"/>
    <x v="14"/>
    <x v="2"/>
    <n v="8"/>
    <x v="5"/>
    <x v="35"/>
    <n v="2349680"/>
  </r>
  <r>
    <d v="2026-04-09T00:00:00"/>
    <s v="Lumara Ah kee"/>
    <s v="Female"/>
    <s v="Toamua"/>
    <n v="0"/>
    <s v="Nuu"/>
    <x v="2"/>
    <x v="4"/>
    <x v="4"/>
    <x v="31"/>
    <x v="2"/>
    <n v="8"/>
    <x v="5"/>
    <x v="35"/>
    <n v="2349680"/>
  </r>
  <r>
    <d v="2026-04-09T00:00:00"/>
    <s v="Lumara Ah kee"/>
    <s v="Female"/>
    <s v="Toamua"/>
    <n v="0"/>
    <s v="Nuu"/>
    <x v="2"/>
    <x v="10"/>
    <x v="10"/>
    <x v="12"/>
    <x v="3"/>
    <n v="1"/>
    <x v="6"/>
    <x v="25"/>
    <n v="2349680"/>
  </r>
  <r>
    <d v="2026-04-09T00:00:00"/>
    <s v="Lumara Ah kee"/>
    <s v="Female"/>
    <s v="Toamua"/>
    <n v="0"/>
    <s v="Nuu"/>
    <x v="2"/>
    <x v="7"/>
    <x v="7"/>
    <x v="21"/>
    <x v="3"/>
    <n v="1"/>
    <x v="6"/>
    <x v="25"/>
    <n v="2349680"/>
  </r>
  <r>
    <d v="2026-04-09T00:00:00"/>
    <s v="Aia Seve"/>
    <s v="Female"/>
    <s v="Maninoa Siumu"/>
    <n v="7242749"/>
    <s v="Nuu"/>
    <x v="2"/>
    <x v="6"/>
    <x v="6"/>
    <x v="6"/>
    <x v="2"/>
    <n v="10"/>
    <x v="5"/>
    <x v="0"/>
    <n v="2349686"/>
  </r>
  <r>
    <d v="2026-04-09T00:00:00"/>
    <s v="Aia Seve"/>
    <s v="Female"/>
    <s v="Maninoa Siumu"/>
    <n v="7242749"/>
    <s v="Nuu"/>
    <x v="2"/>
    <x v="15"/>
    <x v="15"/>
    <x v="18"/>
    <x v="2"/>
    <n v="10"/>
    <x v="5"/>
    <x v="0"/>
    <n v="2349686"/>
  </r>
  <r>
    <d v="2026-04-09T00:00:00"/>
    <s v="Aia Seve"/>
    <s v="Female"/>
    <s v="Maninoa Siumu"/>
    <n v="7242749"/>
    <s v="Nuu"/>
    <x v="2"/>
    <x v="5"/>
    <x v="5"/>
    <x v="5"/>
    <x v="2"/>
    <n v="10"/>
    <x v="5"/>
    <x v="0"/>
    <n v="2349686"/>
  </r>
  <r>
    <d v="2026-04-09T00:00:00"/>
    <s v="Aia Seve"/>
    <s v="Female"/>
    <s v="Maninoa Siumu"/>
    <n v="7242749"/>
    <s v="Nuu"/>
    <x v="2"/>
    <x v="11"/>
    <x v="11"/>
    <x v="11"/>
    <x v="2"/>
    <n v="10"/>
    <x v="5"/>
    <x v="0"/>
    <n v="2349686"/>
  </r>
  <r>
    <d v="2026-04-09T00:00:00"/>
    <s v="Lui Bell"/>
    <s v="Male"/>
    <s v="Vaitele- Tai"/>
    <n v="7258390"/>
    <s v="Nuu"/>
    <x v="2"/>
    <x v="10"/>
    <x v="10"/>
    <x v="12"/>
    <x v="3"/>
    <n v="1"/>
    <x v="6"/>
    <x v="25"/>
    <n v="2349687"/>
  </r>
  <r>
    <d v="2026-04-09T00:00:00"/>
    <s v="Lui Bell"/>
    <s v="Male"/>
    <s v="Vaitele- Tai"/>
    <n v="7258390"/>
    <s v="Nuu"/>
    <x v="2"/>
    <x v="10"/>
    <x v="10"/>
    <x v="10"/>
    <x v="2"/>
    <n v="5"/>
    <x v="5"/>
    <x v="23"/>
    <n v="2349687"/>
  </r>
  <r>
    <d v="2026-04-09T00:00:00"/>
    <s v="Lui Bell"/>
    <s v="Male"/>
    <s v="Vaitele- Tai"/>
    <n v="7258390"/>
    <s v="Nuu"/>
    <x v="2"/>
    <x v="15"/>
    <x v="15"/>
    <x v="18"/>
    <x v="2"/>
    <n v="5"/>
    <x v="5"/>
    <x v="23"/>
    <n v="2349687"/>
  </r>
  <r>
    <d v="2026-04-09T00:00:00"/>
    <s v="Lui Bell"/>
    <s v="Male"/>
    <s v="Vaitele- Tai"/>
    <n v="7258390"/>
    <s v="Nuu"/>
    <x v="3"/>
    <x v="13"/>
    <x v="13"/>
    <x v="14"/>
    <x v="2"/>
    <n v="2"/>
    <x v="5"/>
    <x v="26"/>
    <n v="2349687"/>
  </r>
  <r>
    <d v="2026-04-10T00:00:00"/>
    <s v="Leausalilo I'a"/>
    <s v="Male"/>
    <s v="Savaia"/>
    <n v="0"/>
    <s v="Savaia"/>
    <x v="1"/>
    <x v="3"/>
    <x v="3"/>
    <x v="3"/>
    <x v="1"/>
    <n v="10"/>
    <x v="7"/>
    <x v="39"/>
    <n v="2349702"/>
  </r>
  <r>
    <d v="2026-04-10T00:00:00"/>
    <s v="Leafa Ah Key"/>
    <s v="Female"/>
    <s v="Savaia"/>
    <n v="7280698"/>
    <s v="Savaia"/>
    <x v="2"/>
    <x v="5"/>
    <x v="5"/>
    <x v="32"/>
    <x v="2"/>
    <n v="10"/>
    <x v="2"/>
    <x v="17"/>
    <n v="2349703"/>
  </r>
  <r>
    <d v="2026-04-10T00:00:00"/>
    <s v="Aneriueta Iosefa"/>
    <s v="Female"/>
    <s v="Magiagi"/>
    <n v="7299043"/>
    <s v="Savaia"/>
    <x v="0"/>
    <x v="24"/>
    <x v="24"/>
    <x v="33"/>
    <x v="6"/>
    <n v="2"/>
    <x v="8"/>
    <x v="17"/>
    <n v="2349704"/>
  </r>
  <r>
    <d v="2026-04-10T00:00:00"/>
    <s v="Taliuta Ofisa"/>
    <s v="Female"/>
    <s v="Magiagi"/>
    <n v="7299043"/>
    <s v="Savaia"/>
    <x v="0"/>
    <x v="1"/>
    <x v="1"/>
    <x v="1"/>
    <x v="0"/>
    <n v="50"/>
    <x v="0"/>
    <x v="17"/>
    <n v="2349705"/>
  </r>
  <r>
    <d v="2026-04-10T00:00:00"/>
    <s v=" Rosa Westlyn"/>
    <s v="Female"/>
    <s v="Vaitele"/>
    <n v="7762720"/>
    <s v="Nuu"/>
    <x v="5"/>
    <x v="21"/>
    <x v="21"/>
    <x v="28"/>
    <x v="2"/>
    <n v="4"/>
    <x v="5"/>
    <x v="22"/>
    <n v="2349685"/>
  </r>
  <r>
    <d v="2026-04-10T00:00:00"/>
    <s v="Tupu"/>
    <s v="Male"/>
    <s v="Malololelei"/>
    <n v="7578682"/>
    <s v="Nuu"/>
    <x v="1"/>
    <x v="2"/>
    <x v="2"/>
    <x v="2"/>
    <x v="1"/>
    <n v="2"/>
    <x v="1"/>
    <x v="12"/>
    <n v="2349698"/>
  </r>
  <r>
    <d v="2026-04-10T00:00:00"/>
    <s v="Hazed Lauano"/>
    <s v="Female"/>
    <s v="Vaitele "/>
    <n v="0"/>
    <s v="Nuu"/>
    <x v="5"/>
    <x v="25"/>
    <x v="25"/>
    <x v="28"/>
    <x v="2"/>
    <n v="2"/>
    <x v="5"/>
    <x v="26"/>
    <n v="2349701"/>
  </r>
  <r>
    <d v="2026-04-10T00:00:00"/>
    <s v="Hazed Lauano"/>
    <s v="Female"/>
    <s v="Vaitele"/>
    <n v="0"/>
    <s v="Nuu"/>
    <x v="5"/>
    <x v="26"/>
    <x v="26"/>
    <x v="34"/>
    <x v="2"/>
    <n v="2"/>
    <x v="5"/>
    <x v="26"/>
    <n v="2349701"/>
  </r>
  <r>
    <d v="2026-04-10T00:00:00"/>
    <s v="Hazed Lauano"/>
    <s v="Female"/>
    <s v="Vaitele"/>
    <n v="0"/>
    <s v="Nuu"/>
    <x v="5"/>
    <x v="27"/>
    <x v="27"/>
    <x v="35"/>
    <x v="2"/>
    <n v="2"/>
    <x v="9"/>
    <x v="35"/>
    <n v="2349701"/>
  </r>
  <r>
    <d v="2026-04-10T00:00:00"/>
    <s v="Hazed Lauano"/>
    <s v="Female"/>
    <s v="Vaitele"/>
    <n v="0"/>
    <s v="Nuu"/>
    <x v="5"/>
    <x v="22"/>
    <x v="22"/>
    <x v="29"/>
    <x v="2"/>
    <n v="2"/>
    <x v="5"/>
    <x v="26"/>
    <n v="2349701"/>
  </r>
  <r>
    <d v="2026-04-10T00:00:00"/>
    <s v="Hazed Lauano"/>
    <s v="Female"/>
    <s v="Vaitele"/>
    <n v="0"/>
    <s v="Nuu"/>
    <x v="1"/>
    <x v="2"/>
    <x v="2"/>
    <x v="2"/>
    <x v="1"/>
    <n v="1"/>
    <x v="1"/>
    <x v="2"/>
    <n v="2349701"/>
  </r>
  <r>
    <d v="2026-04-10T00:00:00"/>
    <s v="Onesemo"/>
    <s v="Male"/>
    <s v="Faleula"/>
    <n v="0"/>
    <s v="Nuu"/>
    <x v="1"/>
    <x v="2"/>
    <x v="2"/>
    <x v="2"/>
    <x v="1"/>
    <n v="1"/>
    <x v="1"/>
    <x v="2"/>
    <n v="2349706"/>
  </r>
  <r>
    <d v="2026-04-10T00:00:00"/>
    <s v="Onesemo"/>
    <s v="Male"/>
    <s v="Faleula"/>
    <n v="0"/>
    <s v="Nuu"/>
    <x v="1"/>
    <x v="3"/>
    <x v="3"/>
    <x v="3"/>
    <x v="1"/>
    <n v="2"/>
    <x v="1"/>
    <x v="12"/>
    <n v="2349706"/>
  </r>
  <r>
    <d v="2026-04-10T00:00:00"/>
    <s v="Olo Fiti"/>
    <s v="Male"/>
    <s v="Vaitele uta"/>
    <n v="7225085"/>
    <s v="Nuu"/>
    <x v="1"/>
    <x v="2"/>
    <x v="2"/>
    <x v="2"/>
    <x v="1"/>
    <n v="10"/>
    <x v="1"/>
    <x v="40"/>
    <n v="2349707"/>
  </r>
  <r>
    <d v="2026-04-10T00:00:00"/>
    <s v="Olo Fiti"/>
    <s v="Male"/>
    <s v="Vaitele uta"/>
    <n v="7225085"/>
    <s v="Nuu"/>
    <x v="1"/>
    <x v="3"/>
    <x v="3"/>
    <x v="3"/>
    <x v="1"/>
    <n v="10"/>
    <x v="1"/>
    <x v="40"/>
    <n v="2349707"/>
  </r>
  <r>
    <d v="2026-04-10T00:00:00"/>
    <s v="Talaalofa Ioelu"/>
    <s v="Female"/>
    <s v="Faleula"/>
    <n v="20605"/>
    <s v="Nuu"/>
    <x v="2"/>
    <x v="5"/>
    <x v="5"/>
    <x v="5"/>
    <x v="2"/>
    <n v="10"/>
    <x v="2"/>
    <x v="17"/>
    <n v="2349689"/>
  </r>
  <r>
    <d v="2026-04-10T00:00:00"/>
    <s v="Talaalofa Ioelu"/>
    <s v="Female"/>
    <s v="Faleula"/>
    <n v="20605"/>
    <s v="Nuu"/>
    <x v="2"/>
    <x v="10"/>
    <x v="10"/>
    <x v="12"/>
    <x v="3"/>
    <n v="2"/>
    <x v="3"/>
    <x v="9"/>
    <n v="2349689"/>
  </r>
  <r>
    <d v="2026-04-10T00:00:00"/>
    <s v="Talaalofa Ioelu"/>
    <s v="Female"/>
    <s v="Faleula"/>
    <n v="20605"/>
    <s v="Nuu"/>
    <x v="2"/>
    <x v="10"/>
    <x v="10"/>
    <x v="12"/>
    <x v="3"/>
    <n v="2"/>
    <x v="3"/>
    <x v="9"/>
    <n v="2349689"/>
  </r>
  <r>
    <d v="2026-04-10T00:00:00"/>
    <s v="Alofa Malo"/>
    <s v="Male"/>
    <s v="Alamagoto"/>
    <n v="0"/>
    <s v="Nuu"/>
    <x v="2"/>
    <x v="6"/>
    <x v="6"/>
    <x v="6"/>
    <x v="2"/>
    <n v="25"/>
    <x v="2"/>
    <x v="41"/>
    <n v="2349601"/>
  </r>
  <r>
    <d v="2026-04-10T00:00:00"/>
    <s v="Alofa Malo"/>
    <s v="Male"/>
    <s v="Alamagoto"/>
    <n v="0"/>
    <s v="Nuu"/>
    <x v="2"/>
    <x v="4"/>
    <x v="4"/>
    <x v="4"/>
    <x v="2"/>
    <n v="5"/>
    <x v="2"/>
    <x v="3"/>
    <n v="2349601"/>
  </r>
  <r>
    <d v="2026-04-10T00:00:00"/>
    <s v="Lisi"/>
    <s v="Male"/>
    <s v="Tapatapao"/>
    <n v="0"/>
    <s v="Nuu"/>
    <x v="2"/>
    <x v="10"/>
    <x v="10"/>
    <x v="12"/>
    <x v="3"/>
    <n v="2"/>
    <x v="3"/>
    <x v="9"/>
    <n v="2349691"/>
  </r>
  <r>
    <d v="2026-04-10T00:00:00"/>
    <s v="Lisi"/>
    <s v="Male"/>
    <s v="Tapatapao"/>
    <n v="0"/>
    <s v="Nuu"/>
    <x v="2"/>
    <x v="11"/>
    <x v="11"/>
    <x v="11"/>
    <x v="2"/>
    <n v="10"/>
    <x v="2"/>
    <x v="17"/>
    <n v="2349691"/>
  </r>
  <r>
    <d v="2026-04-10T00:00:00"/>
    <s v="Lisi"/>
    <s v="Male"/>
    <s v="Tapatapao"/>
    <n v="0"/>
    <s v="Nuu"/>
    <x v="2"/>
    <x v="10"/>
    <x v="10"/>
    <x v="10"/>
    <x v="2"/>
    <n v="10"/>
    <x v="2"/>
    <x v="17"/>
    <n v="2349691"/>
  </r>
  <r>
    <d v="2026-04-10T00:00:00"/>
    <s v="Lisi"/>
    <s v="Male"/>
    <s v="Tapatapao"/>
    <n v="0"/>
    <s v="Nuu"/>
    <x v="2"/>
    <x v="4"/>
    <x v="4"/>
    <x v="31"/>
    <x v="2"/>
    <n v="10"/>
    <x v="2"/>
    <x v="17"/>
    <n v="2349691"/>
  </r>
  <r>
    <d v="2026-04-10T00:00:00"/>
    <s v="Lisi"/>
    <s v="Male"/>
    <s v="Tapatapao"/>
    <n v="0"/>
    <s v="Nuu"/>
    <x v="2"/>
    <x v="15"/>
    <x v="15"/>
    <x v="18"/>
    <x v="2"/>
    <n v="5"/>
    <x v="2"/>
    <x v="3"/>
    <n v="2349691"/>
  </r>
  <r>
    <d v="2026-04-10T00:00:00"/>
    <s v="Lisi"/>
    <s v="Male"/>
    <s v="Tapatapao"/>
    <n v="0"/>
    <s v="Nuu"/>
    <x v="2"/>
    <x v="5"/>
    <x v="5"/>
    <x v="5"/>
    <x v="2"/>
    <n v="5"/>
    <x v="2"/>
    <x v="3"/>
    <n v="2349691"/>
  </r>
  <r>
    <d v="2026-04-10T00:00:00"/>
    <s v="Leilani Duffy"/>
    <s v="Female"/>
    <s v="Faleseela"/>
    <n v="7599734"/>
    <s v="Nuu"/>
    <x v="2"/>
    <x v="15"/>
    <x v="15"/>
    <x v="18"/>
    <x v="2"/>
    <n v="6"/>
    <x v="2"/>
    <x v="10"/>
    <n v="2349692"/>
  </r>
  <r>
    <d v="2026-04-10T00:00:00"/>
    <s v="Leilani Duffy"/>
    <s v="Female"/>
    <s v="Faleseela"/>
    <n v="7599734"/>
    <s v="Nuu"/>
    <x v="2"/>
    <x v="4"/>
    <x v="4"/>
    <x v="31"/>
    <x v="2"/>
    <n v="10"/>
    <x v="2"/>
    <x v="17"/>
    <n v="2349692"/>
  </r>
  <r>
    <d v="2026-04-10T00:00:00"/>
    <s v="Leilani Duffy"/>
    <s v="Female"/>
    <s v="Faleseela"/>
    <n v="7599734"/>
    <s v="Nuu"/>
    <x v="2"/>
    <x v="10"/>
    <x v="10"/>
    <x v="10"/>
    <x v="2"/>
    <n v="36"/>
    <x v="2"/>
    <x v="42"/>
    <n v="2349692"/>
  </r>
  <r>
    <d v="2026-04-10T00:00:00"/>
    <s v="Leilani Duffy"/>
    <s v="Female"/>
    <s v="Faleseela"/>
    <n v="7599734"/>
    <s v="Nuu"/>
    <x v="2"/>
    <x v="10"/>
    <x v="10"/>
    <x v="12"/>
    <x v="3"/>
    <n v="2"/>
    <x v="3"/>
    <x v="9"/>
    <n v="2349692"/>
  </r>
  <r>
    <d v="2026-04-10T00:00:00"/>
    <s v="Rosa Westlyn"/>
    <s v="Female"/>
    <s v="Vailele"/>
    <n v="7762720"/>
    <s v="Nuu"/>
    <x v="2"/>
    <x v="5"/>
    <x v="5"/>
    <x v="5"/>
    <x v="2"/>
    <n v="5"/>
    <x v="2"/>
    <x v="3"/>
    <n v="2439693"/>
  </r>
  <r>
    <d v="2026-04-10T00:00:00"/>
    <s v="Rosa Westlyn"/>
    <s v="Female"/>
    <s v="Vailele"/>
    <n v="7762720"/>
    <s v="Nuu"/>
    <x v="2"/>
    <x v="15"/>
    <x v="15"/>
    <x v="18"/>
    <x v="2"/>
    <n v="2"/>
    <x v="2"/>
    <x v="4"/>
    <n v="2439693"/>
  </r>
  <r>
    <d v="2026-04-10T00:00:00"/>
    <s v="Anelise .G. Anderson"/>
    <s v="Female"/>
    <s v="Vaitele"/>
    <n v="7199021"/>
    <s v="Nuu"/>
    <x v="2"/>
    <x v="15"/>
    <x v="15"/>
    <x v="18"/>
    <x v="2"/>
    <n v="10"/>
    <x v="2"/>
    <x v="17"/>
    <n v="2349694"/>
  </r>
  <r>
    <d v="2026-04-10T00:00:00"/>
    <s v="Anelise .G. Anderson"/>
    <s v="Female"/>
    <s v="Vaitele"/>
    <n v="7199021"/>
    <s v="Nuu"/>
    <x v="2"/>
    <x v="6"/>
    <x v="6"/>
    <x v="6"/>
    <x v="2"/>
    <n v="10"/>
    <x v="2"/>
    <x v="17"/>
    <n v="2349694"/>
  </r>
  <r>
    <d v="2026-04-10T00:00:00"/>
    <s v="Anelise .G. Anderson"/>
    <s v="Female"/>
    <s v="Vaitele"/>
    <n v="7199021"/>
    <s v="Nuu"/>
    <x v="2"/>
    <x v="14"/>
    <x v="14"/>
    <x v="17"/>
    <x v="4"/>
    <n v="4"/>
    <x v="2"/>
    <x v="8"/>
    <n v="2349694"/>
  </r>
  <r>
    <d v="2026-04-10T00:00:00"/>
    <s v="Tupu"/>
    <s v="Female"/>
    <s v="Malololelei"/>
    <n v="7578682"/>
    <s v="Nuu"/>
    <x v="2"/>
    <x v="10"/>
    <x v="10"/>
    <x v="10"/>
    <x v="2"/>
    <n v="10"/>
    <x v="2"/>
    <x v="17"/>
    <n v="2349696"/>
  </r>
  <r>
    <d v="2026-04-10T00:00:00"/>
    <s v="Tupu"/>
    <s v="Female"/>
    <s v="Malololelei"/>
    <n v="7578682"/>
    <s v="Nuu"/>
    <x v="2"/>
    <x v="5"/>
    <x v="5"/>
    <x v="5"/>
    <x v="2"/>
    <n v="6"/>
    <x v="2"/>
    <x v="10"/>
    <n v="2349696"/>
  </r>
  <r>
    <d v="2026-04-10T00:00:00"/>
    <s v="Tupu"/>
    <s v="Female"/>
    <s v="Malololelei"/>
    <n v="7578682"/>
    <s v="Nuu"/>
    <x v="2"/>
    <x v="6"/>
    <x v="6"/>
    <x v="6"/>
    <x v="2"/>
    <n v="6"/>
    <x v="2"/>
    <x v="10"/>
    <n v="2349696"/>
  </r>
  <r>
    <d v="2026-04-10T00:00:00"/>
    <s v="Tupu"/>
    <s v="Female"/>
    <s v="Malololelei"/>
    <n v="7578682"/>
    <s v="Nuu"/>
    <x v="2"/>
    <x v="11"/>
    <x v="11"/>
    <x v="20"/>
    <x v="2"/>
    <n v="10"/>
    <x v="2"/>
    <x v="17"/>
    <n v="2349696"/>
  </r>
  <r>
    <d v="2026-04-10T00:00:00"/>
    <s v="Kuma"/>
    <s v="Male"/>
    <s v="Alafua"/>
    <n v="0"/>
    <s v="Nuu"/>
    <x v="2"/>
    <x v="15"/>
    <x v="15"/>
    <x v="18"/>
    <x v="2"/>
    <n v="3"/>
    <x v="2"/>
    <x v="7"/>
    <n v="2349697"/>
  </r>
  <r>
    <d v="2026-04-10T00:00:00"/>
    <s v="Kuma"/>
    <s v="Male"/>
    <s v="Alafua"/>
    <n v="0"/>
    <s v="Nuu"/>
    <x v="2"/>
    <x v="9"/>
    <x v="9"/>
    <x v="9"/>
    <x v="4"/>
    <n v="2"/>
    <x v="2"/>
    <x v="4"/>
    <n v="2349697"/>
  </r>
  <r>
    <d v="2026-04-10T00:00:00"/>
    <s v="Tevita"/>
    <s v="Male"/>
    <s v="Ululoloa"/>
    <n v="7281217"/>
    <s v="Nuu"/>
    <x v="2"/>
    <x v="5"/>
    <x v="5"/>
    <x v="5"/>
    <x v="2"/>
    <n v="5"/>
    <x v="2"/>
    <x v="3"/>
    <n v="2349599"/>
  </r>
  <r>
    <d v="2026-04-10T00:00:00"/>
    <s v="Tevita"/>
    <s v="Male"/>
    <s v="Ululoloa"/>
    <n v="7281217"/>
    <s v="Nuu"/>
    <x v="2"/>
    <x v="6"/>
    <x v="6"/>
    <x v="6"/>
    <x v="2"/>
    <n v="5"/>
    <x v="2"/>
    <x v="3"/>
    <n v="2349599"/>
  </r>
  <r>
    <d v="2026-04-11T00:00:00"/>
    <s v="Tevita"/>
    <s v="Male"/>
    <s v="Ululoloa"/>
    <n v="7281217"/>
    <s v="Nuu"/>
    <x v="2"/>
    <x v="4"/>
    <x v="4"/>
    <x v="31"/>
    <x v="2"/>
    <n v="5"/>
    <x v="2"/>
    <x v="3"/>
    <n v="2349599"/>
  </r>
  <r>
    <d v="2026-04-10T00:00:00"/>
    <s v="Tevita"/>
    <s v="Male"/>
    <s v="Ululoloa"/>
    <n v="7281217"/>
    <s v="Nuu"/>
    <x v="3"/>
    <x v="13"/>
    <x v="13"/>
    <x v="15"/>
    <x v="2"/>
    <n v="1"/>
    <x v="2"/>
    <x v="6"/>
    <n v="2349599"/>
  </r>
  <r>
    <d v="2026-04-10T00:00:00"/>
    <s v="Saini"/>
    <s v="Female"/>
    <s v="Piula"/>
    <n v="7563232"/>
    <s v="Nuu"/>
    <x v="2"/>
    <x v="5"/>
    <x v="5"/>
    <x v="5"/>
    <x v="2"/>
    <n v="10"/>
    <x v="2"/>
    <x v="17"/>
    <n v="2349700"/>
  </r>
  <r>
    <d v="2026-04-10T00:00:00"/>
    <s v="Saini"/>
    <s v="Female"/>
    <s v="Piula"/>
    <n v="7563232"/>
    <s v="Nuu"/>
    <x v="2"/>
    <x v="4"/>
    <x v="4"/>
    <x v="31"/>
    <x v="2"/>
    <n v="10"/>
    <x v="2"/>
    <x v="17"/>
    <n v="2349700"/>
  </r>
  <r>
    <d v="2026-04-13T00:00:00"/>
    <s v="Catholic Youth"/>
    <s v="Male"/>
    <s v="Moamoa"/>
    <n v="7557430"/>
    <s v="Nuu"/>
    <x v="5"/>
    <x v="26"/>
    <x v="26"/>
    <x v="34"/>
    <x v="2"/>
    <n v="5"/>
    <x v="5"/>
    <x v="23"/>
    <n v="23497110"/>
  </r>
  <r>
    <d v="2026-04-13T00:00:00"/>
    <s v="Catholic Youth"/>
    <s v="Male"/>
    <s v="Moamoa"/>
    <n v="7557430"/>
    <s v="Nuu"/>
    <x v="5"/>
    <x v="18"/>
    <x v="18"/>
    <x v="25"/>
    <x v="2"/>
    <n v="5"/>
    <x v="5"/>
    <x v="23"/>
    <n v="23497110"/>
  </r>
  <r>
    <d v="2026-04-13T00:00:00"/>
    <s v="Catholic Youth"/>
    <s v="Male"/>
    <s v="Moamoa"/>
    <n v="7557430"/>
    <s v="Nuu"/>
    <x v="5"/>
    <x v="28"/>
    <x v="28"/>
    <x v="36"/>
    <x v="2"/>
    <n v="5"/>
    <x v="5"/>
    <x v="23"/>
    <n v="23497110"/>
  </r>
  <r>
    <d v="2026-04-13T00:00:00"/>
    <s v="Pagamalie Kini"/>
    <s v="Female"/>
    <s v="Puipaa"/>
    <n v="7356589"/>
    <s v="Nuu"/>
    <x v="5"/>
    <x v="27"/>
    <x v="27"/>
    <x v="35"/>
    <x v="2"/>
    <n v="4"/>
    <x v="9"/>
    <x v="43"/>
    <n v="2349717"/>
  </r>
  <r>
    <d v="2026-04-13T00:00:00"/>
    <s v="Moamoa Future Society "/>
    <s v="Female"/>
    <s v="Moamoa"/>
    <n v="7589003"/>
    <s v="Nuu"/>
    <x v="5"/>
    <x v="19"/>
    <x v="19"/>
    <x v="26"/>
    <x v="2"/>
    <n v="10"/>
    <x v="5"/>
    <x v="0"/>
    <n v="2349715"/>
  </r>
  <r>
    <d v="2026-04-13T00:00:00"/>
    <s v="Moamoa Future Society "/>
    <s v="Female"/>
    <s v="Moamoa"/>
    <n v="7589003"/>
    <s v="Nuu"/>
    <x v="5"/>
    <x v="26"/>
    <x v="26"/>
    <x v="34"/>
    <x v="2"/>
    <n v="10"/>
    <x v="5"/>
    <x v="0"/>
    <n v="2349715"/>
  </r>
  <r>
    <d v="2026-04-13T00:00:00"/>
    <s v="Moamoa Future Society "/>
    <s v="Female"/>
    <s v="Moamoa"/>
    <n v="7589003"/>
    <s v="Nuu"/>
    <x v="5"/>
    <x v="21"/>
    <x v="21"/>
    <x v="28"/>
    <x v="2"/>
    <n v="10"/>
    <x v="5"/>
    <x v="0"/>
    <n v="2349715"/>
  </r>
  <r>
    <d v="2026-04-13T00:00:00"/>
    <s v="Moamoa Future Society "/>
    <s v="Female"/>
    <s v="Moamoa"/>
    <n v="7589003"/>
    <s v="Nuu"/>
    <x v="5"/>
    <x v="20"/>
    <x v="20"/>
    <x v="27"/>
    <x v="2"/>
    <n v="8"/>
    <x v="5"/>
    <x v="35"/>
    <n v="2349715"/>
  </r>
  <r>
    <d v="2026-04-13T00:00:00"/>
    <s v="Moamoa Future Society "/>
    <s v="Female"/>
    <s v="Moamoa"/>
    <n v="7589003"/>
    <s v="Nuu"/>
    <x v="5"/>
    <x v="25"/>
    <x v="25"/>
    <x v="28"/>
    <x v="2"/>
    <n v="2"/>
    <x v="5"/>
    <x v="26"/>
    <n v="2349715"/>
  </r>
  <r>
    <d v="2026-04-13T00:00:00"/>
    <s v="Moamoa Future Society "/>
    <s v="Female"/>
    <s v="Moamoa"/>
    <n v="7589003"/>
    <s v="Nuu"/>
    <x v="5"/>
    <x v="18"/>
    <x v="18"/>
    <x v="25"/>
    <x v="2"/>
    <n v="10"/>
    <x v="5"/>
    <x v="0"/>
    <n v="2349715"/>
  </r>
  <r>
    <d v="2026-04-13T00:00:00"/>
    <s v="Moamoa Future Society "/>
    <s v="Female"/>
    <s v="Moamoa"/>
    <n v="7589003"/>
    <s v="Nuu"/>
    <x v="5"/>
    <x v="22"/>
    <x v="22"/>
    <x v="29"/>
    <x v="2"/>
    <n v="10"/>
    <x v="5"/>
    <x v="0"/>
    <n v="2349716"/>
  </r>
  <r>
    <d v="2026-04-13T00:00:00"/>
    <s v="Moamoa Future Society "/>
    <s v="Female"/>
    <s v="Moamoa"/>
    <n v="7589003"/>
    <s v="Nuu"/>
    <x v="1"/>
    <x v="2"/>
    <x v="2"/>
    <x v="2"/>
    <x v="1"/>
    <n v="1"/>
    <x v="1"/>
    <x v="2"/>
    <n v="2349716"/>
  </r>
  <r>
    <d v="2026-04-13T00:00:00"/>
    <s v="Moamoa Future Society "/>
    <s v="Female"/>
    <s v="Moamoa"/>
    <n v="7589003"/>
    <s v="Nuu"/>
    <x v="5"/>
    <x v="28"/>
    <x v="28"/>
    <x v="36"/>
    <x v="2"/>
    <n v="10"/>
    <x v="5"/>
    <x v="0"/>
    <n v="2349716"/>
  </r>
  <r>
    <d v="2026-04-13T00:00:00"/>
    <s v="Moamoa Future Society "/>
    <s v="Female"/>
    <s v="Moamoa"/>
    <n v="7589003"/>
    <s v="Nuu"/>
    <x v="5"/>
    <x v="18"/>
    <x v="18"/>
    <x v="25"/>
    <x v="2"/>
    <n v="5"/>
    <x v="5"/>
    <x v="23"/>
    <n v="2349716"/>
  </r>
  <r>
    <d v="2026-04-13T00:00:00"/>
    <s v="Moamoa Future Society "/>
    <s v="Female"/>
    <s v="Moamoa"/>
    <n v="7589003"/>
    <s v="Nuu"/>
    <x v="5"/>
    <x v="23"/>
    <x v="23"/>
    <x v="30"/>
    <x v="2"/>
    <n v="5"/>
    <x v="5"/>
    <x v="23"/>
    <n v="2349716"/>
  </r>
  <r>
    <d v="2026-04-13T00:00:00"/>
    <s v="Moamoa Future Society "/>
    <s v="Female"/>
    <s v="Moamoa"/>
    <n v="7589003"/>
    <s v="Nuu"/>
    <x v="5"/>
    <x v="21"/>
    <x v="21"/>
    <x v="28"/>
    <x v="2"/>
    <n v="4"/>
    <x v="5"/>
    <x v="22"/>
    <n v="2349716"/>
  </r>
  <r>
    <d v="2026-04-13T00:00:00"/>
    <s v="Sosene Sosene"/>
    <s v="Male"/>
    <s v="Falevao"/>
    <n v="7654908"/>
    <s v="Nuu"/>
    <x v="0"/>
    <x v="0"/>
    <x v="0"/>
    <x v="37"/>
    <x v="2"/>
    <n v="250"/>
    <x v="4"/>
    <x v="13"/>
    <n v="2327313"/>
  </r>
  <r>
    <d v="2026-04-13T00:00:00"/>
    <s v="Sosene Sosene"/>
    <s v="Male"/>
    <s v="Falevao"/>
    <n v="7654908"/>
    <s v="Nuu"/>
    <x v="0"/>
    <x v="1"/>
    <x v="1"/>
    <x v="1"/>
    <x v="0"/>
    <n v="25"/>
    <x v="4"/>
    <x v="23"/>
    <n v="2327261"/>
  </r>
  <r>
    <d v="2026-04-13T00:00:00"/>
    <s v="Sosene Sosene"/>
    <s v="Male"/>
    <s v="Falevao"/>
    <n v="7654908"/>
    <s v="Nuu"/>
    <x v="0"/>
    <x v="0"/>
    <x v="0"/>
    <x v="37"/>
    <x v="2"/>
    <n v="125"/>
    <x v="4"/>
    <x v="44"/>
    <n v="2327261"/>
  </r>
  <r>
    <d v="2026-04-13T00:00:00"/>
    <s v="Ane"/>
    <s v="Female"/>
    <s v="Magiagi"/>
    <n v="20605"/>
    <s v="Nuu"/>
    <x v="0"/>
    <x v="1"/>
    <x v="1"/>
    <x v="1"/>
    <x v="0"/>
    <n v="25"/>
    <x v="4"/>
    <x v="23"/>
    <n v="2349709"/>
  </r>
  <r>
    <d v="2026-04-13T00:00:00"/>
    <s v="Tinei"/>
    <s v="Female"/>
    <s v="Safata"/>
    <n v="0"/>
    <s v="Nuu"/>
    <x v="0"/>
    <x v="1"/>
    <x v="1"/>
    <x v="1"/>
    <x v="0"/>
    <n v="20"/>
    <x v="4"/>
    <x v="22"/>
    <n v="2349711"/>
  </r>
  <r>
    <d v="2026-04-13T00:00:00"/>
    <s v="Vaaimamao"/>
    <s v="Male"/>
    <s v="Vaivase Tai"/>
    <n v="0"/>
    <s v="Nuu"/>
    <x v="0"/>
    <x v="1"/>
    <x v="1"/>
    <x v="1"/>
    <x v="0"/>
    <n v="100"/>
    <x v="4"/>
    <x v="1"/>
    <n v="2349712"/>
  </r>
  <r>
    <d v="2026-04-13T00:00:00"/>
    <s v="Petelo"/>
    <s v="Male"/>
    <s v="Matatufu"/>
    <n v="0"/>
    <s v="Nuu"/>
    <x v="0"/>
    <x v="1"/>
    <x v="1"/>
    <x v="1"/>
    <x v="0"/>
    <n v="60"/>
    <x v="4"/>
    <x v="12"/>
    <n v="2349714"/>
  </r>
  <r>
    <d v="2026-04-13T00:00:00"/>
    <s v="Moamoa Fou Future Society "/>
    <s v="Male"/>
    <s v="Moamoa"/>
    <n v="7589003"/>
    <s v="Nuu"/>
    <x v="0"/>
    <x v="1"/>
    <x v="1"/>
    <x v="1"/>
    <x v="0"/>
    <n v="25"/>
    <x v="4"/>
    <x v="23"/>
    <n v="2349733"/>
  </r>
  <r>
    <d v="2026-04-13T00:00:00"/>
    <s v="Moamoa Fou Future Society "/>
    <s v="Male"/>
    <s v="Moamoa"/>
    <n v="7589003"/>
    <s v="Nuu"/>
    <x v="4"/>
    <x v="16"/>
    <x v="16"/>
    <x v="23"/>
    <x v="2"/>
    <n v="5"/>
    <x v="5"/>
    <x v="23"/>
    <n v="2349733"/>
  </r>
  <r>
    <d v="2026-04-13T00:00:00"/>
    <s v="Tracey Max"/>
    <s v="Feamale"/>
    <s v="Siumu"/>
    <n v="7570202"/>
    <s v="Nuu"/>
    <x v="2"/>
    <x v="10"/>
    <x v="10"/>
    <x v="10"/>
    <x v="2"/>
    <n v="2"/>
    <x v="2"/>
    <x v="4"/>
    <n v="2349719"/>
  </r>
  <r>
    <d v="2026-04-13T00:00:00"/>
    <s v="Tracey Max"/>
    <s v="Feamale"/>
    <s v="Siumu"/>
    <n v="7570202"/>
    <s v="Nuu"/>
    <x v="2"/>
    <x v="9"/>
    <x v="9"/>
    <x v="9"/>
    <x v="4"/>
    <n v="2"/>
    <x v="2"/>
    <x v="4"/>
    <n v="2349719"/>
  </r>
  <r>
    <d v="2026-04-13T00:00:00"/>
    <s v="Tracey Max"/>
    <s v="Feamale"/>
    <s v="Siumu"/>
    <n v="7570202"/>
    <s v="Nuu"/>
    <x v="2"/>
    <x v="4"/>
    <x v="4"/>
    <x v="31"/>
    <x v="2"/>
    <n v="2"/>
    <x v="2"/>
    <x v="4"/>
    <n v="2349719"/>
  </r>
  <r>
    <d v="2026-04-13T00:00:00"/>
    <s v="Tracey Max"/>
    <s v="Feamale"/>
    <s v="Siumu"/>
    <n v="7570202"/>
    <s v="Nuu"/>
    <x v="2"/>
    <x v="15"/>
    <x v="15"/>
    <x v="18"/>
    <x v="2"/>
    <n v="2"/>
    <x v="2"/>
    <x v="4"/>
    <n v="2349719"/>
  </r>
  <r>
    <d v="2026-04-13T00:00:00"/>
    <s v="Tracey Max"/>
    <s v="Feamale"/>
    <s v="Siumu"/>
    <n v="7570202"/>
    <s v="Nuu"/>
    <x v="2"/>
    <x v="11"/>
    <x v="11"/>
    <x v="11"/>
    <x v="2"/>
    <n v="3"/>
    <x v="2"/>
    <x v="7"/>
    <n v="2349719"/>
  </r>
  <r>
    <d v="2026-04-13T00:00:00"/>
    <s v="Tracey Max"/>
    <s v="Feamale"/>
    <s v="Siumu"/>
    <n v="7570202"/>
    <s v="Nuu"/>
    <x v="2"/>
    <x v="29"/>
    <x v="29"/>
    <x v="38"/>
    <x v="4"/>
    <n v="2"/>
    <x v="2"/>
    <x v="4"/>
    <n v="2349719"/>
  </r>
  <r>
    <d v="2026-04-13T00:00:00"/>
    <s v="Tracey Max"/>
    <s v="Feamale"/>
    <s v="Siumu"/>
    <n v="7570202"/>
    <s v="Nuu"/>
    <x v="3"/>
    <x v="13"/>
    <x v="13"/>
    <x v="16"/>
    <x v="2"/>
    <n v="2"/>
    <x v="2"/>
    <x v="4"/>
    <n v="2349719"/>
  </r>
  <r>
    <d v="2026-04-13T00:00:00"/>
    <s v="Tracey Max"/>
    <s v="Feamale"/>
    <s v="Siumu"/>
    <n v="7570202"/>
    <s v="Nuu"/>
    <x v="3"/>
    <x v="13"/>
    <x v="13"/>
    <x v="15"/>
    <x v="2"/>
    <n v="2"/>
    <x v="2"/>
    <x v="4"/>
    <n v="2349719"/>
  </r>
  <r>
    <d v="2026-04-13T00:00:00"/>
    <s v="Matai Matai"/>
    <s v="Male"/>
    <s v="Aleisa"/>
    <n v="0"/>
    <s v="Nuu"/>
    <x v="2"/>
    <x v="4"/>
    <x v="4"/>
    <x v="31"/>
    <x v="2"/>
    <n v="20"/>
    <x v="2"/>
    <x v="11"/>
    <n v="2349721"/>
  </r>
  <r>
    <d v="2026-04-13T00:00:00"/>
    <s v="Salote Joseph "/>
    <s v="Female"/>
    <s v="Nuu-fou"/>
    <n v="7515693"/>
    <s v="Nuu"/>
    <x v="2"/>
    <x v="29"/>
    <x v="29"/>
    <x v="38"/>
    <x v="4"/>
    <n v="10"/>
    <x v="2"/>
    <x v="17"/>
    <n v="2349722"/>
  </r>
  <r>
    <d v="2026-04-13T00:00:00"/>
    <s v="Sieni English"/>
    <s v="Female"/>
    <s v="Tuanai"/>
    <n v="7177474"/>
    <s v="Nuu"/>
    <x v="2"/>
    <x v="4"/>
    <x v="4"/>
    <x v="31"/>
    <x v="2"/>
    <n v="20"/>
    <x v="2"/>
    <x v="11"/>
    <n v="2349793"/>
  </r>
  <r>
    <d v="2026-04-13T00:00:00"/>
    <s v="Sieni English"/>
    <s v="Female"/>
    <s v="Tuanai"/>
    <n v="7177474"/>
    <s v="Nuu"/>
    <x v="2"/>
    <x v="15"/>
    <x v="15"/>
    <x v="18"/>
    <x v="2"/>
    <n v="10"/>
    <x v="2"/>
    <x v="17"/>
    <n v="2349793"/>
  </r>
  <r>
    <d v="2026-04-13T00:00:00"/>
    <s v="Sieni English"/>
    <s v="Female"/>
    <s v="Tuanai"/>
    <n v="7177474"/>
    <s v="Nuu"/>
    <x v="2"/>
    <x v="14"/>
    <x v="14"/>
    <x v="17"/>
    <x v="4"/>
    <n v="2"/>
    <x v="2"/>
    <x v="4"/>
    <n v="2349793"/>
  </r>
  <r>
    <d v="2026-04-13T00:00:00"/>
    <s v="Pati Tennints"/>
    <s v="Male"/>
    <s v="Toamua"/>
    <n v="0"/>
    <s v="Nuu"/>
    <x v="2"/>
    <x v="15"/>
    <x v="15"/>
    <x v="18"/>
    <x v="2"/>
    <n v="20"/>
    <x v="2"/>
    <x v="11"/>
    <n v="2349793"/>
  </r>
  <r>
    <d v="2026-04-13T00:00:00"/>
    <s v="Pati Tennints"/>
    <s v="Male"/>
    <s v="Toamua"/>
    <n v="0"/>
    <s v="Nuu"/>
    <x v="2"/>
    <x v="6"/>
    <x v="6"/>
    <x v="39"/>
    <x v="2"/>
    <n v="10"/>
    <x v="2"/>
    <x v="17"/>
    <n v="2349793"/>
  </r>
  <r>
    <d v="2026-04-13T00:00:00"/>
    <s v="Pati Tennints"/>
    <s v="Male"/>
    <s v="Toamua"/>
    <n v="0"/>
    <s v="Nuu"/>
    <x v="2"/>
    <x v="30"/>
    <x v="30"/>
    <x v="40"/>
    <x v="4"/>
    <n v="10"/>
    <x v="2"/>
    <x v="17"/>
    <n v="2349793"/>
  </r>
  <r>
    <d v="2026-04-13T00:00:00"/>
    <s v="Vaai Wright"/>
    <s v="Female"/>
    <s v="Vaivase Tai"/>
    <n v="7527032"/>
    <s v="Nuu"/>
    <x v="2"/>
    <x v="9"/>
    <x v="9"/>
    <x v="9"/>
    <x v="4"/>
    <n v="5"/>
    <x v="2"/>
    <x v="3"/>
    <n v="2349725"/>
  </r>
  <r>
    <d v="2026-04-13T00:00:00"/>
    <s v="Vaai Wright"/>
    <s v="Female"/>
    <s v="Vaivase Tai"/>
    <n v="7527032"/>
    <s v="Nuu"/>
    <x v="2"/>
    <x v="15"/>
    <x v="15"/>
    <x v="18"/>
    <x v="2"/>
    <n v="5"/>
    <x v="2"/>
    <x v="3"/>
    <n v="2349725"/>
  </r>
  <r>
    <d v="2026-04-13T00:00:00"/>
    <s v="Vaai Wright"/>
    <s v="Female"/>
    <s v="Vaivase Tai"/>
    <n v="7527032"/>
    <s v="Nuu"/>
    <x v="3"/>
    <x v="13"/>
    <x v="13"/>
    <x v="15"/>
    <x v="2"/>
    <n v="2"/>
    <x v="2"/>
    <x v="4"/>
    <n v="2349725"/>
  </r>
  <r>
    <d v="2026-04-13T00:00:00"/>
    <s v="Saini Fialelei "/>
    <s v="Female"/>
    <s v="Sataoa"/>
    <n v="7272621"/>
    <s v="Nuu"/>
    <x v="2"/>
    <x v="5"/>
    <x v="5"/>
    <x v="5"/>
    <x v="2"/>
    <n v="5"/>
    <x v="2"/>
    <x v="3"/>
    <n v="2349726"/>
  </r>
  <r>
    <d v="2026-04-13T00:00:00"/>
    <s v="Saini Fialelei "/>
    <s v="Female"/>
    <s v="Sataoa"/>
    <n v="7272621"/>
    <s v="Nuu"/>
    <x v="2"/>
    <x v="15"/>
    <x v="15"/>
    <x v="18"/>
    <x v="2"/>
    <n v="5"/>
    <x v="2"/>
    <x v="3"/>
    <n v="2349726"/>
  </r>
  <r>
    <d v="2026-04-13T00:00:00"/>
    <s v="Alesana Catholic youth"/>
    <s v="Male"/>
    <s v="Moamoa"/>
    <n v="7557430"/>
    <s v="Nuu"/>
    <x v="2"/>
    <x v="6"/>
    <x v="6"/>
    <x v="19"/>
    <x v="2"/>
    <n v="10"/>
    <x v="2"/>
    <x v="17"/>
    <n v="2349727"/>
  </r>
  <r>
    <d v="2026-04-13T00:00:00"/>
    <s v="Lino Pogai"/>
    <s v="Male"/>
    <s v="Afega"/>
    <n v="0"/>
    <s v="Nuu"/>
    <x v="2"/>
    <x v="11"/>
    <x v="11"/>
    <x v="20"/>
    <x v="2"/>
    <n v="40"/>
    <x v="2"/>
    <x v="39"/>
    <n v="2349728"/>
  </r>
  <r>
    <d v="2026-04-13T00:00:00"/>
    <s v="Pagamalie Kini"/>
    <s v="Male"/>
    <s v="Puipaa"/>
    <n v="7356589"/>
    <s v="Nuu"/>
    <x v="2"/>
    <x v="15"/>
    <x v="15"/>
    <x v="18"/>
    <x v="2"/>
    <n v="10"/>
    <x v="2"/>
    <x v="17"/>
    <n v="2349730"/>
  </r>
  <r>
    <d v="2026-04-13T00:00:00"/>
    <s v="Pagamalie Kini"/>
    <s v="Male"/>
    <s v="Puipaa"/>
    <n v="7356589"/>
    <s v="Nuu"/>
    <x v="2"/>
    <x v="5"/>
    <x v="5"/>
    <x v="5"/>
    <x v="2"/>
    <n v="10"/>
    <x v="2"/>
    <x v="17"/>
    <n v="2349730"/>
  </r>
  <r>
    <d v="2026-04-13T00:00:00"/>
    <s v="Moamoa Fou Society"/>
    <s v="Female"/>
    <s v="Moamoa Fou"/>
    <n v="7589003"/>
    <s v="Nuu"/>
    <x v="2"/>
    <x v="11"/>
    <x v="11"/>
    <x v="20"/>
    <x v="2"/>
    <n v="10"/>
    <x v="2"/>
    <x v="17"/>
    <n v="2349731"/>
  </r>
  <r>
    <d v="2026-04-13T00:00:00"/>
    <s v="Moamoa Fou Society"/>
    <s v="Female"/>
    <s v="Moamoa Fou"/>
    <n v="7589003"/>
    <s v="Nuu"/>
    <x v="2"/>
    <x v="15"/>
    <x v="15"/>
    <x v="18"/>
    <x v="2"/>
    <n v="10"/>
    <x v="2"/>
    <x v="17"/>
    <n v="2349731"/>
  </r>
  <r>
    <d v="2026-04-13T00:00:00"/>
    <s v="Moamoa Fou Society"/>
    <s v="Female"/>
    <s v="Moamoa Fou"/>
    <n v="7589003"/>
    <s v="Nuu"/>
    <x v="2"/>
    <x v="4"/>
    <x v="4"/>
    <x v="4"/>
    <x v="2"/>
    <n v="10"/>
    <x v="2"/>
    <x v="17"/>
    <n v="2349731"/>
  </r>
  <r>
    <d v="2026-04-13T00:00:00"/>
    <s v="Sume Don"/>
    <s v="Male"/>
    <s v="Nuu-fou"/>
    <n v="7570800"/>
    <s v="Nuu"/>
    <x v="2"/>
    <x v="6"/>
    <x v="6"/>
    <x v="39"/>
    <x v="2"/>
    <n v="5"/>
    <x v="2"/>
    <x v="3"/>
    <n v="2349732"/>
  </r>
  <r>
    <d v="2026-04-13T00:00:00"/>
    <s v="Sume Don"/>
    <s v="Male"/>
    <s v="Nuu-fou"/>
    <n v="7570800"/>
    <s v="Nuu"/>
    <x v="2"/>
    <x v="6"/>
    <x v="6"/>
    <x v="19"/>
    <x v="2"/>
    <n v="4"/>
    <x v="2"/>
    <x v="8"/>
    <n v="2349732"/>
  </r>
  <r>
    <d v="2026-04-13T00:00:00"/>
    <s v="Sume Don"/>
    <s v="Male"/>
    <s v="Nuu-fou"/>
    <n v="7570800"/>
    <s v="Nuu"/>
    <x v="3"/>
    <x v="13"/>
    <x v="13"/>
    <x v="15"/>
    <x v="2"/>
    <n v="1"/>
    <x v="2"/>
    <x v="6"/>
    <n v="2349732"/>
  </r>
  <r>
    <d v="2026-04-13T00:00:00"/>
    <s v="Sume Don"/>
    <s v="Male"/>
    <s v="Nuu-fou"/>
    <n v="7570800"/>
    <s v="Nuu"/>
    <x v="2"/>
    <x v="10"/>
    <x v="10"/>
    <x v="10"/>
    <x v="2"/>
    <n v="2"/>
    <x v="2"/>
    <x v="4"/>
    <n v="2349732"/>
  </r>
  <r>
    <d v="2026-04-19T00:00:00"/>
    <s v="Sume Don"/>
    <s v="Male"/>
    <s v="Nuu-fou"/>
    <n v="7570800"/>
    <s v="Nuu"/>
    <x v="2"/>
    <x v="4"/>
    <x v="4"/>
    <x v="31"/>
    <x v="2"/>
    <n v="5"/>
    <x v="2"/>
    <x v="3"/>
    <n v="2349732"/>
  </r>
  <r>
    <d v="2026-04-13T00:00:00"/>
    <s v="Sume Don"/>
    <s v="Male"/>
    <s v="Nuu-fou"/>
    <n v="7570800"/>
    <s v="Nuu"/>
    <x v="2"/>
    <x v="29"/>
    <x v="29"/>
    <x v="38"/>
    <x v="4"/>
    <n v="2"/>
    <x v="2"/>
    <x v="4"/>
    <n v="2349732"/>
  </r>
  <r>
    <d v="2026-04-13T00:00:00"/>
    <s v="Sume Don"/>
    <s v="Male"/>
    <s v="Nuu-fou"/>
    <n v="7570800"/>
    <s v="Nuu"/>
    <x v="2"/>
    <x v="15"/>
    <x v="15"/>
    <x v="18"/>
    <x v="2"/>
    <n v="5"/>
    <x v="2"/>
    <x v="3"/>
    <n v="2349732"/>
  </r>
  <r>
    <d v="2026-04-14T00:00:00"/>
    <s v="Toeina "/>
    <s v="Male"/>
    <s v="Aleisa"/>
    <n v="0"/>
    <s v="Nuu"/>
    <x v="2"/>
    <x v="11"/>
    <x v="11"/>
    <x v="20"/>
    <x v="2"/>
    <n v="20"/>
    <x v="2"/>
    <x v="11"/>
    <n v="2349736"/>
  </r>
  <r>
    <d v="2026-04-14T00:00:00"/>
    <s v="Toeina "/>
    <s v="Male"/>
    <s v="Aleisa"/>
    <n v="0"/>
    <s v="Nuu"/>
    <x v="2"/>
    <x v="9"/>
    <x v="9"/>
    <x v="9"/>
    <x v="4"/>
    <n v="3"/>
    <x v="2"/>
    <x v="7"/>
    <n v="2349736"/>
  </r>
  <r>
    <d v="2026-04-14T00:00:00"/>
    <s v="Toeina "/>
    <s v="Male"/>
    <s v="Aleisa"/>
    <n v="0"/>
    <s v="Nuu"/>
    <x v="2"/>
    <x v="4"/>
    <x v="4"/>
    <x v="31"/>
    <x v="2"/>
    <n v="5"/>
    <x v="2"/>
    <x v="3"/>
    <n v="2349736"/>
  </r>
  <r>
    <d v="2026-04-14T00:00:00"/>
    <s v="Lynn Arp"/>
    <s v="Female"/>
    <s v="Alafua"/>
    <n v="7570151"/>
    <s v="Nuu"/>
    <x v="2"/>
    <x v="6"/>
    <x v="6"/>
    <x v="6"/>
    <x v="2"/>
    <n v="10"/>
    <x v="2"/>
    <x v="17"/>
    <n v="2349737"/>
  </r>
  <r>
    <d v="2026-04-14T00:00:00"/>
    <s v="Lynn Arp"/>
    <s v="Female"/>
    <s v="Alafua"/>
    <n v="7570151"/>
    <s v="Nuu"/>
    <x v="2"/>
    <x v="6"/>
    <x v="6"/>
    <x v="39"/>
    <x v="2"/>
    <n v="10"/>
    <x v="2"/>
    <x v="17"/>
    <n v="2349737"/>
  </r>
  <r>
    <d v="2026-04-14T00:00:00"/>
    <s v="Lynn Arp"/>
    <s v="Female"/>
    <s v="Alafua"/>
    <n v="7570151"/>
    <s v="Nuu"/>
    <x v="3"/>
    <x v="13"/>
    <x v="13"/>
    <x v="15"/>
    <x v="2"/>
    <n v="6"/>
    <x v="2"/>
    <x v="10"/>
    <n v="2349737"/>
  </r>
  <r>
    <d v="2026-04-14T00:00:00"/>
    <s v="Lynn Arp"/>
    <s v="Female"/>
    <s v="Alafua"/>
    <n v="7570151"/>
    <s v="Nuu"/>
    <x v="2"/>
    <x v="29"/>
    <x v="29"/>
    <x v="38"/>
    <x v="4"/>
    <n v="6"/>
    <x v="2"/>
    <x v="10"/>
    <n v="2349737"/>
  </r>
  <r>
    <d v="2026-04-14T00:00:00"/>
    <s v="Lynn Arp"/>
    <s v="Female"/>
    <s v="Alafua"/>
    <n v="7570151"/>
    <s v="Nuu"/>
    <x v="2"/>
    <x v="4"/>
    <x v="4"/>
    <x v="31"/>
    <x v="2"/>
    <n v="6"/>
    <x v="2"/>
    <x v="10"/>
    <n v="2349737"/>
  </r>
  <r>
    <d v="2026-04-14T00:00:00"/>
    <s v="Mauganai Bell"/>
    <s v="Male"/>
    <s v="Fusi- Safata"/>
    <n v="7229875"/>
    <s v="Nuu"/>
    <x v="2"/>
    <x v="10"/>
    <x v="10"/>
    <x v="10"/>
    <x v="2"/>
    <n v="5"/>
    <x v="2"/>
    <x v="3"/>
    <n v="2349738"/>
  </r>
  <r>
    <d v="2026-04-14T00:00:00"/>
    <s v="Mauganai Bell"/>
    <s v="Male"/>
    <s v="Fusi- Safata"/>
    <n v="7229875"/>
    <s v="Nuu"/>
    <x v="2"/>
    <x v="15"/>
    <x v="15"/>
    <x v="18"/>
    <x v="2"/>
    <n v="2"/>
    <x v="2"/>
    <x v="4"/>
    <n v="2349738"/>
  </r>
  <r>
    <d v="2026-04-14T00:00:00"/>
    <s v="Atinae i Malua (Onosai)"/>
    <s v="Male"/>
    <s v="Malua"/>
    <n v="7579746"/>
    <s v="Nuu"/>
    <x v="2"/>
    <x v="15"/>
    <x v="15"/>
    <x v="18"/>
    <x v="2"/>
    <n v="70"/>
    <x v="2"/>
    <x v="45"/>
    <n v="2349739"/>
  </r>
  <r>
    <d v="2026-04-14T00:00:00"/>
    <s v="Atinae i Malua (Onosai)"/>
    <s v="Male"/>
    <s v="Malua"/>
    <n v="7579746"/>
    <s v="Nuu"/>
    <x v="2"/>
    <x v="7"/>
    <x v="7"/>
    <x v="21"/>
    <x v="3"/>
    <n v="10"/>
    <x v="3"/>
    <x v="46"/>
    <n v="2349739"/>
  </r>
  <r>
    <d v="2026-04-14T00:00:00"/>
    <s v="Vevesi Roy"/>
    <s v="Male"/>
    <s v="Motootua"/>
    <n v="7741916"/>
    <s v="Nuu"/>
    <x v="2"/>
    <x v="6"/>
    <x v="6"/>
    <x v="6"/>
    <x v="2"/>
    <n v="10"/>
    <x v="2"/>
    <x v="17"/>
    <n v="2349741"/>
  </r>
  <r>
    <d v="2026-04-14T00:00:00"/>
    <s v="Vevesi Roy"/>
    <s v="Male"/>
    <s v="Motootua"/>
    <n v="7741916"/>
    <s v="Nuu"/>
    <x v="2"/>
    <x v="6"/>
    <x v="6"/>
    <x v="39"/>
    <x v="2"/>
    <n v="5"/>
    <x v="2"/>
    <x v="3"/>
    <n v="2349741"/>
  </r>
  <r>
    <d v="2026-04-14T00:00:00"/>
    <s v="Vevesi Roy"/>
    <s v="Male"/>
    <s v="Motootua"/>
    <n v="7741916"/>
    <s v="Nuu"/>
    <x v="2"/>
    <x v="4"/>
    <x v="4"/>
    <x v="31"/>
    <x v="2"/>
    <n v="15"/>
    <x v="2"/>
    <x v="47"/>
    <n v="2349741"/>
  </r>
  <r>
    <d v="2026-04-14T00:00:00"/>
    <s v="Pule Lofipo"/>
    <s v="Male"/>
    <s v="Salamumu"/>
    <n v="7624851"/>
    <s v="Nuu"/>
    <x v="2"/>
    <x v="15"/>
    <x v="15"/>
    <x v="18"/>
    <x v="2"/>
    <n v="10"/>
    <x v="2"/>
    <x v="17"/>
    <n v="2349742"/>
  </r>
  <r>
    <d v="2026-04-14T00:00:00"/>
    <s v="Pule Lofipo"/>
    <s v="Male"/>
    <s v="Salamumu"/>
    <n v="7624851"/>
    <s v="Nuu"/>
    <x v="2"/>
    <x v="5"/>
    <x v="5"/>
    <x v="5"/>
    <x v="2"/>
    <n v="10"/>
    <x v="2"/>
    <x v="17"/>
    <n v="2349742"/>
  </r>
  <r>
    <d v="2026-04-14T00:00:00"/>
    <s v="Pule Lofipo"/>
    <s v="Male"/>
    <s v="Salamumu"/>
    <n v="7624851"/>
    <s v="Nuu"/>
    <x v="2"/>
    <x v="6"/>
    <x v="6"/>
    <x v="6"/>
    <x v="2"/>
    <n v="5"/>
    <x v="2"/>
    <x v="3"/>
    <n v="2349742"/>
  </r>
  <r>
    <d v="2026-04-14T00:00:00"/>
    <s v="Lili Stumzner"/>
    <s v="Female"/>
    <s v="Alafua"/>
    <n v="0"/>
    <s v="Nuu"/>
    <x v="2"/>
    <x v="15"/>
    <x v="15"/>
    <x v="18"/>
    <x v="2"/>
    <n v="6"/>
    <x v="2"/>
    <x v="10"/>
    <n v="2349743"/>
  </r>
  <r>
    <d v="2026-04-14T00:00:00"/>
    <s v="Lili Stumzner"/>
    <s v="Female"/>
    <s v="Alafua"/>
    <n v="0"/>
    <s v="Nuu"/>
    <x v="3"/>
    <x v="13"/>
    <x v="13"/>
    <x v="15"/>
    <x v="2"/>
    <n v="6"/>
    <x v="2"/>
    <x v="10"/>
    <n v="2349743"/>
  </r>
  <r>
    <d v="2026-04-14T00:00:00"/>
    <s v="Lili Stumzner"/>
    <s v="Female"/>
    <s v="Alafua"/>
    <n v="0"/>
    <s v="Nuu"/>
    <x v="2"/>
    <x v="14"/>
    <x v="14"/>
    <x v="17"/>
    <x v="4"/>
    <n v="4"/>
    <x v="2"/>
    <x v="8"/>
    <n v="2349743"/>
  </r>
  <r>
    <d v="2026-04-14T00:00:00"/>
    <s v="Lili Stumzner"/>
    <s v="Female"/>
    <s v="Alafua"/>
    <n v="0"/>
    <s v="Nuu"/>
    <x v="2"/>
    <x v="4"/>
    <x v="4"/>
    <x v="31"/>
    <x v="2"/>
    <n v="6"/>
    <x v="2"/>
    <x v="10"/>
    <n v="2349743"/>
  </r>
  <r>
    <d v="2026-04-14T00:00:00"/>
    <s v="Ulugia Danny"/>
    <s v="Male"/>
    <s v="Vaitoloa"/>
    <n v="7745567"/>
    <s v="Nuu"/>
    <x v="1"/>
    <x v="2"/>
    <x v="2"/>
    <x v="2"/>
    <x v="1"/>
    <n v="2"/>
    <x v="1"/>
    <x v="12"/>
    <n v="2349740"/>
  </r>
  <r>
    <d v="2026-04-14T00:00:00"/>
    <s v="Ulugia Danny"/>
    <s v="Male"/>
    <s v="Vaitoloa"/>
    <n v="7745567"/>
    <s v="Nuu"/>
    <x v="1"/>
    <x v="3"/>
    <x v="3"/>
    <x v="3"/>
    <x v="1"/>
    <n v="2"/>
    <x v="1"/>
    <x v="12"/>
    <n v="2349740"/>
  </r>
  <r>
    <d v="2026-04-14T00:00:00"/>
    <s v="Ulugia Danny"/>
    <s v="Male"/>
    <s v="Vaitoloa"/>
    <n v="7745567"/>
    <s v="Nuu"/>
    <x v="5"/>
    <x v="28"/>
    <x v="28"/>
    <x v="36"/>
    <x v="2"/>
    <n v="2"/>
    <x v="5"/>
    <x v="26"/>
    <n v="2349740"/>
  </r>
  <r>
    <d v="2026-04-14T00:00:00"/>
    <s v="Ulugia Danny"/>
    <s v="Male"/>
    <s v="Vaitoloa"/>
    <n v="7745567"/>
    <s v="Nuu"/>
    <x v="5"/>
    <x v="21"/>
    <x v="21"/>
    <x v="28"/>
    <x v="2"/>
    <n v="2"/>
    <x v="5"/>
    <x v="26"/>
    <n v="2349740"/>
  </r>
  <r>
    <d v="2026-04-14T00:00:00"/>
    <s v="Ulugia Danny"/>
    <s v="Male"/>
    <s v="Vaitoloa"/>
    <n v="7745567"/>
    <s v="Nuu"/>
    <x v="5"/>
    <x v="26"/>
    <x v="26"/>
    <x v="34"/>
    <x v="2"/>
    <n v="2"/>
    <x v="5"/>
    <x v="26"/>
    <n v="2349740"/>
  </r>
  <r>
    <d v="2026-04-14T00:00:00"/>
    <s v="Ulugia Danny"/>
    <s v="Male"/>
    <s v="Vaitoloa"/>
    <n v="7745567"/>
    <s v="Nuu"/>
    <x v="5"/>
    <x v="18"/>
    <x v="18"/>
    <x v="25"/>
    <x v="2"/>
    <n v="2"/>
    <x v="5"/>
    <x v="26"/>
    <n v="2349740"/>
  </r>
  <r>
    <d v="2026-04-14T00:00:00"/>
    <s v="Ulugia Danny"/>
    <s v="Male"/>
    <s v="Vaitoloa"/>
    <n v="7745567"/>
    <s v="Nuu"/>
    <x v="1"/>
    <x v="31"/>
    <x v="31"/>
    <x v="41"/>
    <x v="2"/>
    <n v="3"/>
    <x v="5"/>
    <x v="32"/>
    <n v="2349740"/>
  </r>
  <r>
    <d v="2026-04-14T00:00:00"/>
    <s v="Ulugia Danny"/>
    <s v="Male"/>
    <s v="Vaitoloa"/>
    <n v="7745567"/>
    <s v="Nuu"/>
    <x v="5"/>
    <x v="25"/>
    <x v="25"/>
    <x v="28"/>
    <x v="2"/>
    <n v="2"/>
    <x v="5"/>
    <x v="26"/>
    <n v="2349740"/>
  </r>
  <r>
    <d v="2026-04-14T00:00:00"/>
    <s v="Maugamai Bell"/>
    <s v="Female"/>
    <s v="Fusi Safata"/>
    <n v="7229875"/>
    <s v="Nuu"/>
    <x v="5"/>
    <x v="26"/>
    <x v="26"/>
    <x v="34"/>
    <x v="2"/>
    <n v="2"/>
    <x v="5"/>
    <x v="26"/>
    <n v="2349738"/>
  </r>
  <r>
    <d v="2026-04-14T00:00:00"/>
    <s v="Fou"/>
    <s v="Female"/>
    <s v="Magiagi"/>
    <n v="0"/>
    <s v="Nuu"/>
    <x v="0"/>
    <x v="1"/>
    <x v="1"/>
    <x v="1"/>
    <x v="0"/>
    <n v="200"/>
    <x v="4"/>
    <x v="34"/>
    <n v="2349735"/>
  </r>
  <r>
    <d v="2026-04-15T00:00:00"/>
    <s v="Sala Latu"/>
    <s v="Male"/>
    <s v="Faatoia"/>
    <n v="7591034"/>
    <s v="Nuu"/>
    <x v="1"/>
    <x v="2"/>
    <x v="2"/>
    <x v="2"/>
    <x v="1"/>
    <n v="5"/>
    <x v="1"/>
    <x v="28"/>
    <n v="2349759"/>
  </r>
  <r>
    <d v="2026-04-15T00:00:00"/>
    <s v="Sala Latu"/>
    <s v="Male"/>
    <s v="Faatoia"/>
    <n v="7591034"/>
    <s v="Nuu"/>
    <x v="1"/>
    <x v="3"/>
    <x v="3"/>
    <x v="3"/>
    <x v="1"/>
    <n v="5"/>
    <x v="1"/>
    <x v="28"/>
    <n v="2349759"/>
  </r>
  <r>
    <d v="2026-04-15T00:00:00"/>
    <s v="Sala Latu"/>
    <s v="Male"/>
    <s v="Faatoia"/>
    <n v="7591034"/>
    <s v="Nuu"/>
    <x v="5"/>
    <x v="18"/>
    <x v="18"/>
    <x v="25"/>
    <x v="2"/>
    <n v="5"/>
    <x v="5"/>
    <x v="23"/>
    <n v="2349759"/>
  </r>
  <r>
    <d v="2026-04-15T00:00:00"/>
    <s v="Sala Latu"/>
    <s v="Male"/>
    <s v="Faatoia"/>
    <n v="7591034"/>
    <s v="Nuu"/>
    <x v="5"/>
    <x v="28"/>
    <x v="28"/>
    <x v="36"/>
    <x v="2"/>
    <n v="5"/>
    <x v="5"/>
    <x v="23"/>
    <n v="2349759"/>
  </r>
  <r>
    <d v="2026-04-15T00:00:00"/>
    <s v="Sala Latu"/>
    <s v="Male"/>
    <s v="Faatoia"/>
    <n v="7591034"/>
    <s v="Nuu"/>
    <x v="5"/>
    <x v="22"/>
    <x v="22"/>
    <x v="29"/>
    <x v="2"/>
    <n v="5"/>
    <x v="5"/>
    <x v="23"/>
    <n v="2349759"/>
  </r>
  <r>
    <d v="2026-04-15T00:00:00"/>
    <s v="Jane"/>
    <s v="Female"/>
    <s v="Tiapapata"/>
    <n v="0"/>
    <s v="Nuu"/>
    <x v="1"/>
    <x v="3"/>
    <x v="3"/>
    <x v="3"/>
    <x v="1"/>
    <n v="2"/>
    <x v="1"/>
    <x v="12"/>
    <n v="2349744"/>
  </r>
  <r>
    <d v="2026-04-15T00:00:00"/>
    <s v="Mafi Tua"/>
    <s v="Male"/>
    <s v="Tulaele"/>
    <n v="7585930"/>
    <s v="Nuu"/>
    <x v="0"/>
    <x v="1"/>
    <x v="1"/>
    <x v="1"/>
    <x v="0"/>
    <n v="30"/>
    <x v="4"/>
    <x v="2"/>
    <n v="2349745"/>
  </r>
  <r>
    <d v="2026-04-15T00:00:00"/>
    <s v="Oloapu Faaofo"/>
    <s v="Male"/>
    <s v="Lotopa"/>
    <n v="7633680"/>
    <s v="Nuu"/>
    <x v="4"/>
    <x v="17"/>
    <x v="17"/>
    <x v="24"/>
    <x v="2"/>
    <n v="30"/>
    <x v="5"/>
    <x v="28"/>
    <n v="2349747"/>
  </r>
  <r>
    <d v="2026-04-15T00:00:00"/>
    <s v="Lokeni"/>
    <s v="Male"/>
    <s v="Laulii"/>
    <n v="0"/>
    <s v="Nuu"/>
    <x v="0"/>
    <x v="24"/>
    <x v="24"/>
    <x v="42"/>
    <x v="7"/>
    <n v="7"/>
    <x v="5"/>
    <x v="48"/>
    <n v="2349746"/>
  </r>
  <r>
    <d v="2026-04-15T00:00:00"/>
    <s v="Lokeni"/>
    <s v="Male"/>
    <s v="Laulii"/>
    <n v="0"/>
    <s v="Nuu"/>
    <x v="0"/>
    <x v="24"/>
    <x v="24"/>
    <x v="43"/>
    <x v="8"/>
    <n v="7"/>
    <x v="5"/>
    <x v="48"/>
    <n v="2349746"/>
  </r>
  <r>
    <d v="2026-04-15T00:00:00"/>
    <s v="Jane"/>
    <s v="Female"/>
    <s v="Tiapapata"/>
    <n v="0"/>
    <s v="Nuu"/>
    <x v="2"/>
    <x v="7"/>
    <x v="7"/>
    <x v="21"/>
    <x v="3"/>
    <n v="2"/>
    <x v="3"/>
    <x v="9"/>
    <n v="2349744"/>
  </r>
  <r>
    <d v="2026-04-15T00:00:00"/>
    <s v="Jane"/>
    <s v="Female"/>
    <s v="Tiapapata"/>
    <n v="0"/>
    <s v="Nuu"/>
    <x v="2"/>
    <x v="15"/>
    <x v="15"/>
    <x v="18"/>
    <x v="2"/>
    <n v="5"/>
    <x v="2"/>
    <x v="3"/>
    <n v="2349744"/>
  </r>
  <r>
    <d v="2026-04-15T00:00:00"/>
    <s v="Jane"/>
    <s v="Female"/>
    <s v="Tiapapata"/>
    <n v="0"/>
    <s v="Nuu"/>
    <x v="3"/>
    <x v="13"/>
    <x v="13"/>
    <x v="16"/>
    <x v="2"/>
    <n v="4"/>
    <x v="2"/>
    <x v="8"/>
    <n v="2349744"/>
  </r>
  <r>
    <d v="2026-04-15T00:00:00"/>
    <s v="Jane"/>
    <s v="Female"/>
    <s v="Tiapapata"/>
    <n v="0"/>
    <s v="Nuu"/>
    <x v="2"/>
    <x v="29"/>
    <x v="29"/>
    <x v="38"/>
    <x v="4"/>
    <n v="2"/>
    <x v="2"/>
    <x v="4"/>
    <n v="2349744"/>
  </r>
  <r>
    <d v="2026-04-15T00:00:00"/>
    <s v="Jane"/>
    <s v="Female"/>
    <s v="Tiapapata"/>
    <n v="0"/>
    <s v="Nuu"/>
    <x v="2"/>
    <x v="6"/>
    <x v="6"/>
    <x v="39"/>
    <x v="2"/>
    <n v="3"/>
    <x v="2"/>
    <x v="7"/>
    <n v="2349744"/>
  </r>
  <r>
    <d v="2026-04-15T00:00:00"/>
    <s v="Jane"/>
    <s v="Female"/>
    <s v="Tiapapata"/>
    <n v="0"/>
    <s v="Nuu"/>
    <x v="2"/>
    <x v="11"/>
    <x v="11"/>
    <x v="20"/>
    <x v="2"/>
    <n v="5"/>
    <x v="2"/>
    <x v="3"/>
    <n v="2349744"/>
  </r>
  <r>
    <d v="2026-04-15T00:00:00"/>
    <s v="Jane"/>
    <s v="Female"/>
    <s v="Tiapapata"/>
    <n v="0"/>
    <s v="Nuu"/>
    <x v="2"/>
    <x v="30"/>
    <x v="30"/>
    <x v="40"/>
    <x v="4"/>
    <n v="6"/>
    <x v="2"/>
    <x v="10"/>
    <n v="2349744"/>
  </r>
  <r>
    <d v="2026-04-15T00:00:00"/>
    <s v="Ryan Gardiner"/>
    <s v="Male"/>
    <s v="Tafatafa"/>
    <n v="7580668"/>
    <s v="Nuu"/>
    <x v="3"/>
    <x v="13"/>
    <x v="13"/>
    <x v="15"/>
    <x v="2"/>
    <n v="5"/>
    <x v="2"/>
    <x v="3"/>
    <n v="2349748"/>
  </r>
  <r>
    <d v="2026-04-15T00:00:00"/>
    <s v="Ryan Gardiner"/>
    <s v="Male"/>
    <s v="Tafatafa"/>
    <n v="7580668"/>
    <s v="Nuu"/>
    <x v="2"/>
    <x v="4"/>
    <x v="4"/>
    <x v="31"/>
    <x v="2"/>
    <n v="3"/>
    <x v="2"/>
    <x v="7"/>
    <n v="2349748"/>
  </r>
  <r>
    <d v="2026-04-15T00:00:00"/>
    <s v="Ryan Gardiner"/>
    <s v="Male"/>
    <s v="Tafatafa"/>
    <n v="7580668"/>
    <s v="Nuu"/>
    <x v="2"/>
    <x v="5"/>
    <x v="5"/>
    <x v="5"/>
    <x v="2"/>
    <n v="3"/>
    <x v="2"/>
    <x v="7"/>
    <n v="2349748"/>
  </r>
  <r>
    <d v="2026-04-15T00:00:00"/>
    <s v="Ryan Gardiner"/>
    <s v="Male"/>
    <s v="Tafatafa"/>
    <n v="7580668"/>
    <s v="Nuu"/>
    <x v="2"/>
    <x v="30"/>
    <x v="30"/>
    <x v="40"/>
    <x v="4"/>
    <n v="3"/>
    <x v="2"/>
    <x v="7"/>
    <n v="2349748"/>
  </r>
  <r>
    <d v="2026-04-15T00:00:00"/>
    <s v="Ryan Gardiner"/>
    <s v="Male"/>
    <s v="Tafatafa"/>
    <n v="7580668"/>
    <s v="Nuu"/>
    <x v="2"/>
    <x v="6"/>
    <x v="6"/>
    <x v="39"/>
    <x v="2"/>
    <n v="5"/>
    <x v="2"/>
    <x v="3"/>
    <n v="2349748"/>
  </r>
  <r>
    <d v="2026-04-15T00:00:00"/>
    <s v="Toreka Neli"/>
    <s v="Female"/>
    <s v="Salani"/>
    <n v="7280002"/>
    <s v="Nuu"/>
    <x v="2"/>
    <x v="15"/>
    <x v="15"/>
    <x v="18"/>
    <x v="2"/>
    <n v="30"/>
    <x v="2"/>
    <x v="49"/>
    <n v="2349749"/>
  </r>
  <r>
    <d v="2026-04-15T00:00:00"/>
    <s v="Toreka Neli"/>
    <s v="Female"/>
    <s v="Salani"/>
    <n v="7280002"/>
    <s v="Nuu"/>
    <x v="2"/>
    <x v="6"/>
    <x v="6"/>
    <x v="39"/>
    <x v="2"/>
    <n v="20"/>
    <x v="2"/>
    <x v="11"/>
    <n v="2349749"/>
  </r>
  <r>
    <d v="2026-04-15T00:00:00"/>
    <s v="Toreka Neli"/>
    <s v="Female"/>
    <s v="Salani"/>
    <n v="7280002"/>
    <s v="Nuu"/>
    <x v="2"/>
    <x v="4"/>
    <x v="4"/>
    <x v="31"/>
    <x v="2"/>
    <n v="10"/>
    <x v="2"/>
    <x v="17"/>
    <n v="2349749"/>
  </r>
  <r>
    <d v="2026-04-15T00:00:00"/>
    <s v="Apu Faaofo"/>
    <s v="Female"/>
    <s v="Lotopa"/>
    <n v="7633680"/>
    <s v="Nuu"/>
    <x v="2"/>
    <x v="6"/>
    <x v="6"/>
    <x v="39"/>
    <x v="2"/>
    <n v="50"/>
    <x v="2"/>
    <x v="50"/>
    <n v="2349750"/>
  </r>
  <r>
    <d v="2026-04-15T00:00:00"/>
    <s v="Apu Faaofo"/>
    <s v="Female"/>
    <s v="Lotopa"/>
    <n v="7633680"/>
    <s v="Nuu"/>
    <x v="2"/>
    <x v="15"/>
    <x v="15"/>
    <x v="18"/>
    <x v="2"/>
    <n v="20"/>
    <x v="2"/>
    <x v="11"/>
    <n v="2349750"/>
  </r>
  <r>
    <d v="2026-04-15T00:00:00"/>
    <s v="Sala Latu"/>
    <s v="Female"/>
    <s v="Faatoia"/>
    <n v="7591034"/>
    <s v="Nuu"/>
    <x v="2"/>
    <x v="10"/>
    <x v="10"/>
    <x v="10"/>
    <x v="2"/>
    <n v="50"/>
    <x v="2"/>
    <x v="50"/>
    <n v="2349756"/>
  </r>
  <r>
    <d v="2026-04-15T00:00:00"/>
    <s v="Sala Latu"/>
    <s v="Female"/>
    <s v="Faatoia"/>
    <n v="7591034"/>
    <s v="Nuu"/>
    <x v="2"/>
    <x v="15"/>
    <x v="15"/>
    <x v="18"/>
    <x v="2"/>
    <n v="12"/>
    <x v="2"/>
    <x v="51"/>
    <n v="2349756"/>
  </r>
  <r>
    <d v="2026-04-15T00:00:00"/>
    <s v="Sala Latu"/>
    <s v="Female"/>
    <s v="Faatoia"/>
    <n v="7591034"/>
    <s v="Nuu"/>
    <x v="2"/>
    <x v="4"/>
    <x v="4"/>
    <x v="31"/>
    <x v="2"/>
    <n v="30"/>
    <x v="2"/>
    <x v="49"/>
    <n v="2349756"/>
  </r>
  <r>
    <d v="2026-04-15T00:00:00"/>
    <s v="Sala Latu"/>
    <s v="Female"/>
    <s v="Faatoia"/>
    <n v="7591034"/>
    <s v="Nuu"/>
    <x v="2"/>
    <x v="11"/>
    <x v="11"/>
    <x v="20"/>
    <x v="2"/>
    <n v="50"/>
    <x v="2"/>
    <x v="50"/>
    <n v="2349756"/>
  </r>
  <r>
    <d v="2026-04-15T00:00:00"/>
    <s v="Tuimaialu Jordan"/>
    <s v="Male"/>
    <s v="Faleula"/>
    <n v="7562161"/>
    <s v="Nuu"/>
    <x v="2"/>
    <x v="15"/>
    <x v="15"/>
    <x v="18"/>
    <x v="2"/>
    <n v="15"/>
    <x v="2"/>
    <x v="47"/>
    <n v="2349751"/>
  </r>
  <r>
    <d v="2026-04-15T00:00:00"/>
    <s v="Tuimaialu Jordan"/>
    <s v="Male"/>
    <s v="Faleula"/>
    <n v="7562161"/>
    <s v="Nuu"/>
    <x v="2"/>
    <x v="5"/>
    <x v="5"/>
    <x v="5"/>
    <x v="2"/>
    <n v="20"/>
    <x v="2"/>
    <x v="11"/>
    <n v="2349751"/>
  </r>
  <r>
    <d v="2026-04-15T00:00:00"/>
    <s v="Dr Stanley Balck"/>
    <s v="Male"/>
    <s v="Vaoala"/>
    <n v="7571234"/>
    <s v="Nuu"/>
    <x v="2"/>
    <x v="10"/>
    <x v="10"/>
    <x v="10"/>
    <x v="2"/>
    <n v="2"/>
    <x v="2"/>
    <x v="4"/>
    <n v="2349752"/>
  </r>
  <r>
    <d v="2026-04-15T00:00:00"/>
    <s v="Dr Stanley Balck"/>
    <s v="Male"/>
    <s v="Vaoala"/>
    <n v="7571234"/>
    <s v="Nuu"/>
    <x v="2"/>
    <x v="15"/>
    <x v="15"/>
    <x v="18"/>
    <x v="2"/>
    <n v="2"/>
    <x v="2"/>
    <x v="4"/>
    <n v="2349752"/>
  </r>
  <r>
    <d v="2026-04-15T00:00:00"/>
    <s v="Dr Stanley Balck"/>
    <s v="Male"/>
    <s v="Vaoala"/>
    <n v="7571234"/>
    <s v="Nuu"/>
    <x v="2"/>
    <x v="5"/>
    <x v="5"/>
    <x v="5"/>
    <x v="2"/>
    <n v="2"/>
    <x v="2"/>
    <x v="4"/>
    <n v="2349752"/>
  </r>
  <r>
    <d v="2026-04-15T00:00:00"/>
    <s v="Dr Stanley Balck"/>
    <s v="Male"/>
    <s v="Vaoala"/>
    <n v="7571234"/>
    <s v="Nuu"/>
    <x v="2"/>
    <x v="6"/>
    <x v="6"/>
    <x v="39"/>
    <x v="2"/>
    <n v="2"/>
    <x v="2"/>
    <x v="4"/>
    <n v="2349752"/>
  </r>
  <r>
    <d v="2026-04-15T00:00:00"/>
    <s v="Dr Stanley Balck"/>
    <s v="Male"/>
    <s v="Vaoala"/>
    <n v="7571234"/>
    <s v="Nuu"/>
    <x v="3"/>
    <x v="13"/>
    <x v="13"/>
    <x v="15"/>
    <x v="2"/>
    <n v="5"/>
    <x v="2"/>
    <x v="3"/>
    <n v="2349752"/>
  </r>
  <r>
    <d v="2026-04-15T00:00:00"/>
    <s v="Misileti Tiatia"/>
    <s v="Female"/>
    <s v="Falelauniu"/>
    <n v="7288458"/>
    <s v="Nuu"/>
    <x v="2"/>
    <x v="6"/>
    <x v="6"/>
    <x v="39"/>
    <x v="2"/>
    <n v="7"/>
    <x v="2"/>
    <x v="20"/>
    <n v="2349753"/>
  </r>
  <r>
    <d v="2026-04-15T00:00:00"/>
    <s v="Misileti Tiatia"/>
    <s v="Female"/>
    <s v="Falelauniu"/>
    <n v="7288458"/>
    <s v="Nuu"/>
    <x v="2"/>
    <x v="15"/>
    <x v="15"/>
    <x v="18"/>
    <x v="2"/>
    <n v="3"/>
    <x v="2"/>
    <x v="7"/>
    <n v="2349753"/>
  </r>
  <r>
    <d v="2026-04-15T00:00:00"/>
    <s v="Monaheni Solomona"/>
    <s v="Male"/>
    <s v="Saleimoa"/>
    <n v="7369867"/>
    <s v="Nuu"/>
    <x v="2"/>
    <x v="15"/>
    <x v="15"/>
    <x v="18"/>
    <x v="2"/>
    <n v="15"/>
    <x v="2"/>
    <x v="47"/>
    <n v="2340754"/>
  </r>
  <r>
    <d v="2026-04-15T00:00:00"/>
    <s v="Monaheni Solomona"/>
    <s v="Male"/>
    <s v="Saleimoa"/>
    <n v="7369867"/>
    <s v="Nuu"/>
    <x v="2"/>
    <x v="11"/>
    <x v="11"/>
    <x v="20"/>
    <x v="2"/>
    <n v="10"/>
    <x v="2"/>
    <x v="17"/>
    <n v="2340754"/>
  </r>
  <r>
    <d v="2026-04-15T00:00:00"/>
    <s v="Monaheni Solomona"/>
    <s v="Male"/>
    <s v="Saleimoa"/>
    <n v="7369867"/>
    <s v="Nuu"/>
    <x v="2"/>
    <x v="4"/>
    <x v="4"/>
    <x v="31"/>
    <x v="2"/>
    <n v="10"/>
    <x v="2"/>
    <x v="17"/>
    <n v="2340754"/>
  </r>
  <r>
    <d v="2026-04-15T00:00:00"/>
    <s v="Monaheni Solomona"/>
    <s v="Male"/>
    <s v="Saleimoa"/>
    <n v="7369867"/>
    <s v="Nuu"/>
    <x v="2"/>
    <x v="29"/>
    <x v="29"/>
    <x v="38"/>
    <x v="4"/>
    <n v="10"/>
    <x v="2"/>
    <x v="17"/>
    <n v="2340754"/>
  </r>
  <r>
    <d v="2026-04-15T00:00:00"/>
    <s v="Monaheni Solomona"/>
    <s v="Male"/>
    <s v="Saleimoa"/>
    <n v="7369867"/>
    <s v="Nuu"/>
    <x v="3"/>
    <x v="13"/>
    <x v="13"/>
    <x v="15"/>
    <x v="2"/>
    <n v="2"/>
    <x v="2"/>
    <x v="4"/>
    <n v="2340754"/>
  </r>
  <r>
    <d v="2026-04-15T00:00:00"/>
    <s v="Monaheni Solomona"/>
    <s v="Male"/>
    <s v="Saleimoa"/>
    <n v="7369867"/>
    <s v="Nuu"/>
    <x v="3"/>
    <x v="13"/>
    <x v="13"/>
    <x v="16"/>
    <x v="2"/>
    <n v="5"/>
    <x v="2"/>
    <x v="3"/>
    <n v="2340754"/>
  </r>
  <r>
    <d v="2026-04-15T00:00:00"/>
    <s v="Niu Ah Hong"/>
    <s v="Male"/>
    <s v="Siusega"/>
    <n v="7712577"/>
    <s v="Nuu"/>
    <x v="2"/>
    <x v="11"/>
    <x v="11"/>
    <x v="20"/>
    <x v="2"/>
    <n v="20"/>
    <x v="2"/>
    <x v="52"/>
    <n v="2349758"/>
  </r>
  <r>
    <d v="2026-04-15T00:00:00"/>
    <s v="Sene Fuauli"/>
    <s v="Female"/>
    <s v="Satuimalufilufi"/>
    <n v="7765670"/>
    <s v="Nuu"/>
    <x v="2"/>
    <x v="10"/>
    <x v="10"/>
    <x v="10"/>
    <x v="2"/>
    <n v="7"/>
    <x v="2"/>
    <x v="20"/>
    <n v="2349757"/>
  </r>
  <r>
    <d v="2026-04-15T00:00:00"/>
    <s v="Sene Fuauli"/>
    <s v="Female"/>
    <s v="Satuimalufilufi"/>
    <n v="7765670"/>
    <s v="Nuu"/>
    <x v="2"/>
    <x v="7"/>
    <x v="7"/>
    <x v="21"/>
    <x v="3"/>
    <n v="1"/>
    <x v="3"/>
    <x v="19"/>
    <n v="2349757"/>
  </r>
  <r>
    <d v="2026-04-15T00:00:00"/>
    <s v="Faapologa Akeripa"/>
    <s v="Female"/>
    <s v="Vaitele"/>
    <n v="0"/>
    <s v="Nuu"/>
    <x v="2"/>
    <x v="7"/>
    <x v="7"/>
    <x v="21"/>
    <x v="3"/>
    <n v="1"/>
    <x v="3"/>
    <x v="19"/>
    <n v="2349760"/>
  </r>
  <r>
    <d v="2026-04-15T00:00:00"/>
    <s v="Faapologa Akeripa"/>
    <s v="Female"/>
    <s v="Vaitele"/>
    <n v="0"/>
    <s v="Nuu"/>
    <x v="2"/>
    <x v="10"/>
    <x v="10"/>
    <x v="10"/>
    <x v="2"/>
    <n v="7"/>
    <x v="2"/>
    <x v="20"/>
    <n v="2349760"/>
  </r>
  <r>
    <d v="2026-04-15T00:00:00"/>
    <s v="Faapologa Akeripa"/>
    <s v="Female"/>
    <s v="Vaitele"/>
    <n v="0"/>
    <s v="Nuu"/>
    <x v="2"/>
    <x v="4"/>
    <x v="4"/>
    <x v="31"/>
    <x v="2"/>
    <n v="10"/>
    <x v="2"/>
    <x v="17"/>
    <n v="2349760"/>
  </r>
  <r>
    <d v="2026-04-15T00:00:00"/>
    <s v="Anelise .G. Anderson"/>
    <s v="Female"/>
    <s v="Vaitele"/>
    <n v="0"/>
    <s v="Nuu"/>
    <x v="2"/>
    <x v="15"/>
    <x v="15"/>
    <x v="18"/>
    <x v="2"/>
    <n v="10"/>
    <x v="2"/>
    <x v="17"/>
    <n v="2349761"/>
  </r>
  <r>
    <d v="2026-04-15T00:00:00"/>
    <s v="Anelise .G. Anderson"/>
    <s v="Female"/>
    <s v="Vaitele"/>
    <n v="0"/>
    <s v="Nuu"/>
    <x v="2"/>
    <x v="14"/>
    <x v="14"/>
    <x v="17"/>
    <x v="4"/>
    <n v="7"/>
    <x v="2"/>
    <x v="20"/>
    <n v="2349761"/>
  </r>
  <r>
    <d v="2026-04-16T00:00:00"/>
    <s v="Samuelu"/>
    <s v="Male"/>
    <s v="Tapatapao"/>
    <n v="7525911"/>
    <s v="Nuu"/>
    <x v="1"/>
    <x v="2"/>
    <x v="2"/>
    <x v="2"/>
    <x v="1"/>
    <n v="1"/>
    <x v="1"/>
    <x v="2"/>
    <n v="2349768"/>
  </r>
  <r>
    <d v="2026-04-16T00:00:00"/>
    <s v="Samuelu"/>
    <s v="Male"/>
    <s v="Tapatapao"/>
    <n v="7525911"/>
    <s v="Nuu"/>
    <x v="1"/>
    <x v="3"/>
    <x v="3"/>
    <x v="3"/>
    <x v="1"/>
    <n v="1"/>
    <x v="1"/>
    <x v="2"/>
    <n v="2349768"/>
  </r>
  <r>
    <d v="2026-04-16T00:00:00"/>
    <s v="Samuelu"/>
    <s v="Male"/>
    <s v="Tapatapao"/>
    <n v="7525911"/>
    <s v="Nuu"/>
    <x v="5"/>
    <x v="28"/>
    <x v="28"/>
    <x v="36"/>
    <x v="2"/>
    <n v="2"/>
    <x v="5"/>
    <x v="26"/>
    <n v="2349768"/>
  </r>
  <r>
    <d v="2026-04-16T00:00:00"/>
    <s v="Samuelu"/>
    <s v="Male"/>
    <s v="Tapatapao"/>
    <n v="7525911"/>
    <s v="Nuu"/>
    <x v="5"/>
    <x v="32"/>
    <x v="32"/>
    <x v="44"/>
    <x v="2"/>
    <n v="1"/>
    <x v="5"/>
    <x v="38"/>
    <n v="2349768"/>
  </r>
  <r>
    <d v="2026-04-16T00:00:00"/>
    <s v="Samuelu"/>
    <s v="Male"/>
    <s v="Tapatapao"/>
    <n v="7525911"/>
    <s v="Nuu"/>
    <x v="5"/>
    <x v="21"/>
    <x v="21"/>
    <x v="28"/>
    <x v="2"/>
    <n v="2"/>
    <x v="5"/>
    <x v="26"/>
    <n v="2349768"/>
  </r>
  <r>
    <d v="2026-04-16T00:00:00"/>
    <s v="Samuelu"/>
    <s v="Male"/>
    <s v="Tapatapao"/>
    <n v="7525911"/>
    <s v="Nuu"/>
    <x v="5"/>
    <x v="22"/>
    <x v="22"/>
    <x v="29"/>
    <x v="2"/>
    <n v="1"/>
    <x v="5"/>
    <x v="38"/>
    <n v="2349768"/>
  </r>
  <r>
    <d v="2026-04-16T00:00:00"/>
    <s v="Joe"/>
    <s v="Male"/>
    <s v="Leufisa"/>
    <n v="7516108"/>
    <s v="Nuu"/>
    <x v="1"/>
    <x v="3"/>
    <x v="3"/>
    <x v="3"/>
    <x v="1"/>
    <n v="5"/>
    <x v="1"/>
    <x v="28"/>
    <n v="2349767"/>
  </r>
  <r>
    <d v="2026-04-16T00:00:00"/>
    <s v="Lee"/>
    <s v="Male"/>
    <s v="Apia"/>
    <n v="7285784"/>
    <s v="Nuu"/>
    <x v="1"/>
    <x v="3"/>
    <x v="3"/>
    <x v="3"/>
    <x v="1"/>
    <n v="20"/>
    <x v="1"/>
    <x v="53"/>
    <n v="2349766"/>
  </r>
  <r>
    <d v="2026-04-16T00:00:00"/>
    <s v="Peti"/>
    <s v="Male"/>
    <s v="Malifa"/>
    <n v="7631452"/>
    <s v="Nuu"/>
    <x v="5"/>
    <x v="22"/>
    <x v="22"/>
    <x v="29"/>
    <x v="2"/>
    <n v="5"/>
    <x v="5"/>
    <x v="23"/>
    <n v="2349774"/>
  </r>
  <r>
    <d v="2026-04-16T00:00:00"/>
    <s v="Peti"/>
    <s v="Male"/>
    <s v="Malifa"/>
    <n v="7631452"/>
    <s v="Nuu"/>
    <x v="5"/>
    <x v="18"/>
    <x v="18"/>
    <x v="25"/>
    <x v="2"/>
    <n v="5"/>
    <x v="5"/>
    <x v="23"/>
    <n v="2349774"/>
  </r>
  <r>
    <d v="2026-04-16T00:00:00"/>
    <s v="Peti"/>
    <s v="Male"/>
    <s v="Malifa"/>
    <n v="7631452"/>
    <s v="Nuu"/>
    <x v="5"/>
    <x v="26"/>
    <x v="26"/>
    <x v="34"/>
    <x v="2"/>
    <n v="5"/>
    <x v="5"/>
    <x v="23"/>
    <n v="2349774"/>
  </r>
  <r>
    <d v="2026-04-16T00:00:00"/>
    <s v="Tanoaai"/>
    <s v="Male"/>
    <s v="Leauvaa"/>
    <n v="0"/>
    <s v="Nuu"/>
    <x v="2"/>
    <x v="15"/>
    <x v="15"/>
    <x v="18"/>
    <x v="2"/>
    <n v="10"/>
    <x v="2"/>
    <x v="17"/>
    <n v="2349770"/>
  </r>
  <r>
    <d v="2026-04-16T00:00:00"/>
    <s v="Tanoaai"/>
    <s v="Male"/>
    <s v="Leauvaa"/>
    <n v="0"/>
    <s v="Nuu"/>
    <x v="2"/>
    <x v="5"/>
    <x v="5"/>
    <x v="5"/>
    <x v="2"/>
    <n v="5"/>
    <x v="2"/>
    <x v="3"/>
    <n v="2349770"/>
  </r>
  <r>
    <d v="2026-04-16T00:00:00"/>
    <s v="Samuelu Afamasaga"/>
    <s v="Male"/>
    <s v="Tiapapata"/>
    <n v="0"/>
    <s v="Nuu"/>
    <x v="2"/>
    <x v="5"/>
    <x v="5"/>
    <x v="5"/>
    <x v="2"/>
    <n v="10"/>
    <x v="2"/>
    <x v="17"/>
    <n v="2349771"/>
  </r>
  <r>
    <d v="2026-04-16T00:00:00"/>
    <s v="Samuelu Afamasaga"/>
    <s v="Male"/>
    <s v="Tiapapata"/>
    <n v="0"/>
    <s v="Nuu"/>
    <x v="2"/>
    <x v="6"/>
    <x v="6"/>
    <x v="39"/>
    <x v="2"/>
    <n v="5"/>
    <x v="2"/>
    <x v="3"/>
    <n v="2349771"/>
  </r>
  <r>
    <d v="2026-04-16T00:00:00"/>
    <s v="Fiaola Ulumasa"/>
    <s v="Male"/>
    <s v="Vailele"/>
    <n v="7770727"/>
    <s v="Nuu"/>
    <x v="2"/>
    <x v="4"/>
    <x v="4"/>
    <x v="31"/>
    <x v="2"/>
    <n v="15"/>
    <x v="2"/>
    <x v="47"/>
    <n v="2349772"/>
  </r>
  <r>
    <d v="2026-04-16T00:00:00"/>
    <s v="Fiaola Ulumasa"/>
    <s v="Male"/>
    <s v="Vailele"/>
    <n v="7770727"/>
    <s v="Nuu"/>
    <x v="2"/>
    <x v="15"/>
    <x v="15"/>
    <x v="18"/>
    <x v="2"/>
    <n v="10"/>
    <x v="2"/>
    <x v="17"/>
    <n v="2349772"/>
  </r>
  <r>
    <d v="2026-04-16T00:00:00"/>
    <s v="Fiaola Ulumasa"/>
    <s v="Male"/>
    <s v="Vailele"/>
    <n v="7770727"/>
    <s v="Nuu"/>
    <x v="2"/>
    <x v="14"/>
    <x v="14"/>
    <x v="17"/>
    <x v="4"/>
    <n v="3"/>
    <x v="2"/>
    <x v="7"/>
    <n v="2349772"/>
  </r>
  <r>
    <d v="2026-04-16T00:00:00"/>
    <s v="Fiaola Ulumasa"/>
    <s v="Male"/>
    <s v="Vailele"/>
    <n v="7770727"/>
    <s v="Nuu"/>
    <x v="2"/>
    <x v="10"/>
    <x v="10"/>
    <x v="10"/>
    <x v="2"/>
    <n v="10"/>
    <x v="2"/>
    <x v="17"/>
    <n v="2349772"/>
  </r>
  <r>
    <d v="2026-04-16T00:00:00"/>
    <s v="Fiaola Ulumasa"/>
    <s v="Male"/>
    <s v="Vailele"/>
    <n v="7770727"/>
    <s v="Nuu"/>
    <x v="2"/>
    <x v="5"/>
    <x v="5"/>
    <x v="5"/>
    <x v="2"/>
    <n v="27"/>
    <x v="2"/>
    <x v="54"/>
    <n v="2349772"/>
  </r>
  <r>
    <d v="2026-04-16T00:00:00"/>
    <s v="Pule Ropati"/>
    <s v="Male"/>
    <s v="Tanugamanono"/>
    <n v="7238652"/>
    <s v="Nuu"/>
    <x v="2"/>
    <x v="5"/>
    <x v="5"/>
    <x v="5"/>
    <x v="2"/>
    <n v="10"/>
    <x v="2"/>
    <x v="17"/>
    <n v="2349773"/>
  </r>
  <r>
    <d v="2026-04-16T00:00:00"/>
    <s v="Pule Ropati"/>
    <s v="Male"/>
    <s v="Tanugamanono"/>
    <n v="7238652"/>
    <s v="Nuu"/>
    <x v="2"/>
    <x v="11"/>
    <x v="11"/>
    <x v="20"/>
    <x v="2"/>
    <n v="5"/>
    <x v="2"/>
    <x v="3"/>
    <n v="2349773"/>
  </r>
  <r>
    <d v="2026-04-16T00:00:00"/>
    <s v="Pule Ropati"/>
    <s v="Male"/>
    <s v="Tanugamanono"/>
    <n v="7238652"/>
    <s v="Nuu"/>
    <x v="2"/>
    <x v="11"/>
    <x v="11"/>
    <x v="11"/>
    <x v="2"/>
    <n v="5"/>
    <x v="2"/>
    <x v="3"/>
    <n v="2349773"/>
  </r>
  <r>
    <d v="2026-04-16T00:00:00"/>
    <s v="Pule Ropati"/>
    <s v="Male"/>
    <s v="Tanugamanono"/>
    <n v="7238652"/>
    <s v="Nuu"/>
    <x v="3"/>
    <x v="13"/>
    <x v="13"/>
    <x v="16"/>
    <x v="2"/>
    <n v="5"/>
    <x v="2"/>
    <x v="3"/>
    <n v="2349773"/>
  </r>
  <r>
    <d v="2026-04-16T00:00:00"/>
    <s v="Pule Ropati"/>
    <s v="Male"/>
    <s v="Tanugamanono"/>
    <n v="7238652"/>
    <s v="Nuu"/>
    <x v="2"/>
    <x v="7"/>
    <x v="7"/>
    <x v="21"/>
    <x v="3"/>
    <n v="1"/>
    <x v="3"/>
    <x v="19"/>
    <n v="2349773"/>
  </r>
  <r>
    <d v="2026-04-16T00:00:00"/>
    <s v="Peniata "/>
    <s v="Male"/>
    <s v="Leulumoega"/>
    <n v="0"/>
    <s v="Nuu"/>
    <x v="2"/>
    <x v="4"/>
    <x v="4"/>
    <x v="31"/>
    <x v="2"/>
    <n v="10"/>
    <x v="2"/>
    <x v="17"/>
    <n v="2349775"/>
  </r>
  <r>
    <d v="2026-04-16T00:00:00"/>
    <s v="Peniata "/>
    <s v="Male"/>
    <s v="Leulumoega"/>
    <n v="0"/>
    <s v="Nuu"/>
    <x v="2"/>
    <x v="6"/>
    <x v="6"/>
    <x v="39"/>
    <x v="2"/>
    <n v="5"/>
    <x v="2"/>
    <x v="3"/>
    <n v="2349775"/>
  </r>
  <r>
    <d v="2026-04-16T00:00:00"/>
    <s v="Ricky Faatonu"/>
    <s v="Male"/>
    <s v="Savaia Lefaga"/>
    <n v="0"/>
    <s v="Nuu"/>
    <x v="2"/>
    <x v="15"/>
    <x v="15"/>
    <x v="18"/>
    <x v="2"/>
    <n v="10"/>
    <x v="2"/>
    <x v="17"/>
    <n v="2349776"/>
  </r>
  <r>
    <d v="2026-04-16T00:00:00"/>
    <s v="Mu"/>
    <s v="Male "/>
    <s v="Nuu"/>
    <n v="0"/>
    <s v="Poutasi "/>
    <x v="4"/>
    <x v="16"/>
    <x v="16"/>
    <x v="23"/>
    <x v="2"/>
    <n v="20"/>
    <x v="5"/>
    <x v="1"/>
    <n v="2349765"/>
  </r>
  <r>
    <d v="2026-04-16T00:00:00"/>
    <s v="Siaosi "/>
    <s v="Male "/>
    <s v="Faleasiu"/>
    <n v="0"/>
    <s v="Aleisa "/>
    <x v="2"/>
    <x v="5"/>
    <x v="5"/>
    <x v="32"/>
    <x v="2"/>
    <n v="30"/>
    <x v="5"/>
    <x v="28"/>
    <n v="2349763"/>
  </r>
  <r>
    <d v="2026-04-16T00:00:00"/>
    <s v="Siaosi "/>
    <s v="Male "/>
    <s v="Faleasiu"/>
    <n v="0"/>
    <s v="Aleisa "/>
    <x v="2"/>
    <x v="10"/>
    <x v="10"/>
    <x v="12"/>
    <x v="3"/>
    <n v="5"/>
    <x v="10"/>
    <x v="13"/>
    <n v="2349762"/>
  </r>
  <r>
    <d v="2026-04-16T00:00:00"/>
    <s v="Iosefa John Lee "/>
    <s v="Male "/>
    <s v="Tapatapao "/>
    <n v="0"/>
    <s v="Aleisa "/>
    <x v="0"/>
    <x v="1"/>
    <x v="1"/>
    <x v="1"/>
    <x v="0"/>
    <n v="50"/>
    <x v="4"/>
    <x v="0"/>
    <n v="2349764"/>
  </r>
  <r>
    <d v="2026-04-17T00:00:00"/>
    <s v="Tama Noa"/>
    <s v="Male"/>
    <s v="Vaitele"/>
    <n v="0"/>
    <s v="Nuu"/>
    <x v="1"/>
    <x v="3"/>
    <x v="3"/>
    <x v="3"/>
    <x v="1"/>
    <n v="5"/>
    <x v="1"/>
    <x v="28"/>
    <n v="2349785"/>
  </r>
  <r>
    <d v="2026-04-17T00:00:00"/>
    <s v="Moemoefou Tagaloa"/>
    <s v="Male"/>
    <s v="Magiagi"/>
    <n v="7189980"/>
    <s v="Nuu"/>
    <x v="1"/>
    <x v="3"/>
    <x v="3"/>
    <x v="3"/>
    <x v="1"/>
    <n v="10"/>
    <x v="1"/>
    <x v="40"/>
    <n v="2349787"/>
  </r>
  <r>
    <d v="2026-04-17T00:00:00"/>
    <s v="Moemoe"/>
    <s v="Male"/>
    <s v="Magiagi"/>
    <n v="0"/>
    <s v="Nuu"/>
    <x v="0"/>
    <x v="1"/>
    <x v="1"/>
    <x v="1"/>
    <x v="0"/>
    <n v="30"/>
    <x v="4"/>
    <x v="2"/>
    <n v="2349786"/>
  </r>
  <r>
    <d v="2026-04-17T00:00:00"/>
    <s v="Lino Pogai"/>
    <s v="Male"/>
    <s v="Afega"/>
    <n v="0"/>
    <s v="Nuu"/>
    <x v="2"/>
    <x v="11"/>
    <x v="11"/>
    <x v="20"/>
    <x v="2"/>
    <n v="45"/>
    <x v="2"/>
    <x v="55"/>
    <n v="2349781"/>
  </r>
  <r>
    <d v="2026-04-17T00:00:00"/>
    <s v="Mikaele Te'o"/>
    <s v="Male"/>
    <s v="Apia"/>
    <n v="0"/>
    <s v="Nuu"/>
    <x v="3"/>
    <x v="13"/>
    <x v="13"/>
    <x v="14"/>
    <x v="2"/>
    <n v="5"/>
    <x v="2"/>
    <x v="3"/>
    <n v="2349782"/>
  </r>
  <r>
    <d v="2026-04-17T00:00:00"/>
    <s v="Mikaele Te'o"/>
    <s v="Male"/>
    <s v="Apia"/>
    <n v="0"/>
    <s v="Nuu"/>
    <x v="2"/>
    <x v="15"/>
    <x v="15"/>
    <x v="18"/>
    <x v="2"/>
    <n v="5"/>
    <x v="2"/>
    <x v="3"/>
    <n v="2349782"/>
  </r>
  <r>
    <d v="2026-04-17T00:00:00"/>
    <s v="Mikaele Te'o"/>
    <s v="Male"/>
    <s v="Apia"/>
    <n v="0"/>
    <s v="Nuu"/>
    <x v="2"/>
    <x v="10"/>
    <x v="10"/>
    <x v="10"/>
    <x v="2"/>
    <n v="5"/>
    <x v="2"/>
    <x v="3"/>
    <n v="2349782"/>
  </r>
  <r>
    <d v="2026-04-17T00:00:00"/>
    <s v="Mikaele Te'o"/>
    <s v="Male"/>
    <s v="Apia"/>
    <n v="0"/>
    <s v="Nuu"/>
    <x v="2"/>
    <x v="4"/>
    <x v="4"/>
    <x v="4"/>
    <x v="2"/>
    <n v="5"/>
    <x v="2"/>
    <x v="3"/>
    <n v="2349782"/>
  </r>
  <r>
    <d v="2026-04-17T00:00:00"/>
    <s v="Tulei Palauni"/>
    <s v="Female"/>
    <s v="Siusega"/>
    <n v="7280569"/>
    <s v="Nuu"/>
    <x v="2"/>
    <x v="6"/>
    <x v="6"/>
    <x v="39"/>
    <x v="2"/>
    <n v="10"/>
    <x v="2"/>
    <x v="17"/>
    <n v="2349783"/>
  </r>
  <r>
    <d v="2026-04-17T00:00:00"/>
    <s v="Tulei Palauni"/>
    <s v="Female"/>
    <s v="Siusega"/>
    <n v="7280569"/>
    <s v="Nuu"/>
    <x v="2"/>
    <x v="4"/>
    <x v="4"/>
    <x v="31"/>
    <x v="2"/>
    <n v="5"/>
    <x v="2"/>
    <x v="3"/>
    <n v="2349783"/>
  </r>
  <r>
    <d v="2026-04-17T00:00:00"/>
    <s v="Leaupepe Ioane"/>
    <s v="Male"/>
    <s v="Fasitoo"/>
    <n v="77762539"/>
    <s v="Nuu"/>
    <x v="2"/>
    <x v="15"/>
    <x v="15"/>
    <x v="18"/>
    <x v="2"/>
    <n v="10"/>
    <x v="2"/>
    <x v="17"/>
    <n v="2349784"/>
  </r>
  <r>
    <d v="2026-04-17T00:00:00"/>
    <s v="Leaupepe Ioane"/>
    <s v="Male"/>
    <s v="Fasitoo"/>
    <n v="77762539"/>
    <s v="Nuu"/>
    <x v="2"/>
    <x v="6"/>
    <x v="6"/>
    <x v="39"/>
    <x v="2"/>
    <n v="10"/>
    <x v="2"/>
    <x v="17"/>
    <n v="2349784"/>
  </r>
  <r>
    <d v="2026-04-17T00:00:00"/>
    <s v="Leaupepe Ioane"/>
    <s v="Male"/>
    <s v="Fasitoo"/>
    <n v="77762539"/>
    <s v="Nuu"/>
    <x v="2"/>
    <x v="5"/>
    <x v="5"/>
    <x v="5"/>
    <x v="2"/>
    <n v="10"/>
    <x v="2"/>
    <x v="17"/>
    <n v="2349784"/>
  </r>
  <r>
    <d v="2026-04-17T00:00:00"/>
    <s v="Leaupepe Ioane"/>
    <s v="Male"/>
    <s v="Fasitoo"/>
    <n v="77762539"/>
    <s v="Nuu"/>
    <x v="2"/>
    <x v="4"/>
    <x v="4"/>
    <x v="31"/>
    <x v="2"/>
    <n v="9"/>
    <x v="2"/>
    <x v="56"/>
    <n v="2349784"/>
  </r>
  <r>
    <d v="2026-04-17T00:00:00"/>
    <s v="Palepa Amosa"/>
    <s v="Male"/>
    <s v="Afega"/>
    <n v="7519330"/>
    <s v="Nuu"/>
    <x v="2"/>
    <x v="6"/>
    <x v="6"/>
    <x v="39"/>
    <x v="2"/>
    <n v="100"/>
    <x v="2"/>
    <x v="57"/>
    <n v="2349780"/>
  </r>
  <r>
    <d v="2026-04-17T00:00:00"/>
    <s v="Faataualofa Smith"/>
    <s v="Female"/>
    <s v="Malifa"/>
    <n v="7829336"/>
    <s v="Nuu"/>
    <x v="2"/>
    <x v="29"/>
    <x v="29"/>
    <x v="38"/>
    <x v="4"/>
    <n v="2"/>
    <x v="2"/>
    <x v="4"/>
    <n v="2349788"/>
  </r>
  <r>
    <d v="2026-04-17T00:00:00"/>
    <s v="Faataualofa Smith"/>
    <s v="Female"/>
    <s v="Malifa"/>
    <n v="7829336"/>
    <s v="Nuu"/>
    <x v="2"/>
    <x v="5"/>
    <x v="5"/>
    <x v="5"/>
    <x v="2"/>
    <n v="3"/>
    <x v="2"/>
    <x v="7"/>
    <n v="2349788"/>
  </r>
  <r>
    <d v="2026-04-17T00:00:00"/>
    <s v="Faataualofa Smith"/>
    <s v="Female"/>
    <s v="Malifa"/>
    <n v="7829336"/>
    <s v="Nuu"/>
    <x v="3"/>
    <x v="13"/>
    <x v="13"/>
    <x v="15"/>
    <x v="2"/>
    <n v="2"/>
    <x v="2"/>
    <x v="4"/>
    <n v="2349788"/>
  </r>
  <r>
    <d v="2026-04-17T00:00:00"/>
    <s v="Faataualofa Smith"/>
    <s v="Female"/>
    <s v="Malifa"/>
    <n v="7829336"/>
    <s v="Nuu"/>
    <x v="2"/>
    <x v="4"/>
    <x v="4"/>
    <x v="31"/>
    <x v="2"/>
    <n v="1"/>
    <x v="2"/>
    <x v="6"/>
    <n v="2349788"/>
  </r>
  <r>
    <d v="2026-04-17T00:00:00"/>
    <s v="Faataualofa Smith"/>
    <s v="Female"/>
    <s v="Malifa"/>
    <n v="7829336"/>
    <s v="Nuu"/>
    <x v="2"/>
    <x v="11"/>
    <x v="11"/>
    <x v="20"/>
    <x v="2"/>
    <n v="2"/>
    <x v="2"/>
    <x v="4"/>
    <n v="2349788"/>
  </r>
  <r>
    <d v="2026-04-17T00:00:00"/>
    <s v="Eta Tuifao"/>
    <s v="Female"/>
    <s v="Falelatai"/>
    <n v="7691819"/>
    <s v="Nuu"/>
    <x v="2"/>
    <x v="10"/>
    <x v="10"/>
    <x v="10"/>
    <x v="2"/>
    <n v="5"/>
    <x v="2"/>
    <x v="3"/>
    <n v="2349789"/>
  </r>
  <r>
    <d v="2026-04-17T00:00:00"/>
    <s v="Eta Tuifao"/>
    <s v="Female"/>
    <s v="Falelatai"/>
    <n v="7691819"/>
    <s v="Nuu"/>
    <x v="2"/>
    <x v="5"/>
    <x v="5"/>
    <x v="5"/>
    <x v="2"/>
    <n v="5"/>
    <x v="2"/>
    <x v="3"/>
    <n v="2349789"/>
  </r>
  <r>
    <d v="2026-04-17T00:00:00"/>
    <s v="Eta Tuifao"/>
    <s v="Female"/>
    <s v="Falelatai"/>
    <n v="7691819"/>
    <s v="Nuu"/>
    <x v="2"/>
    <x v="7"/>
    <x v="7"/>
    <x v="21"/>
    <x v="3"/>
    <n v="2"/>
    <x v="3"/>
    <x v="9"/>
    <n v="2349789"/>
  </r>
  <r>
    <d v="2026-04-17T00:00:00"/>
    <s v="Fatu Seuala"/>
    <s v="Male"/>
    <s v="Lotopa"/>
    <n v="7178295"/>
    <s v="Nuu"/>
    <x v="2"/>
    <x v="7"/>
    <x v="7"/>
    <x v="21"/>
    <x v="3"/>
    <n v="2"/>
    <x v="3"/>
    <x v="9"/>
    <n v="2349790"/>
  </r>
  <r>
    <d v="2026-04-17T00:00:00"/>
    <s v="Site "/>
    <s v="Male"/>
    <s v="Afega"/>
    <n v="0"/>
    <s v="Nuu"/>
    <x v="2"/>
    <x v="6"/>
    <x v="6"/>
    <x v="39"/>
    <x v="2"/>
    <n v="60"/>
    <x v="2"/>
    <x v="18"/>
    <n v="2349791"/>
  </r>
  <r>
    <d v="2026-04-17T00:00:00"/>
    <s v="Site "/>
    <s v="Male"/>
    <s v="Afega"/>
    <n v="0"/>
    <s v="Nuu"/>
    <x v="2"/>
    <x v="7"/>
    <x v="7"/>
    <x v="21"/>
    <x v="3"/>
    <n v="2"/>
    <x v="3"/>
    <x v="9"/>
    <n v="2349791"/>
  </r>
  <r>
    <d v="2026-04-20T00:00:00"/>
    <s v="Sieni English"/>
    <s v="Female"/>
    <s v="Tuanai"/>
    <n v="7614862"/>
    <s v="Nuu"/>
    <x v="5"/>
    <x v="19"/>
    <x v="19"/>
    <x v="26"/>
    <x v="2"/>
    <n v="15"/>
    <x v="5"/>
    <x v="30"/>
    <n v="2349794"/>
  </r>
  <r>
    <d v="2026-04-20T00:00:00"/>
    <s v="Sieni English"/>
    <s v="Female"/>
    <s v="Tuanai"/>
    <n v="7614862"/>
    <s v="Nuu"/>
    <x v="5"/>
    <x v="27"/>
    <x v="27"/>
    <x v="35"/>
    <x v="2"/>
    <n v="3"/>
    <x v="5"/>
    <x v="32"/>
    <n v="2349794"/>
  </r>
  <r>
    <d v="2026-04-20T00:00:00"/>
    <s v="Ellis"/>
    <s v="Male"/>
    <s v="Vaitele Fou"/>
    <n v="0"/>
    <s v="Nuu"/>
    <x v="6"/>
    <x v="33"/>
    <x v="33"/>
    <x v="45"/>
    <x v="7"/>
    <n v="150"/>
    <x v="11"/>
    <x v="58"/>
    <n v="0"/>
  </r>
  <r>
    <d v="2026-04-20T00:00:00"/>
    <s v="Jen"/>
    <s v="Female"/>
    <s v="Vaiusu"/>
    <n v="0"/>
    <s v="Nuu"/>
    <x v="2"/>
    <x v="29"/>
    <x v="29"/>
    <x v="38"/>
    <x v="4"/>
    <n v="11"/>
    <x v="2"/>
    <x v="59"/>
    <n v="2349792"/>
  </r>
  <r>
    <d v="2026-04-20T00:00:00"/>
    <s v="Jen"/>
    <s v="Female"/>
    <s v="Vaiusu"/>
    <n v="0"/>
    <s v="Nuu"/>
    <x v="2"/>
    <x v="6"/>
    <x v="6"/>
    <x v="39"/>
    <x v="2"/>
    <n v="10"/>
    <x v="2"/>
    <x v="17"/>
    <n v="2349792"/>
  </r>
  <r>
    <d v="2026-04-20T00:00:00"/>
    <s v="Jen"/>
    <s v="Female"/>
    <s v="Vaiusu"/>
    <n v="0"/>
    <s v="Nuu"/>
    <x v="2"/>
    <x v="5"/>
    <x v="5"/>
    <x v="5"/>
    <x v="2"/>
    <n v="4"/>
    <x v="2"/>
    <x v="8"/>
    <n v="2349792"/>
  </r>
  <r>
    <d v="2026-04-20T00:00:00"/>
    <s v="Jen"/>
    <s v="Female"/>
    <s v="Vaiusu"/>
    <n v="0"/>
    <s v="Nuu"/>
    <x v="2"/>
    <x v="4"/>
    <x v="4"/>
    <x v="31"/>
    <x v="2"/>
    <n v="4"/>
    <x v="2"/>
    <x v="8"/>
    <n v="2349792"/>
  </r>
  <r>
    <d v="2026-04-20T00:00:00"/>
    <s v="Luisa"/>
    <s v="Female"/>
    <s v="Vaiusu"/>
    <n v="0"/>
    <s v="Nuu"/>
    <x v="2"/>
    <x v="15"/>
    <x v="15"/>
    <x v="18"/>
    <x v="2"/>
    <n v="5"/>
    <x v="2"/>
    <x v="3"/>
    <n v="2349793"/>
  </r>
  <r>
    <d v="2026-04-20T00:00:00"/>
    <s v="Sieni English"/>
    <s v="Female"/>
    <s v="Tuanai"/>
    <n v="0"/>
    <s v="Nuu"/>
    <x v="2"/>
    <x v="4"/>
    <x v="4"/>
    <x v="31"/>
    <x v="2"/>
    <n v="40"/>
    <x v="2"/>
    <x v="39"/>
    <n v="2349795"/>
  </r>
  <r>
    <d v="2026-04-20T00:00:00"/>
    <s v="Namoi Tofilau"/>
    <s v="Female"/>
    <s v="Vaivase uta"/>
    <n v="7622733"/>
    <s v="Nuu"/>
    <x v="2"/>
    <x v="5"/>
    <x v="5"/>
    <x v="5"/>
    <x v="2"/>
    <n v="14"/>
    <x v="2"/>
    <x v="16"/>
    <n v="2349796"/>
  </r>
  <r>
    <d v="2026-04-21T00:00:00"/>
    <s v="Mataitoa Society"/>
    <s v="Male"/>
    <s v="Lepale Fasitoo"/>
    <n v="0"/>
    <s v="Nuu"/>
    <x v="5"/>
    <x v="22"/>
    <x v="22"/>
    <x v="29"/>
    <x v="2"/>
    <n v="15"/>
    <x v="5"/>
    <x v="30"/>
    <n v="2349799"/>
  </r>
  <r>
    <d v="2026-04-21T00:00:00"/>
    <s v="Mataitoa Society"/>
    <s v="Male"/>
    <s v="Lepale Fasitoo"/>
    <n v="0"/>
    <s v="Nuu"/>
    <x v="1"/>
    <x v="2"/>
    <x v="2"/>
    <x v="2"/>
    <x v="1"/>
    <n v="10"/>
    <x v="1"/>
    <x v="40"/>
    <n v="2349799"/>
  </r>
  <r>
    <d v="2026-04-21T00:00:00"/>
    <s v="Mataitoa Society"/>
    <s v="Male"/>
    <s v="Lepale Fasitoo"/>
    <n v="0"/>
    <s v="Nuu"/>
    <x v="1"/>
    <x v="3"/>
    <x v="3"/>
    <x v="3"/>
    <x v="1"/>
    <n v="10"/>
    <x v="1"/>
    <x v="40"/>
    <n v="2349799"/>
  </r>
  <r>
    <d v="2026-04-21T00:00:00"/>
    <s v="Mataitoa Society"/>
    <s v="Male"/>
    <s v="Lepale Fasitoo"/>
    <n v="0"/>
    <s v="Nuu"/>
    <x v="5"/>
    <x v="26"/>
    <x v="26"/>
    <x v="34"/>
    <x v="2"/>
    <n v="10"/>
    <x v="5"/>
    <x v="0"/>
    <n v="2349799"/>
  </r>
  <r>
    <d v="2026-04-21T00:00:00"/>
    <s v="Suela Cook"/>
    <s v="Female"/>
    <s v="Saleimoa"/>
    <n v="7719843"/>
    <s v="Nuu"/>
    <x v="2"/>
    <x v="11"/>
    <x v="11"/>
    <x v="20"/>
    <x v="2"/>
    <n v="24"/>
    <x v="2"/>
    <x v="60"/>
    <n v="2349798"/>
  </r>
  <r>
    <d v="2026-04-21T00:00:00"/>
    <s v="Koli Gofo"/>
    <s v="Female"/>
    <s v="Siusega"/>
    <n v="7250811"/>
    <s v="Nuu"/>
    <x v="2"/>
    <x v="4"/>
    <x v="4"/>
    <x v="31"/>
    <x v="2"/>
    <n v="6"/>
    <x v="2"/>
    <x v="10"/>
    <n v="2357204"/>
  </r>
  <r>
    <d v="2026-04-21T00:00:00"/>
    <s v="Koli Gofo"/>
    <s v="Female"/>
    <s v="Siusega"/>
    <n v="7250811"/>
    <s v="Nuu"/>
    <x v="2"/>
    <x v="5"/>
    <x v="5"/>
    <x v="5"/>
    <x v="2"/>
    <n v="6"/>
    <x v="2"/>
    <x v="10"/>
    <n v="2357204"/>
  </r>
  <r>
    <d v="2026-04-21T00:00:00"/>
    <s v="Koli Gofo"/>
    <s v="Female"/>
    <s v="Siusega"/>
    <n v="7250811"/>
    <s v="Nuu"/>
    <x v="2"/>
    <x v="7"/>
    <x v="7"/>
    <x v="21"/>
    <x v="3"/>
    <n v="1"/>
    <x v="3"/>
    <x v="19"/>
    <n v="2357204"/>
  </r>
  <r>
    <d v="2026-04-21T00:00:00"/>
    <s v="Koli Gofo"/>
    <s v="Female"/>
    <s v="Siusega"/>
    <n v="7250811"/>
    <s v="Nuu"/>
    <x v="2"/>
    <x v="10"/>
    <x v="10"/>
    <x v="10"/>
    <x v="2"/>
    <n v="10"/>
    <x v="2"/>
    <x v="17"/>
    <n v="2357204"/>
  </r>
  <r>
    <d v="2026-04-21T00:00:00"/>
    <s v="Misi Misi"/>
    <s v="Male"/>
    <s v="Vaitele"/>
    <n v="0"/>
    <s v="Nuu"/>
    <x v="2"/>
    <x v="6"/>
    <x v="6"/>
    <x v="6"/>
    <x v="2"/>
    <n v="10"/>
    <x v="2"/>
    <x v="17"/>
    <n v="2357203"/>
  </r>
  <r>
    <d v="2026-04-21T00:00:00"/>
    <s v="Misi Misi"/>
    <s v="Male"/>
    <s v="Vaitele"/>
    <n v="0"/>
    <s v="Nuu"/>
    <x v="2"/>
    <x v="5"/>
    <x v="5"/>
    <x v="5"/>
    <x v="2"/>
    <n v="2"/>
    <x v="2"/>
    <x v="4"/>
    <n v="2357203"/>
  </r>
  <r>
    <d v="2026-04-21T00:00:00"/>
    <s v="Sean Soo"/>
    <s v="Male"/>
    <s v="Savaia Lefaga"/>
    <n v="7517444"/>
    <s v="Nuu"/>
    <x v="2"/>
    <x v="6"/>
    <x v="6"/>
    <x v="39"/>
    <x v="2"/>
    <n v="30"/>
    <x v="2"/>
    <x v="49"/>
    <n v="2349800"/>
  </r>
  <r>
    <d v="2026-04-21T00:00:00"/>
    <s v="Sean Soo"/>
    <s v="Male"/>
    <s v="Savaia Lefaga"/>
    <n v="7517444"/>
    <s v="Nuu"/>
    <x v="2"/>
    <x v="14"/>
    <x v="14"/>
    <x v="17"/>
    <x v="4"/>
    <n v="20"/>
    <x v="2"/>
    <x v="11"/>
    <n v="2349800"/>
  </r>
  <r>
    <d v="2026-04-21T00:00:00"/>
    <s v="Dora Mapusaga"/>
    <s v="Female"/>
    <s v="Siusega"/>
    <n v="7773409"/>
    <s v="Nuu"/>
    <x v="2"/>
    <x v="6"/>
    <x v="6"/>
    <x v="39"/>
    <x v="2"/>
    <n v="100"/>
    <x v="2"/>
    <x v="57"/>
    <n v="2349798"/>
  </r>
  <r>
    <d v="2026-04-21T00:00:00"/>
    <s v="Soloi Iosefo"/>
    <s v="Male"/>
    <s v="Leulumoega"/>
    <n v="7267356"/>
    <s v="Nuu"/>
    <x v="2"/>
    <x v="4"/>
    <x v="4"/>
    <x v="31"/>
    <x v="2"/>
    <n v="5"/>
    <x v="2"/>
    <x v="3"/>
    <n v="2349797"/>
  </r>
  <r>
    <d v="2026-04-21T00:00:00"/>
    <s v="Soloi Iosefo"/>
    <s v="Male"/>
    <s v="Leulumoega"/>
    <n v="7267356"/>
    <s v="Nuu"/>
    <x v="2"/>
    <x v="5"/>
    <x v="5"/>
    <x v="5"/>
    <x v="2"/>
    <n v="5"/>
    <x v="2"/>
    <x v="3"/>
    <n v="2349797"/>
  </r>
  <r>
    <d v="2026-04-21T00:00:00"/>
    <s v="Soloi Iosefo"/>
    <s v="Male"/>
    <s v="Leulumoega"/>
    <n v="7267356"/>
    <s v="Nuu"/>
    <x v="2"/>
    <x v="11"/>
    <x v="11"/>
    <x v="20"/>
    <x v="2"/>
    <n v="2"/>
    <x v="2"/>
    <x v="4"/>
    <n v="2349797"/>
  </r>
  <r>
    <d v="2026-04-21T00:00:00"/>
    <s v="Tina"/>
    <s v="Female"/>
    <s v="Tiapapata"/>
    <n v="0"/>
    <s v="Nuu"/>
    <x v="2"/>
    <x v="5"/>
    <x v="5"/>
    <x v="5"/>
    <x v="2"/>
    <n v="6"/>
    <x v="2"/>
    <x v="10"/>
    <n v="2357202"/>
  </r>
  <r>
    <d v="2026-04-21T00:00:00"/>
    <s v="Tina"/>
    <s v="Female"/>
    <s v="Tiapapata"/>
    <n v="0"/>
    <s v="Nuu"/>
    <x v="2"/>
    <x v="11"/>
    <x v="11"/>
    <x v="20"/>
    <x v="2"/>
    <n v="10"/>
    <x v="2"/>
    <x v="17"/>
    <n v="2357202"/>
  </r>
  <r>
    <d v="2026-04-21T00:00:00"/>
    <s v="Tina"/>
    <s v="Female"/>
    <s v="Tiapapata"/>
    <n v="0"/>
    <s v="Nuu"/>
    <x v="2"/>
    <x v="4"/>
    <x v="4"/>
    <x v="31"/>
    <x v="2"/>
    <n v="10"/>
    <x v="2"/>
    <x v="17"/>
    <n v="2357202"/>
  </r>
  <r>
    <d v="2026-04-21T00:00:00"/>
    <s v="Tina"/>
    <s v="Female"/>
    <s v="Tiapapata"/>
    <n v="0"/>
    <s v="Nuu"/>
    <x v="2"/>
    <x v="14"/>
    <x v="14"/>
    <x v="17"/>
    <x v="4"/>
    <n v="2"/>
    <x v="2"/>
    <x v="4"/>
    <n v="2357202"/>
  </r>
  <r>
    <d v="2026-04-21T00:00:00"/>
    <s v="Ace"/>
    <s v="Male"/>
    <s v="Vailima"/>
    <n v="0"/>
    <s v="Nuu"/>
    <x v="2"/>
    <x v="5"/>
    <x v="5"/>
    <x v="5"/>
    <x v="2"/>
    <n v="50"/>
    <x v="2"/>
    <x v="50"/>
    <n v="2357209"/>
  </r>
  <r>
    <d v="2026-04-22T00:00:00"/>
    <s v="Ace"/>
    <s v="Male"/>
    <s v="Vailima"/>
    <n v="0"/>
    <s v="Nuu"/>
    <x v="2"/>
    <x v="14"/>
    <x v="14"/>
    <x v="17"/>
    <x v="4"/>
    <n v="22"/>
    <x v="2"/>
    <x v="61"/>
    <n v="2357209"/>
  </r>
  <r>
    <d v="2026-04-22T00:00:00"/>
    <s v="Ministry of POLICE"/>
    <s v="Male"/>
    <s v="Tafaigata"/>
    <n v="22222"/>
    <s v="Nuu"/>
    <x v="1"/>
    <x v="2"/>
    <x v="2"/>
    <x v="2"/>
    <x v="1"/>
    <n v="30"/>
    <x v="1"/>
    <x v="62"/>
    <s v="PO"/>
  </r>
  <r>
    <d v="2026-04-22T00:00:00"/>
    <s v="Ministry of POLICE"/>
    <s v="Male"/>
    <s v="Tafaigata"/>
    <n v="22222"/>
    <s v="Nuu"/>
    <x v="1"/>
    <x v="3"/>
    <x v="3"/>
    <x v="3"/>
    <x v="1"/>
    <n v="30"/>
    <x v="1"/>
    <x v="62"/>
    <s v="PO"/>
  </r>
  <r>
    <d v="2026-04-22T00:00:00"/>
    <s v="Alefaio Alefaio"/>
    <s v="Male"/>
    <s v="Aleisa"/>
    <n v="7770398"/>
    <s v="Nuu"/>
    <x v="1"/>
    <x v="3"/>
    <x v="3"/>
    <x v="3"/>
    <x v="1"/>
    <n v="3"/>
    <x v="1"/>
    <x v="63"/>
    <n v="2357215"/>
  </r>
  <r>
    <d v="2026-04-22T00:00:00"/>
    <s v="Tiupi Brown"/>
    <s v="Male"/>
    <s v="Nuu fou"/>
    <n v="7272244"/>
    <s v="Nuu"/>
    <x v="1"/>
    <x v="2"/>
    <x v="2"/>
    <x v="2"/>
    <x v="1"/>
    <n v="1"/>
    <x v="1"/>
    <x v="2"/>
    <n v="2357216"/>
  </r>
  <r>
    <d v="2026-04-22T00:00:00"/>
    <s v="Tiupi Brown"/>
    <s v="Male"/>
    <s v="Nuu fou"/>
    <n v="7272244"/>
    <s v="Nuu"/>
    <x v="1"/>
    <x v="3"/>
    <x v="3"/>
    <x v="3"/>
    <x v="1"/>
    <n v="1"/>
    <x v="1"/>
    <x v="2"/>
    <n v="2357216"/>
  </r>
  <r>
    <d v="2026-04-22T00:00:00"/>
    <s v="Tiupi Brown"/>
    <s v="Male"/>
    <s v="Nuu fou"/>
    <n v="7272244"/>
    <s v="Nuu"/>
    <x v="5"/>
    <x v="21"/>
    <x v="21"/>
    <x v="28"/>
    <x v="2"/>
    <n v="2"/>
    <x v="5"/>
    <x v="26"/>
    <n v="2357216"/>
  </r>
  <r>
    <d v="2026-04-22T00:00:00"/>
    <s v="Tiupi Brown"/>
    <s v="Male"/>
    <s v="Nuu fou"/>
    <n v="7272244"/>
    <s v="Nuu"/>
    <x v="5"/>
    <x v="19"/>
    <x v="19"/>
    <x v="26"/>
    <x v="2"/>
    <n v="5"/>
    <x v="5"/>
    <x v="23"/>
    <n v="2357216"/>
  </r>
  <r>
    <d v="2026-04-22T00:00:00"/>
    <s v="Joseph"/>
    <s v="Male"/>
    <s v="Alafua"/>
    <n v="7206044"/>
    <s v="Nuu"/>
    <x v="0"/>
    <x v="1"/>
    <x v="1"/>
    <x v="1"/>
    <x v="0"/>
    <n v="25"/>
    <x v="4"/>
    <x v="23"/>
    <n v="2357212"/>
  </r>
  <r>
    <d v="2026-04-22T00:00:00"/>
    <s v="Manuele"/>
    <s v="Male"/>
    <s v="Falealili"/>
    <n v="0"/>
    <s v="Nuu"/>
    <x v="6"/>
    <x v="34"/>
    <x v="34"/>
    <x v="46"/>
    <x v="2"/>
    <n v="5"/>
    <x v="12"/>
    <x v="44"/>
    <n v="2357207"/>
  </r>
  <r>
    <d v="2026-04-22T00:00:00"/>
    <s v="Alefaio Alefaio "/>
    <s v="Male"/>
    <s v="Aleisa"/>
    <n v="77780398"/>
    <s v="Nuu"/>
    <x v="2"/>
    <x v="4"/>
    <x v="4"/>
    <x v="31"/>
    <x v="2"/>
    <n v="12"/>
    <x v="2"/>
    <x v="51"/>
    <n v="2357208"/>
  </r>
  <r>
    <d v="2026-04-22T00:00:00"/>
    <s v="Dr Stanley Balck"/>
    <s v="Male"/>
    <s v="Tiapapata"/>
    <n v="7571234"/>
    <s v="Nuu"/>
    <x v="2"/>
    <x v="8"/>
    <x v="8"/>
    <x v="22"/>
    <x v="4"/>
    <n v="3"/>
    <x v="2"/>
    <x v="7"/>
    <n v="2357210"/>
  </r>
  <r>
    <d v="2026-04-22T00:00:00"/>
    <s v="Dr Stanley Balck"/>
    <s v="Male"/>
    <s v="Tiapapata"/>
    <n v="7571234"/>
    <s v="Nuu"/>
    <x v="2"/>
    <x v="6"/>
    <x v="6"/>
    <x v="39"/>
    <x v="2"/>
    <n v="3"/>
    <x v="2"/>
    <x v="7"/>
    <n v="2357210"/>
  </r>
  <r>
    <d v="2026-04-22T00:00:00"/>
    <s v="Dr Stanley Balck"/>
    <s v="Male"/>
    <s v="Tiapapata"/>
    <n v="7571234"/>
    <s v="Nuu"/>
    <x v="2"/>
    <x v="9"/>
    <x v="9"/>
    <x v="9"/>
    <x v="4"/>
    <n v="2"/>
    <x v="2"/>
    <x v="4"/>
    <n v="2357210"/>
  </r>
  <r>
    <d v="2026-04-22T00:00:00"/>
    <s v="Atinae i Malua (Onosai)"/>
    <s v="Male"/>
    <s v="Malua"/>
    <n v="7579746"/>
    <s v="Nuu"/>
    <x v="2"/>
    <x v="5"/>
    <x v="5"/>
    <x v="5"/>
    <x v="2"/>
    <n v="40"/>
    <x v="2"/>
    <x v="39"/>
    <n v="2357211"/>
  </r>
  <r>
    <d v="2026-04-22T00:00:00"/>
    <s v="Atinae i Malua (Onosai)"/>
    <s v="Male"/>
    <s v="Malua"/>
    <n v="7579746"/>
    <s v="Nuu"/>
    <x v="2"/>
    <x v="7"/>
    <x v="7"/>
    <x v="21"/>
    <x v="3"/>
    <n v="6"/>
    <x v="3"/>
    <x v="64"/>
    <n v="2357211"/>
  </r>
  <r>
    <d v="2026-04-22T00:00:00"/>
    <s v="Atinae i Malua (Onosai)"/>
    <s v="Male"/>
    <s v="Malua"/>
    <n v="7579746"/>
    <s v="Nuu"/>
    <x v="2"/>
    <x v="10"/>
    <x v="10"/>
    <x v="12"/>
    <x v="3"/>
    <n v="10"/>
    <x v="3"/>
    <x v="46"/>
    <n v="2357211"/>
  </r>
  <r>
    <d v="2026-04-22T00:00:00"/>
    <s v="Maselina Tui"/>
    <s v="Female"/>
    <s v="Leauvaa"/>
    <n v="0"/>
    <s v="Nuu"/>
    <x v="2"/>
    <x v="7"/>
    <x v="7"/>
    <x v="21"/>
    <x v="3"/>
    <n v="1"/>
    <x v="3"/>
    <x v="19"/>
    <n v="2357213"/>
  </r>
  <r>
    <d v="2026-04-22T00:00:00"/>
    <s v="Maline Peka"/>
    <s v="Female"/>
    <s v="Vaivase uta"/>
    <n v="0"/>
    <s v="Nuu"/>
    <x v="2"/>
    <x v="30"/>
    <x v="30"/>
    <x v="40"/>
    <x v="4"/>
    <n v="5"/>
    <x v="2"/>
    <x v="3"/>
    <n v="2357214"/>
  </r>
  <r>
    <d v="2026-04-22T00:00:00"/>
    <s v="Maline Peka"/>
    <s v="Female"/>
    <s v="Vaivase uta"/>
    <n v="0"/>
    <s v="Nuu"/>
    <x v="2"/>
    <x v="6"/>
    <x v="6"/>
    <x v="39"/>
    <x v="2"/>
    <n v="10"/>
    <x v="2"/>
    <x v="17"/>
    <n v="2357214"/>
  </r>
  <r>
    <d v="2026-04-22T00:00:00"/>
    <s v="Taliuta Ofisa"/>
    <s v="Female"/>
    <s v="Malie"/>
    <n v="7299043"/>
    <s v="Savaia"/>
    <x v="0"/>
    <x v="1"/>
    <x v="1"/>
    <x v="1"/>
    <x v="0"/>
    <n v="50"/>
    <x v="0"/>
    <x v="17"/>
    <n v="2357201"/>
  </r>
  <r>
    <d v="2026-04-23T00:00:00"/>
    <s v="Moemoefou Tagaloa"/>
    <s v="Male"/>
    <s v="Magiagi"/>
    <n v="7189980"/>
    <s v="Nuu"/>
    <x v="1"/>
    <x v="3"/>
    <x v="3"/>
    <x v="3"/>
    <x v="1"/>
    <n v="10"/>
    <x v="1"/>
    <x v="40"/>
    <n v="2357218"/>
  </r>
  <r>
    <d v="2026-04-23T00:00:00"/>
    <s v="Leulumoega.F. College"/>
    <s v="Female"/>
    <s v="Malua"/>
    <n v="7613507"/>
    <s v="Nuu"/>
    <x v="5"/>
    <x v="21"/>
    <x v="21"/>
    <x v="28"/>
    <x v="2"/>
    <n v="40"/>
    <x v="5"/>
    <x v="34"/>
    <n v="2357224"/>
  </r>
  <r>
    <d v="2026-04-23T00:00:00"/>
    <s v="Leulumoega.F. College"/>
    <s v="Female"/>
    <s v="Malua"/>
    <n v="7613507"/>
    <s v="Nuu"/>
    <x v="1"/>
    <x v="3"/>
    <x v="3"/>
    <x v="3"/>
    <x v="1"/>
    <n v="20"/>
    <x v="1"/>
    <x v="53"/>
    <n v="2357224"/>
  </r>
  <r>
    <d v="2026-04-23T00:00:00"/>
    <s v="Leulumoega.F. College"/>
    <s v="Female"/>
    <s v="Malua"/>
    <n v="7613507"/>
    <s v="Nuu"/>
    <x v="5"/>
    <x v="22"/>
    <x v="22"/>
    <x v="29"/>
    <x v="2"/>
    <n v="10"/>
    <x v="5"/>
    <x v="0"/>
    <n v="2357224"/>
  </r>
  <r>
    <d v="2026-04-23T00:00:00"/>
    <s v="Anelisa"/>
    <s v="Female"/>
    <s v="Nuu"/>
    <n v="7199021"/>
    <s v="Nuu"/>
    <x v="0"/>
    <x v="1"/>
    <x v="1"/>
    <x v="1"/>
    <x v="0"/>
    <n v="20"/>
    <x v="4"/>
    <x v="22"/>
    <n v="2357217"/>
  </r>
  <r>
    <d v="2026-04-23T00:00:00"/>
    <s v="Mikaele Te'o"/>
    <s v="Male"/>
    <s v="Apia"/>
    <n v="0"/>
    <s v="Nuu"/>
    <x v="2"/>
    <x v="4"/>
    <x v="4"/>
    <x v="4"/>
    <x v="2"/>
    <n v="5"/>
    <x v="2"/>
    <x v="3"/>
    <n v="2357219"/>
  </r>
  <r>
    <d v="2026-04-23T00:00:00"/>
    <s v="Mikaele Te'o"/>
    <s v="Male"/>
    <s v="Apia"/>
    <n v="0"/>
    <s v="Nuu"/>
    <x v="2"/>
    <x v="4"/>
    <x v="4"/>
    <x v="31"/>
    <x v="2"/>
    <n v="5"/>
    <x v="2"/>
    <x v="3"/>
    <n v="2357219"/>
  </r>
  <r>
    <d v="2026-04-23T00:00:00"/>
    <s v="Mikaele Te'o"/>
    <s v="Male"/>
    <s v="Apia"/>
    <n v="0"/>
    <s v="Nuu"/>
    <x v="2"/>
    <x v="6"/>
    <x v="6"/>
    <x v="39"/>
    <x v="2"/>
    <n v="5"/>
    <x v="2"/>
    <x v="3"/>
    <n v="2357219"/>
  </r>
  <r>
    <d v="2026-04-23T00:00:00"/>
    <s v="Mikaele Te'o"/>
    <s v="Male"/>
    <s v="Apia"/>
    <n v="0"/>
    <s v="Nuu"/>
    <x v="2"/>
    <x v="30"/>
    <x v="30"/>
    <x v="40"/>
    <x v="4"/>
    <n v="5"/>
    <x v="2"/>
    <x v="3"/>
    <n v="2357219"/>
  </r>
  <r>
    <d v="2026-04-23T00:00:00"/>
    <s v="Lene Lene"/>
    <s v="Male"/>
    <s v="Apia"/>
    <n v="0"/>
    <s v="Nuu"/>
    <x v="2"/>
    <x v="14"/>
    <x v="14"/>
    <x v="17"/>
    <x v="4"/>
    <n v="2"/>
    <x v="2"/>
    <x v="4"/>
    <n v="2357220"/>
  </r>
  <r>
    <d v="2026-04-23T00:00:00"/>
    <s v="Lene Lene"/>
    <s v="Male"/>
    <s v="Apia"/>
    <n v="0"/>
    <s v="Nuu"/>
    <x v="2"/>
    <x v="4"/>
    <x v="4"/>
    <x v="31"/>
    <x v="2"/>
    <n v="8"/>
    <x v="2"/>
    <x v="65"/>
    <n v="2357220"/>
  </r>
  <r>
    <d v="2026-04-23T00:00:00"/>
    <s v="Tusi Faafetai"/>
    <s v="Male"/>
    <s v="Maninoa"/>
    <n v="7288005"/>
    <s v="Nuu"/>
    <x v="2"/>
    <x v="7"/>
    <x v="7"/>
    <x v="21"/>
    <x v="3"/>
    <n v="2"/>
    <x v="3"/>
    <x v="9"/>
    <n v="2357226"/>
  </r>
  <r>
    <d v="2026-04-23T00:00:00"/>
    <s v="Feauai Seuea"/>
    <s v="Male"/>
    <s v="Manunu"/>
    <n v="7279750"/>
    <s v="Nuu"/>
    <x v="2"/>
    <x v="5"/>
    <x v="5"/>
    <x v="5"/>
    <x v="2"/>
    <n v="13"/>
    <x v="2"/>
    <x v="19"/>
    <n v="2357221"/>
  </r>
  <r>
    <d v="2026-04-23T00:00:00"/>
    <s v="Feauai Seuea"/>
    <s v="Male"/>
    <s v="Manunu"/>
    <n v="7279750"/>
    <s v="Nuu"/>
    <x v="2"/>
    <x v="4"/>
    <x v="4"/>
    <x v="31"/>
    <x v="2"/>
    <n v="20"/>
    <x v="2"/>
    <x v="11"/>
    <n v="2357221"/>
  </r>
  <r>
    <d v="2026-04-23T00:00:00"/>
    <s v="Feauai Seuea"/>
    <s v="Male"/>
    <s v="Manunu"/>
    <n v="7279750"/>
    <s v="Nuu"/>
    <x v="2"/>
    <x v="6"/>
    <x v="6"/>
    <x v="39"/>
    <x v="2"/>
    <n v="17"/>
    <x v="2"/>
    <x v="66"/>
    <n v="2357221"/>
  </r>
  <r>
    <d v="2026-04-23T00:00:00"/>
    <s v="Tapa T"/>
    <s v="Male"/>
    <s v="Motootua"/>
    <n v="7398581"/>
    <s v="Nuu"/>
    <x v="2"/>
    <x v="6"/>
    <x v="6"/>
    <x v="39"/>
    <x v="2"/>
    <n v="10"/>
    <x v="2"/>
    <x v="17"/>
    <n v="2357227"/>
  </r>
  <r>
    <d v="2026-04-23T00:00:00"/>
    <s v="Al Lei Sam"/>
    <s v="Male"/>
    <s v="Aleisa"/>
    <n v="7201442"/>
    <s v="Nuu"/>
    <x v="2"/>
    <x v="6"/>
    <x v="6"/>
    <x v="39"/>
    <x v="2"/>
    <n v="60"/>
    <x v="2"/>
    <x v="18"/>
    <n v="2357228"/>
  </r>
  <r>
    <d v="2026-04-23T00:00:00"/>
    <s v="Al Lei Sam"/>
    <s v="Male"/>
    <s v="Aleisa"/>
    <n v="7201442"/>
    <s v="Nuu"/>
    <x v="2"/>
    <x v="6"/>
    <x v="6"/>
    <x v="6"/>
    <x v="2"/>
    <n v="30"/>
    <x v="2"/>
    <x v="49"/>
    <n v="2357228"/>
  </r>
  <r>
    <d v="2026-04-23T00:00:00"/>
    <s v="Al Lei Sam"/>
    <s v="Male"/>
    <s v="Aleisa"/>
    <n v="7201442"/>
    <s v="Nuu"/>
    <x v="2"/>
    <x v="4"/>
    <x v="4"/>
    <x v="31"/>
    <x v="2"/>
    <n v="40"/>
    <x v="2"/>
    <x v="39"/>
    <n v="2357228"/>
  </r>
  <r>
    <d v="2026-04-23T00:00:00"/>
    <s v="Arie Voorwinder"/>
    <s v="Female"/>
    <s v="Lotopa"/>
    <n v="7675655"/>
    <s v="Nuu"/>
    <x v="2"/>
    <x v="11"/>
    <x v="11"/>
    <x v="20"/>
    <x v="2"/>
    <n v="15"/>
    <x v="2"/>
    <x v="47"/>
    <n v="2357229"/>
  </r>
  <r>
    <d v="2026-04-23T00:00:00"/>
    <s v="Arie Voorwinder"/>
    <s v="Female"/>
    <s v="Lotopa"/>
    <n v="7675655"/>
    <s v="Nuu"/>
    <x v="2"/>
    <x v="4"/>
    <x v="4"/>
    <x v="31"/>
    <x v="2"/>
    <n v="10"/>
    <x v="2"/>
    <x v="17"/>
    <n v="2357229"/>
  </r>
  <r>
    <d v="2026-04-23T00:00:00"/>
    <s v="Arie Voorwinder"/>
    <s v="Female"/>
    <s v="Lotopa"/>
    <n v="7675655"/>
    <s v="Nuu"/>
    <x v="2"/>
    <x v="9"/>
    <x v="9"/>
    <x v="9"/>
    <x v="4"/>
    <n v="10"/>
    <x v="2"/>
    <x v="17"/>
    <n v="2357229"/>
  </r>
  <r>
    <d v="2026-04-23T00:00:00"/>
    <s v="Arie Voorwinder"/>
    <s v="Female"/>
    <s v="Lotopa"/>
    <n v="7675655"/>
    <s v="Nuu"/>
    <x v="3"/>
    <x v="13"/>
    <x v="13"/>
    <x v="16"/>
    <x v="2"/>
    <n v="10"/>
    <x v="2"/>
    <x v="17"/>
    <n v="2357229"/>
  </r>
  <r>
    <d v="2026-04-23T00:00:00"/>
    <s v="Leulumoega.F. College"/>
    <s v="Female"/>
    <s v="Leulumoega"/>
    <n v="7613507"/>
    <s v="Nuu"/>
    <x v="2"/>
    <x v="10"/>
    <x v="10"/>
    <x v="12"/>
    <x v="3"/>
    <n v="13"/>
    <x v="3"/>
    <x v="67"/>
    <n v="2357225"/>
  </r>
  <r>
    <d v="2026-04-23T00:00:00"/>
    <s v="Leulumoega.F. College"/>
    <s v="Female"/>
    <s v="Leulumoega"/>
    <n v="7613507"/>
    <s v="Nuu"/>
    <x v="2"/>
    <x v="6"/>
    <x v="6"/>
    <x v="47"/>
    <x v="2"/>
    <n v="25"/>
    <x v="2"/>
    <x v="41"/>
    <n v="2357225"/>
  </r>
  <r>
    <d v="2026-04-23T00:00:00"/>
    <s v="Leulumoega.F. College"/>
    <s v="Female"/>
    <s v="Leulumoega"/>
    <n v="7613507"/>
    <s v="Nuu"/>
    <x v="3"/>
    <x v="13"/>
    <x v="13"/>
    <x v="16"/>
    <x v="2"/>
    <n v="25"/>
    <x v="2"/>
    <x v="41"/>
    <n v="2357225"/>
  </r>
  <r>
    <d v="2026-04-23T00:00:00"/>
    <s v="Leulumoega.F. College"/>
    <s v="Female"/>
    <s v="Leulumoega"/>
    <n v="7613507"/>
    <s v="Nuu"/>
    <x v="2"/>
    <x v="11"/>
    <x v="11"/>
    <x v="20"/>
    <x v="2"/>
    <n v="30"/>
    <x v="2"/>
    <x v="49"/>
    <n v="2357225"/>
  </r>
  <r>
    <d v="2026-04-23T00:00:00"/>
    <s v="Leulumoega.F. College"/>
    <s v="Female"/>
    <s v="Leulumoega"/>
    <n v="7613507"/>
    <s v="Nuu"/>
    <x v="2"/>
    <x v="10"/>
    <x v="10"/>
    <x v="10"/>
    <x v="2"/>
    <n v="25"/>
    <x v="2"/>
    <x v="41"/>
    <n v="2357225"/>
  </r>
  <r>
    <d v="2026-04-23T00:00:00"/>
    <s v="Tufosa"/>
    <s v="Female"/>
    <s v="Nuu"/>
    <n v="20605"/>
    <s v="Nuu"/>
    <x v="0"/>
    <x v="24"/>
    <x v="24"/>
    <x v="43"/>
    <x v="6"/>
    <n v="2"/>
    <x v="12"/>
    <x v="0"/>
    <n v="2357281"/>
  </r>
  <r>
    <d v="2026-04-24T00:00:00"/>
    <s v="Talaalofa Ioelu"/>
    <s v="Female"/>
    <s v="Faleula"/>
    <n v="20605"/>
    <s v="Nuu"/>
    <x v="0"/>
    <x v="24"/>
    <x v="24"/>
    <x v="43"/>
    <x v="8"/>
    <n v="20"/>
    <x v="13"/>
    <x v="0"/>
    <n v="2357206"/>
  </r>
  <r>
    <d v="2026-04-24T00:00:00"/>
    <s v="Herenise Dave"/>
    <s v="Female"/>
    <s v="Papaloloa"/>
    <n v="7635383"/>
    <s v="Nuu"/>
    <x v="2"/>
    <x v="9"/>
    <x v="9"/>
    <x v="9"/>
    <x v="4"/>
    <n v="3"/>
    <x v="2"/>
    <x v="7"/>
    <n v="2357234"/>
  </r>
  <r>
    <d v="2026-04-24T00:00:00"/>
    <s v="Herenise Dave"/>
    <s v="Female"/>
    <s v="Papaloloa"/>
    <n v="7635383"/>
    <s v="Nuu"/>
    <x v="2"/>
    <x v="6"/>
    <x v="6"/>
    <x v="6"/>
    <x v="2"/>
    <n v="10"/>
    <x v="2"/>
    <x v="17"/>
    <n v="2357234"/>
  </r>
  <r>
    <d v="2026-04-24T00:00:00"/>
    <s v="Herenise Dave"/>
    <s v="Female"/>
    <s v="Papaloloa"/>
    <n v="7635383"/>
    <s v="Nuu"/>
    <x v="2"/>
    <x v="6"/>
    <x v="6"/>
    <x v="39"/>
    <x v="2"/>
    <n v="5"/>
    <x v="2"/>
    <x v="3"/>
    <n v="2357234"/>
  </r>
  <r>
    <d v="2026-04-24T00:00:00"/>
    <s v="Herenise Dave"/>
    <s v="Female"/>
    <s v="Papaloloa"/>
    <n v="7635383"/>
    <s v="Nuu"/>
    <x v="2"/>
    <x v="4"/>
    <x v="4"/>
    <x v="31"/>
    <x v="2"/>
    <n v="4"/>
    <x v="2"/>
    <x v="8"/>
    <n v="2357234"/>
  </r>
  <r>
    <d v="2026-04-24T00:00:00"/>
    <s v="Lumara Ah kee"/>
    <s v="Female"/>
    <s v="Toamua"/>
    <n v="0"/>
    <s v="Nuu"/>
    <x v="2"/>
    <x v="8"/>
    <x v="8"/>
    <x v="22"/>
    <x v="4"/>
    <n v="5"/>
    <x v="2"/>
    <x v="3"/>
    <n v="2357235"/>
  </r>
  <r>
    <d v="2026-04-24T00:00:00"/>
    <s v="Doreen Lameko"/>
    <s v="Female"/>
    <s v="Fasitoo- uta"/>
    <n v="7208618"/>
    <s v="Nuu"/>
    <x v="2"/>
    <x v="4"/>
    <x v="4"/>
    <x v="4"/>
    <x v="2"/>
    <n v="20"/>
    <x v="2"/>
    <x v="11"/>
    <n v="2357236"/>
  </r>
  <r>
    <d v="2026-04-24T00:00:00"/>
    <s v="Doreen Lameko"/>
    <s v="Female"/>
    <s v="Fasitoo- uta"/>
    <n v="7208618"/>
    <s v="Nuu"/>
    <x v="2"/>
    <x v="5"/>
    <x v="5"/>
    <x v="5"/>
    <x v="2"/>
    <n v="30"/>
    <x v="2"/>
    <x v="49"/>
    <n v="2357236"/>
  </r>
  <r>
    <d v="2026-04-24T00:00:00"/>
    <s v="Doreen Lameko"/>
    <s v="Female"/>
    <s v="Fasitoo- uta"/>
    <n v="7208618"/>
    <s v="Nuu"/>
    <x v="2"/>
    <x v="6"/>
    <x v="6"/>
    <x v="39"/>
    <x v="2"/>
    <n v="20"/>
    <x v="2"/>
    <x v="11"/>
    <n v="2357236"/>
  </r>
  <r>
    <d v="2026-04-24T00:00:00"/>
    <s v="Doreen Lameko"/>
    <s v="Female"/>
    <s v="Fasitoo- uta"/>
    <n v="7208618"/>
    <s v="Nuu"/>
    <x v="2"/>
    <x v="8"/>
    <x v="8"/>
    <x v="8"/>
    <x v="4"/>
    <n v="2"/>
    <x v="2"/>
    <x v="4"/>
    <n v="2357236"/>
  </r>
  <r>
    <d v="2026-04-24T00:00:00"/>
    <s v="Doreen Lameko"/>
    <s v="Female"/>
    <s v="Fasitoo- uta"/>
    <n v="7208618"/>
    <s v="Nuu"/>
    <x v="2"/>
    <x v="14"/>
    <x v="14"/>
    <x v="17"/>
    <x v="4"/>
    <n v="3"/>
    <x v="2"/>
    <x v="7"/>
    <n v="2357236"/>
  </r>
  <r>
    <d v="2026-04-24T00:00:00"/>
    <s v="Tepa Tuia"/>
    <s v="Male"/>
    <s v="Sinalei"/>
    <n v="7234044"/>
    <s v="Nuu"/>
    <x v="2"/>
    <x v="6"/>
    <x v="6"/>
    <x v="39"/>
    <x v="2"/>
    <n v="5"/>
    <x v="2"/>
    <x v="3"/>
    <n v="2357233"/>
  </r>
  <r>
    <d v="2026-04-24T00:00:00"/>
    <s v="Tepa Tuia"/>
    <s v="Male"/>
    <s v="Sinalei"/>
    <n v="7234044"/>
    <s v="Nuu"/>
    <x v="2"/>
    <x v="15"/>
    <x v="15"/>
    <x v="18"/>
    <x v="2"/>
    <n v="8"/>
    <x v="2"/>
    <x v="65"/>
    <n v="2357233"/>
  </r>
  <r>
    <d v="2026-04-24T00:00:00"/>
    <s v="Tepa Tuia"/>
    <s v="Male"/>
    <s v="Sinalei"/>
    <n v="7234044"/>
    <s v="Nuu"/>
    <x v="2"/>
    <x v="11"/>
    <x v="11"/>
    <x v="11"/>
    <x v="2"/>
    <n v="7"/>
    <x v="2"/>
    <x v="20"/>
    <n v="2357233"/>
  </r>
  <r>
    <d v="2026-04-27T00:00:00"/>
    <s v="Tui Tamala"/>
    <s v="Male"/>
    <s v="Vailele"/>
    <n v="7820544"/>
    <s v="Nuu"/>
    <x v="2"/>
    <x v="4"/>
    <x v="4"/>
    <x v="5"/>
    <x v="2"/>
    <n v="13"/>
    <x v="5"/>
    <x v="25"/>
    <n v="2357240"/>
  </r>
  <r>
    <d v="2026-04-27T00:00:00"/>
    <s v="Tui Tamala"/>
    <s v="Male"/>
    <s v="Vailele"/>
    <n v="7820544"/>
    <s v="Nuu"/>
    <x v="2"/>
    <x v="15"/>
    <x v="15"/>
    <x v="18"/>
    <x v="2"/>
    <n v="5"/>
    <x v="5"/>
    <x v="23"/>
    <n v="2357240"/>
  </r>
  <r>
    <d v="2026-04-27T00:00:00"/>
    <s v="Tara Vaili"/>
    <s v="Female"/>
    <s v="Moataa"/>
    <n v="7257385"/>
    <s v="Nuu"/>
    <x v="2"/>
    <x v="6"/>
    <x v="6"/>
    <x v="47"/>
    <x v="2"/>
    <n v="10"/>
    <x v="5"/>
    <x v="0"/>
    <n v="2357242"/>
  </r>
  <r>
    <d v="2026-04-27T00:00:00"/>
    <s v="Tara Vaili"/>
    <s v="Female"/>
    <s v="Moataa"/>
    <n v="7257385"/>
    <s v="Nuu"/>
    <x v="2"/>
    <x v="5"/>
    <x v="5"/>
    <x v="5"/>
    <x v="2"/>
    <n v="20"/>
    <x v="5"/>
    <x v="1"/>
    <n v="2357242"/>
  </r>
  <r>
    <d v="2026-04-27T00:00:00"/>
    <s v="Tara Vaili"/>
    <s v="Female"/>
    <s v="Moataa"/>
    <n v="7257385"/>
    <s v="Nuu"/>
    <x v="2"/>
    <x v="4"/>
    <x v="4"/>
    <x v="4"/>
    <x v="2"/>
    <n v="10"/>
    <x v="5"/>
    <x v="0"/>
    <n v="2357242"/>
  </r>
  <r>
    <d v="2026-04-27T00:00:00"/>
    <s v="Patau"/>
    <s v="Male"/>
    <s v="Vaimoso"/>
    <n v="7750244"/>
    <s v="Nuu"/>
    <x v="1"/>
    <x v="3"/>
    <x v="3"/>
    <x v="3"/>
    <x v="1"/>
    <n v="2"/>
    <x v="1"/>
    <x v="12"/>
    <n v="2357244"/>
  </r>
  <r>
    <d v="2026-04-28T00:00:00"/>
    <s v="Moamoa Katoliko"/>
    <s v="Male"/>
    <s v="Moamoa"/>
    <n v="7557430"/>
    <s v="Nuu"/>
    <x v="5"/>
    <x v="18"/>
    <x v="18"/>
    <x v="25"/>
    <x v="2"/>
    <n v="10"/>
    <x v="5"/>
    <x v="0"/>
    <n v="2357248"/>
  </r>
  <r>
    <d v="2026-04-28T00:00:00"/>
    <s v="Moamoa Katoliko"/>
    <s v="Male"/>
    <s v="Moamoa"/>
    <n v="7557430"/>
    <s v="Nuu"/>
    <x v="5"/>
    <x v="22"/>
    <x v="22"/>
    <x v="29"/>
    <x v="2"/>
    <n v="5"/>
    <x v="5"/>
    <x v="23"/>
    <n v="2357248"/>
  </r>
  <r>
    <d v="2026-04-28T00:00:00"/>
    <s v="Moamoa Catholic "/>
    <s v="Male"/>
    <s v="Moamoa"/>
    <n v="7557430"/>
    <s v="Nuu"/>
    <x v="2"/>
    <x v="6"/>
    <x v="6"/>
    <x v="47"/>
    <x v="2"/>
    <n v="20"/>
    <x v="5"/>
    <x v="1"/>
    <n v="2357250"/>
  </r>
  <r>
    <d v="2026-04-28T00:00:00"/>
    <s v="Moamoa Catholic "/>
    <s v="Male"/>
    <s v="Moamoa"/>
    <n v="7557430"/>
    <s v="Nuu"/>
    <x v="2"/>
    <x v="30"/>
    <x v="30"/>
    <x v="40"/>
    <x v="4"/>
    <n v="10"/>
    <x v="5"/>
    <x v="0"/>
    <n v="2357250"/>
  </r>
  <r>
    <d v="2026-04-28T00:00:00"/>
    <s v="Anelisa"/>
    <s v="Female"/>
    <s v="Vaitele Fou"/>
    <n v="7199021"/>
    <s v="Nuu"/>
    <x v="0"/>
    <x v="1"/>
    <x v="1"/>
    <x v="1"/>
    <x v="0"/>
    <n v="20"/>
    <x v="4"/>
    <x v="22"/>
    <n v="2357217"/>
  </r>
  <r>
    <d v="2026-04-28T00:00:00"/>
    <s v="Lopa Afa"/>
    <s v="Male"/>
    <s v="Vaoala"/>
    <n v="7367721"/>
    <s v="Nuu"/>
    <x v="0"/>
    <x v="1"/>
    <x v="1"/>
    <x v="1"/>
    <x v="0"/>
    <n v="100"/>
    <x v="4"/>
    <x v="1"/>
    <n v="2357222"/>
  </r>
  <r>
    <d v="2026-04-28T00:00:00"/>
    <s v="Fola Stowers"/>
    <s v="Female"/>
    <s v="Vaivase"/>
    <n v="0"/>
    <s v="Nuu"/>
    <x v="0"/>
    <x v="1"/>
    <x v="1"/>
    <x v="1"/>
    <x v="0"/>
    <n v="50"/>
    <x v="4"/>
    <x v="0"/>
    <n v="2357223"/>
  </r>
  <r>
    <d v="2026-04-28T00:00:00"/>
    <s v="Christian Amataga"/>
    <s v="Male"/>
    <s v="Faleula"/>
    <n v="0"/>
    <s v="Nuu"/>
    <x v="0"/>
    <x v="1"/>
    <x v="1"/>
    <x v="1"/>
    <x v="0"/>
    <n v="50"/>
    <x v="4"/>
    <x v="0"/>
    <n v="2357230"/>
  </r>
  <r>
    <d v="2026-04-28T00:00:00"/>
    <s v="Seiuli"/>
    <s v="Male"/>
    <s v="Malie"/>
    <n v="0"/>
    <s v="Nuu"/>
    <x v="0"/>
    <x v="1"/>
    <x v="1"/>
    <x v="1"/>
    <x v="0"/>
    <n v="20"/>
    <x v="4"/>
    <x v="22"/>
    <n v="2357231"/>
  </r>
  <r>
    <d v="2026-04-28T00:00:00"/>
    <s v="Seve"/>
    <s v="Male"/>
    <s v="Vaimoso"/>
    <n v="0"/>
    <s v="Nuu"/>
    <x v="0"/>
    <x v="1"/>
    <x v="1"/>
    <x v="1"/>
    <x v="0"/>
    <n v="50"/>
    <x v="4"/>
    <x v="0"/>
    <n v="2357245"/>
  </r>
  <r>
    <d v="2026-04-28T00:00:00"/>
    <s v="Fuatia Afoa"/>
    <s v="Female"/>
    <s v="Saaga/Siumu"/>
    <n v="7297365"/>
    <s v="Savaia"/>
    <x v="0"/>
    <x v="1"/>
    <x v="1"/>
    <x v="1"/>
    <x v="0"/>
    <n v="200"/>
    <x v="0"/>
    <x v="39"/>
    <n v="2357267"/>
  </r>
  <r>
    <d v="2026-04-28T00:00:00"/>
    <s v="Fuatia Afoa"/>
    <s v="Female"/>
    <s v="Saaga/Siumu"/>
    <n v="7297365"/>
    <s v="Savaia"/>
    <x v="5"/>
    <x v="26"/>
    <x v="26"/>
    <x v="48"/>
    <x v="2"/>
    <n v="1"/>
    <x v="2"/>
    <x v="6"/>
    <n v="2357267"/>
  </r>
  <r>
    <d v="2026-04-28T00:00:00"/>
    <s v="Fuatia Afoa"/>
    <s v="Female"/>
    <s v="Saaga/Siumu"/>
    <n v="7297365"/>
    <s v="Savaia"/>
    <x v="2"/>
    <x v="15"/>
    <x v="15"/>
    <x v="49"/>
    <x v="2"/>
    <n v="3"/>
    <x v="2"/>
    <x v="7"/>
    <n v="2357267"/>
  </r>
  <r>
    <d v="2026-04-28T00:00:00"/>
    <s v="Fuatia Afoa"/>
    <s v="Female"/>
    <s v="Saaga/Siumu"/>
    <n v="7297365"/>
    <s v="Savaia"/>
    <x v="2"/>
    <x v="4"/>
    <x v="4"/>
    <x v="50"/>
    <x v="2"/>
    <n v="3"/>
    <x v="2"/>
    <x v="7"/>
    <n v="2357267"/>
  </r>
  <r>
    <d v="2026-04-28T00:00:00"/>
    <s v="Fuatia Afoa"/>
    <s v="Female"/>
    <s v="Saaga/Siumu"/>
    <n v="7297365"/>
    <s v="Savaia"/>
    <x v="4"/>
    <x v="35"/>
    <x v="35"/>
    <x v="51"/>
    <x v="2"/>
    <n v="3"/>
    <x v="2"/>
    <x v="7"/>
    <n v="2357267"/>
  </r>
  <r>
    <d v="2026-04-29T00:00:00"/>
    <s v="Arieta Lameko"/>
    <s v="Female"/>
    <s v="Fasitoo Uta"/>
    <n v="7739746"/>
    <s v="Nuu"/>
    <x v="1"/>
    <x v="2"/>
    <x v="2"/>
    <x v="2"/>
    <x v="1"/>
    <n v="10"/>
    <x v="1"/>
    <x v="40"/>
    <n v="2357254"/>
  </r>
  <r>
    <d v="2026-04-29T00:00:00"/>
    <s v="Alofa Muagututia"/>
    <s v="Female"/>
    <s v="Levi Saleimoa"/>
    <n v="7363083"/>
    <s v="Nuu"/>
    <x v="1"/>
    <x v="3"/>
    <x v="3"/>
    <x v="3"/>
    <x v="1"/>
    <n v="2"/>
    <x v="1"/>
    <x v="12"/>
    <n v="2357251"/>
  </r>
  <r>
    <d v="2026-04-29T00:00:00"/>
    <s v="Alofa Muagututia"/>
    <s v="Female"/>
    <s v="Levi Saleimoa"/>
    <n v="7363083"/>
    <s v="Nuu"/>
    <x v="5"/>
    <x v="21"/>
    <x v="21"/>
    <x v="28"/>
    <x v="2"/>
    <n v="2"/>
    <x v="5"/>
    <x v="26"/>
    <n v="2357251"/>
  </r>
  <r>
    <d v="2026-04-29T00:00:00"/>
    <s v="Alofa Muagututia"/>
    <s v="Female"/>
    <s v="Levi Saleimoa"/>
    <n v="7363083"/>
    <s v="Nuu"/>
    <x v="5"/>
    <x v="18"/>
    <x v="18"/>
    <x v="25"/>
    <x v="2"/>
    <n v="2"/>
    <x v="5"/>
    <x v="26"/>
    <n v="2357251"/>
  </r>
  <r>
    <d v="2026-04-29T00:00:00"/>
    <s v="Alofa Muagututia"/>
    <s v="Female"/>
    <s v="Levi Saleimoa"/>
    <n v="7363083"/>
    <s v="Nuu"/>
    <x v="1"/>
    <x v="2"/>
    <x v="2"/>
    <x v="2"/>
    <x v="1"/>
    <n v="2"/>
    <x v="1"/>
    <x v="12"/>
    <n v="2357251"/>
  </r>
  <r>
    <d v="2026-04-29T00:00:00"/>
    <s v="Alofa Moagututia"/>
    <s v="Female"/>
    <s v="Levi- Saleimoa"/>
    <n v="7363083"/>
    <s v="Nuu"/>
    <x v="2"/>
    <x v="4"/>
    <x v="4"/>
    <x v="4"/>
    <x v="2"/>
    <n v="4"/>
    <x v="5"/>
    <x v="22"/>
    <n v="2357252"/>
  </r>
  <r>
    <d v="2026-04-29T00:00:00"/>
    <s v="Lotonuu Amituanai Misi"/>
    <s v="Male"/>
    <s v="Tufuiopa"/>
    <n v="7761092"/>
    <s v="Nuu"/>
    <x v="2"/>
    <x v="6"/>
    <x v="6"/>
    <x v="47"/>
    <x v="2"/>
    <n v="25"/>
    <x v="5"/>
    <x v="44"/>
    <n v="2357255"/>
  </r>
  <r>
    <d v="2026-04-29T00:00:00"/>
    <s v="Lotonuu Amituanai Misi"/>
    <s v="Male"/>
    <s v="Tufuiopa"/>
    <n v="7761092"/>
    <s v="Nuu"/>
    <x v="2"/>
    <x v="8"/>
    <x v="8"/>
    <x v="8"/>
    <x v="4"/>
    <n v="5"/>
    <x v="5"/>
    <x v="23"/>
    <n v="2357255"/>
  </r>
  <r>
    <d v="2026-04-29T00:00:00"/>
    <s v="Lotonuu Amituanai Misi"/>
    <s v="Male"/>
    <s v="Tufuiopa"/>
    <n v="7761092"/>
    <s v="Nuu"/>
    <x v="2"/>
    <x v="11"/>
    <x v="11"/>
    <x v="20"/>
    <x v="2"/>
    <n v="30"/>
    <x v="5"/>
    <x v="68"/>
    <n v="2357255"/>
  </r>
  <r>
    <d v="2026-04-29T00:00:00"/>
    <s v="Lotonuu Amituanai Misi"/>
    <s v="Male"/>
    <s v="Tufuiopa"/>
    <n v="7761092"/>
    <s v="Nuu"/>
    <x v="2"/>
    <x v="4"/>
    <x v="4"/>
    <x v="4"/>
    <x v="2"/>
    <n v="10"/>
    <x v="5"/>
    <x v="0"/>
    <n v="2357255"/>
  </r>
  <r>
    <d v="2026-04-29T00:00:00"/>
    <s v="Lofi Toloai"/>
    <s v="Female"/>
    <s v="Vailele- Uta"/>
    <n v="7130081"/>
    <s v="Nuu"/>
    <x v="2"/>
    <x v="15"/>
    <x v="15"/>
    <x v="18"/>
    <x v="2"/>
    <n v="10"/>
    <x v="5"/>
    <x v="0"/>
    <n v="2357256"/>
  </r>
  <r>
    <d v="2026-04-29T00:00:00"/>
    <s v="Lofi Toloai"/>
    <s v="Female"/>
    <s v="Vailele- Uta"/>
    <n v="7130081"/>
    <s v="Nuu"/>
    <x v="2"/>
    <x v="4"/>
    <x v="4"/>
    <x v="5"/>
    <x v="2"/>
    <n v="10"/>
    <x v="5"/>
    <x v="0"/>
    <n v="2357256"/>
  </r>
  <r>
    <d v="2026-04-29T00:00:00"/>
    <s v="Lofi Toloai"/>
    <s v="Female"/>
    <s v="Vailele- Uta"/>
    <n v="7130081"/>
    <s v="Nuu"/>
    <x v="2"/>
    <x v="6"/>
    <x v="6"/>
    <x v="47"/>
    <x v="2"/>
    <n v="10"/>
    <x v="5"/>
    <x v="0"/>
    <n v="2357256"/>
  </r>
  <r>
    <d v="2026-04-29T00:00:00"/>
    <s v="Lofi Toloai"/>
    <s v="Female"/>
    <s v="Vailele- Uta"/>
    <n v="7130081"/>
    <s v="Nuu"/>
    <x v="2"/>
    <x v="5"/>
    <x v="5"/>
    <x v="5"/>
    <x v="2"/>
    <n v="10"/>
    <x v="5"/>
    <x v="0"/>
    <n v="2357256"/>
  </r>
  <r>
    <d v="2026-04-29T00:00:00"/>
    <s v="Lofi Toloai"/>
    <s v="Female"/>
    <s v="Vailele- Uta"/>
    <n v="7130081"/>
    <s v="Nuu"/>
    <x v="2"/>
    <x v="11"/>
    <x v="11"/>
    <x v="20"/>
    <x v="2"/>
    <n v="10"/>
    <x v="5"/>
    <x v="0"/>
    <n v="2357256"/>
  </r>
  <r>
    <d v="2026-04-29T00:00:00"/>
    <s v="Lofi Toloai"/>
    <s v="Female"/>
    <s v="Vailele- Uta"/>
    <n v="7130081"/>
    <s v="Nuu"/>
    <x v="2"/>
    <x v="30"/>
    <x v="30"/>
    <x v="40"/>
    <x v="4"/>
    <n v="10"/>
    <x v="5"/>
    <x v="0"/>
    <n v="2357256"/>
  </r>
  <r>
    <d v="2026-04-29T00:00:00"/>
    <s v="Tapa Fidow"/>
    <s v="Male"/>
    <s v="Motootua"/>
    <n v="20364"/>
    <s v="Nuu"/>
    <x v="3"/>
    <x v="13"/>
    <x v="13"/>
    <x v="16"/>
    <x v="2"/>
    <n v="2"/>
    <x v="5"/>
    <x v="26"/>
    <n v="2357257"/>
  </r>
  <r>
    <d v="2026-04-29T00:00:00"/>
    <s v="Tapa Fidow"/>
    <s v="Male"/>
    <s v="Motootua"/>
    <n v="20364"/>
    <s v="Nuu"/>
    <x v="2"/>
    <x v="15"/>
    <x v="15"/>
    <x v="18"/>
    <x v="2"/>
    <n v="5"/>
    <x v="5"/>
    <x v="23"/>
    <n v="2357257"/>
  </r>
  <r>
    <d v="2026-04-29T00:00:00"/>
    <s v="Misi Tiatia"/>
    <s v="Male"/>
    <s v="Falelauniu"/>
    <n v="0"/>
    <s v="Nuu"/>
    <x v="2"/>
    <x v="30"/>
    <x v="30"/>
    <x v="40"/>
    <x v="4"/>
    <n v="5"/>
    <x v="5"/>
    <x v="23"/>
    <n v="2357258"/>
  </r>
  <r>
    <d v="2026-04-29T00:00:00"/>
    <s v="Luisa"/>
    <s v="Female"/>
    <s v="Lepea"/>
    <n v="0"/>
    <s v="Nuu"/>
    <x v="2"/>
    <x v="4"/>
    <x v="4"/>
    <x v="4"/>
    <x v="2"/>
    <n v="15"/>
    <x v="14"/>
    <x v="30"/>
    <n v="2357259"/>
  </r>
  <r>
    <d v="2026-04-29T00:00:00"/>
    <s v="Luisa"/>
    <s v="Female"/>
    <s v="Lepea"/>
    <n v="0"/>
    <s v="Nuu"/>
    <x v="2"/>
    <x v="6"/>
    <x v="6"/>
    <x v="47"/>
    <x v="2"/>
    <n v="15"/>
    <x v="5"/>
    <x v="69"/>
    <n v="2357259"/>
  </r>
  <r>
    <d v="2026-04-29T00:00:00"/>
    <s v="Tuala"/>
    <s v="Male"/>
    <s v="Lefaga"/>
    <n v="0"/>
    <s v="Nuu"/>
    <x v="0"/>
    <x v="1"/>
    <x v="1"/>
    <x v="1"/>
    <x v="0"/>
    <n v="150"/>
    <x v="4"/>
    <x v="28"/>
    <n v="2357253"/>
  </r>
  <r>
    <d v="2026-04-30T00:00:00"/>
    <s v="Samuelu Lafi"/>
    <s v="Male"/>
    <s v="Tufuiopa"/>
    <n v="7551746"/>
    <s v="Nuu"/>
    <x v="1"/>
    <x v="2"/>
    <x v="2"/>
    <x v="2"/>
    <x v="1"/>
    <n v="32"/>
    <x v="1"/>
    <x v="70"/>
    <n v="2357261"/>
  </r>
  <r>
    <d v="2026-04-30T00:00:00"/>
    <s v="Samuelu Lafi"/>
    <s v="Male"/>
    <s v="Tufuiopa"/>
    <n v="7551746"/>
    <s v="Nuu"/>
    <x v="5"/>
    <x v="18"/>
    <x v="18"/>
    <x v="25"/>
    <x v="2"/>
    <n v="2"/>
    <x v="5"/>
    <x v="26"/>
    <n v="2357261"/>
  </r>
  <r>
    <d v="2026-04-30T00:00:00"/>
    <s v="Samuelu Lafi"/>
    <s v="Male"/>
    <s v="Tufuiopa"/>
    <n v="7551746"/>
    <s v="Nuu"/>
    <x v="5"/>
    <x v="21"/>
    <x v="21"/>
    <x v="28"/>
    <x v="2"/>
    <n v="2"/>
    <x v="5"/>
    <x v="26"/>
    <n v="2357261"/>
  </r>
  <r>
    <d v="2026-04-30T00:00:00"/>
    <s v="Tiafau"/>
    <s v="Male"/>
    <s v="Faleula"/>
    <n v="20605"/>
    <s v="Nuu"/>
    <x v="6"/>
    <x v="33"/>
    <x v="33"/>
    <x v="52"/>
    <x v="7"/>
    <n v="15"/>
    <x v="11"/>
    <x v="71"/>
    <n v="2357280"/>
  </r>
  <r>
    <d v="2026-04-30T00:00:00"/>
    <s v="Tiafau"/>
    <s v="Male"/>
    <s v="Faleula"/>
    <n v="20605"/>
    <s v="Nuu"/>
    <x v="6"/>
    <x v="33"/>
    <x v="33"/>
    <x v="53"/>
    <x v="7"/>
    <n v="15"/>
    <x v="11"/>
    <x v="71"/>
    <n v="2357280"/>
  </r>
  <r>
    <d v="2026-04-30T00:00:00"/>
    <s v="Tiafau"/>
    <s v="Male"/>
    <s v="Faleula"/>
    <n v="20605"/>
    <s v="Nuu"/>
    <x v="6"/>
    <x v="33"/>
    <x v="33"/>
    <x v="54"/>
    <x v="7"/>
    <n v="15"/>
    <x v="11"/>
    <x v="71"/>
    <n v="2357280"/>
  </r>
  <r>
    <d v="2026-04-30T00:00:00"/>
    <s v="Tiafau"/>
    <s v="Male"/>
    <s v="Faleula"/>
    <n v="20605"/>
    <s v="Nuu"/>
    <x v="6"/>
    <x v="33"/>
    <x v="33"/>
    <x v="45"/>
    <x v="7"/>
    <n v="65"/>
    <x v="11"/>
    <x v="72"/>
    <n v="2357280"/>
  </r>
  <r>
    <d v="2026-04-30T00:00:00"/>
    <s v="Solofa Chong Nee"/>
    <s v="Male"/>
    <s v="Aleisa"/>
    <n v="0"/>
    <s v="Nuu"/>
    <x v="2"/>
    <x v="15"/>
    <x v="15"/>
    <x v="18"/>
    <x v="2"/>
    <n v="100"/>
    <x v="5"/>
    <x v="57"/>
    <n v="2357260"/>
  </r>
  <r>
    <d v="2026-04-30T00:00:00"/>
    <s v="Solofa Chong Nee"/>
    <s v="Male"/>
    <s v="Aleisa"/>
    <n v="0"/>
    <s v="Nuu"/>
    <x v="2"/>
    <x v="4"/>
    <x v="4"/>
    <x v="4"/>
    <x v="2"/>
    <n v="100"/>
    <x v="5"/>
    <x v="57"/>
    <n v="2357260"/>
  </r>
  <r>
    <d v="2026-04-30T00:00:00"/>
    <s v="Tanumalala Farm"/>
    <s v="Female"/>
    <s v="Tanumalala"/>
    <n v="0"/>
    <s v="Nuu"/>
    <x v="2"/>
    <x v="14"/>
    <x v="14"/>
    <x v="17"/>
    <x v="4"/>
    <n v="20"/>
    <x v="5"/>
    <x v="11"/>
    <n v="2357262"/>
  </r>
  <r>
    <d v="2026-04-30T00:00:00"/>
    <s v="Tanumalala Farm"/>
    <s v="Female"/>
    <s v="Tanumalala"/>
    <n v="0"/>
    <s v="Nuu"/>
    <x v="2"/>
    <x v="6"/>
    <x v="6"/>
    <x v="47"/>
    <x v="2"/>
    <n v="30"/>
    <x v="5"/>
    <x v="49"/>
    <n v="2357262"/>
  </r>
  <r>
    <d v="2026-04-30T00:00:00"/>
    <s v="Tanumalala Farm"/>
    <s v="Female"/>
    <s v="Tanumalala"/>
    <n v="0"/>
    <s v="Nuu"/>
    <x v="2"/>
    <x v="5"/>
    <x v="5"/>
    <x v="5"/>
    <x v="2"/>
    <n v="30"/>
    <x v="5"/>
    <x v="49"/>
    <n v="2357262"/>
  </r>
  <r>
    <d v="2026-04-30T00:00:00"/>
    <s v="Hugo Anisi"/>
    <s v="Male"/>
    <s v="Lotopa"/>
    <n v="7593104"/>
    <s v="Nuu"/>
    <x v="2"/>
    <x v="15"/>
    <x v="15"/>
    <x v="18"/>
    <x v="2"/>
    <n v="5"/>
    <x v="5"/>
    <x v="3"/>
    <n v="2357263"/>
  </r>
  <r>
    <d v="2026-04-30T00:00:00"/>
    <s v="Hugo Anisi"/>
    <s v="Male"/>
    <s v="Lotopa"/>
    <n v="7593104"/>
    <s v="Nuu"/>
    <x v="2"/>
    <x v="5"/>
    <x v="5"/>
    <x v="5"/>
    <x v="2"/>
    <n v="5"/>
    <x v="5"/>
    <x v="3"/>
    <n v="2357263"/>
  </r>
  <r>
    <d v="2026-04-30T00:00:00"/>
    <s v="Taelega Toma"/>
    <s v="Male"/>
    <s v="Saanapu"/>
    <n v="0"/>
    <s v="Nuu"/>
    <x v="2"/>
    <x v="5"/>
    <x v="5"/>
    <x v="5"/>
    <x v="2"/>
    <n v="5"/>
    <x v="5"/>
    <x v="3"/>
    <n v="2357264"/>
  </r>
  <r>
    <d v="2026-04-30T00:00:00"/>
    <s v="Taelega Toma"/>
    <s v="Male"/>
    <s v="Saanapu"/>
    <n v="0"/>
    <s v="Nuu"/>
    <x v="2"/>
    <x v="6"/>
    <x v="6"/>
    <x v="47"/>
    <x v="2"/>
    <n v="5"/>
    <x v="5"/>
    <x v="3"/>
    <n v="2357264"/>
  </r>
  <r>
    <d v="2026-04-30T00:00:00"/>
    <s v="Taelega Toma"/>
    <s v="Male"/>
    <s v="Saanapu"/>
    <n v="0"/>
    <s v="Nuu"/>
    <x v="2"/>
    <x v="14"/>
    <x v="14"/>
    <x v="17"/>
    <x v="4"/>
    <n v="5"/>
    <x v="5"/>
    <x v="3"/>
    <n v="2357264"/>
  </r>
  <r>
    <d v="2026-04-30T00:00:00"/>
    <s v="Taelega Toma"/>
    <s v="Male"/>
    <s v="Saanapu"/>
    <n v="0"/>
    <s v="Nuu"/>
    <x v="2"/>
    <x v="15"/>
    <x v="15"/>
    <x v="18"/>
    <x v="2"/>
    <n v="5"/>
    <x v="5"/>
    <x v="3"/>
    <n v="2357264"/>
  </r>
  <r>
    <d v="2026-05-01T00:00:00"/>
    <s v="Live and Learn "/>
    <s v="Male"/>
    <s v="Apia"/>
    <n v="7285784"/>
    <s v="Nuu"/>
    <x v="1"/>
    <x v="3"/>
    <x v="3"/>
    <x v="3"/>
    <x v="1"/>
    <n v="30"/>
    <x v="1"/>
    <x v="62"/>
    <n v="2357269"/>
  </r>
  <r>
    <d v="2026-05-01T00:00:00"/>
    <s v="Palepa Amosa"/>
    <s v="Female"/>
    <s v="Afega"/>
    <n v="7622929"/>
    <s v="Nuu"/>
    <x v="5"/>
    <x v="26"/>
    <x v="26"/>
    <x v="34"/>
    <x v="2"/>
    <n v="10"/>
    <x v="5"/>
    <x v="0"/>
    <n v="2357273"/>
  </r>
  <r>
    <d v="2026-05-01T00:00:00"/>
    <s v="Palepa Amosa"/>
    <s v="Female"/>
    <s v="Afega"/>
    <n v="7622929"/>
    <s v="Nuu"/>
    <x v="5"/>
    <x v="18"/>
    <x v="18"/>
    <x v="25"/>
    <x v="2"/>
    <n v="10"/>
    <x v="5"/>
    <x v="0"/>
    <n v="2357273"/>
  </r>
  <r>
    <d v="2026-05-01T00:00:00"/>
    <s v="Palepa Amosa"/>
    <s v="Female"/>
    <s v="Afega"/>
    <n v="7622929"/>
    <s v="Nuu"/>
    <x v="5"/>
    <x v="21"/>
    <x v="21"/>
    <x v="28"/>
    <x v="2"/>
    <n v="10"/>
    <x v="5"/>
    <x v="0"/>
    <n v="2357273"/>
  </r>
  <r>
    <d v="2026-05-01T00:00:00"/>
    <s v="Luatuanuu Society"/>
    <s v="Male"/>
    <s v="Luatuanuu"/>
    <n v="0"/>
    <s v="Nuu"/>
    <x v="0"/>
    <x v="1"/>
    <x v="1"/>
    <x v="1"/>
    <x v="0"/>
    <n v="100"/>
    <x v="4"/>
    <x v="1"/>
    <n v="2357270"/>
  </r>
  <r>
    <d v="2026-05-01T00:00:00"/>
    <s v="Luatuanuu Society"/>
    <s v="Male"/>
    <s v="Luatuanuu"/>
    <n v="0"/>
    <s v="Nuu"/>
    <x v="6"/>
    <x v="34"/>
    <x v="34"/>
    <x v="46"/>
    <x v="2"/>
    <n v="20"/>
    <x v="9"/>
    <x v="73"/>
    <n v="2357271"/>
  </r>
  <r>
    <d v="2026-05-01T00:00:00"/>
    <s v="Luatuanuu Society"/>
    <s v="Male"/>
    <s v="Luatuanuu"/>
    <n v="0"/>
    <s v="Nuu"/>
    <x v="4"/>
    <x v="17"/>
    <x v="17"/>
    <x v="24"/>
    <x v="2"/>
    <n v="3"/>
    <x v="5"/>
    <x v="32"/>
    <n v="2357272"/>
  </r>
  <r>
    <d v="2026-05-01T00:00:00"/>
    <s v="Sao Malo"/>
    <s v="Male"/>
    <s v="Falealili"/>
    <n v="0"/>
    <s v="Nuu"/>
    <x v="2"/>
    <x v="4"/>
    <x v="4"/>
    <x v="4"/>
    <x v="2"/>
    <n v="10"/>
    <x v="2"/>
    <x v="17"/>
    <n v="2357274"/>
  </r>
  <r>
    <d v="2026-05-01T00:00:00"/>
    <s v="Sao Malo"/>
    <s v="Male"/>
    <s v="Falealili"/>
    <n v="0"/>
    <s v="Nuu"/>
    <x v="2"/>
    <x v="6"/>
    <x v="6"/>
    <x v="39"/>
    <x v="2"/>
    <n v="10"/>
    <x v="2"/>
    <x v="17"/>
    <n v="2357274"/>
  </r>
  <r>
    <d v="2026-05-01T00:00:00"/>
    <s v="Palepa Amosa"/>
    <s v="Female"/>
    <s v="Afega"/>
    <n v="7622929"/>
    <s v="Nuu"/>
    <x v="2"/>
    <x v="5"/>
    <x v="5"/>
    <x v="5"/>
    <x v="2"/>
    <n v="100"/>
    <x v="2"/>
    <x v="57"/>
    <n v="2357275"/>
  </r>
  <r>
    <d v="2026-05-01T00:00:00"/>
    <s v="Palepa Amosa"/>
    <s v="Female"/>
    <s v="Afega"/>
    <n v="7622929"/>
    <s v="Nuu"/>
    <x v="2"/>
    <x v="14"/>
    <x v="14"/>
    <x v="17"/>
    <x v="2"/>
    <n v="35"/>
    <x v="2"/>
    <x v="74"/>
    <n v="2357275"/>
  </r>
  <r>
    <d v="2026-05-01T00:00:00"/>
    <s v="Palepa Amosa"/>
    <s v="Female"/>
    <s v="Afega"/>
    <n v="7622929"/>
    <s v="Nuu"/>
    <x v="2"/>
    <x v="14"/>
    <x v="14"/>
    <x v="55"/>
    <x v="2"/>
    <n v="15"/>
    <x v="2"/>
    <x v="47"/>
    <n v="2357275"/>
  </r>
  <r>
    <d v="2026-05-01T00:00:00"/>
    <s v="Dora Maposua"/>
    <s v="Female"/>
    <s v="Siusega"/>
    <n v="7773409"/>
    <s v="Nuu"/>
    <x v="2"/>
    <x v="6"/>
    <x v="6"/>
    <x v="47"/>
    <x v="2"/>
    <n v="140"/>
    <x v="2"/>
    <x v="75"/>
    <n v="2357276"/>
  </r>
  <r>
    <d v="2026-05-01T00:00:00"/>
    <s v="Fale"/>
    <s v="Male"/>
    <s v="Siusega"/>
    <n v="0"/>
    <s v="Nuu"/>
    <x v="2"/>
    <x v="30"/>
    <x v="30"/>
    <x v="40"/>
    <x v="2"/>
    <n v="6"/>
    <x v="2"/>
    <x v="10"/>
    <n v="2357277"/>
  </r>
  <r>
    <d v="2026-05-01T00:00:00"/>
    <s v="Fale"/>
    <s v="Male"/>
    <s v="Siusega"/>
    <n v="0"/>
    <s v="Nuu"/>
    <x v="2"/>
    <x v="8"/>
    <x v="8"/>
    <x v="8"/>
    <x v="2"/>
    <n v="3"/>
    <x v="2"/>
    <x v="7"/>
    <n v="2357277"/>
  </r>
  <r>
    <d v="2026-05-01T00:00:00"/>
    <s v="Fale"/>
    <s v="Male"/>
    <s v="Siusega"/>
    <n v="0"/>
    <s v="Nuu"/>
    <x v="2"/>
    <x v="5"/>
    <x v="5"/>
    <x v="5"/>
    <x v="2"/>
    <n v="5"/>
    <x v="2"/>
    <x v="3"/>
    <n v="2357277"/>
  </r>
  <r>
    <d v="2026-05-01T00:00:00"/>
    <s v="Ministry of POLICE"/>
    <s v="Male"/>
    <s v="Tafaigata"/>
    <n v="7127543"/>
    <s v="Nuu"/>
    <x v="5"/>
    <x v="26"/>
    <x v="26"/>
    <x v="34"/>
    <x v="2"/>
    <n v="30"/>
    <x v="5"/>
    <x v="28"/>
    <s v="PO"/>
  </r>
  <r>
    <d v="2026-05-01T00:00:00"/>
    <s v="Ministry of POLICE"/>
    <s v="Male"/>
    <s v="Tafaigata"/>
    <n v="7127543"/>
    <s v="Nuu"/>
    <x v="5"/>
    <x v="36"/>
    <x v="36"/>
    <x v="56"/>
    <x v="2"/>
    <n v="20"/>
    <x v="5"/>
    <x v="1"/>
    <s v="PO"/>
  </r>
  <r>
    <d v="2026-05-01T00:00:00"/>
    <s v="Ministry of POLICE"/>
    <s v="Male"/>
    <s v="Tafaigata"/>
    <n v="7127543"/>
    <s v="Nuu"/>
    <x v="5"/>
    <x v="21"/>
    <x v="21"/>
    <x v="28"/>
    <x v="2"/>
    <n v="30"/>
    <x v="5"/>
    <x v="28"/>
    <s v="PO"/>
  </r>
  <r>
    <d v="2026-05-04T00:00:00"/>
    <s v="Lesa Keil"/>
    <s v="Male"/>
    <s v="Tanumapua"/>
    <n v="0"/>
    <s v="Nuu"/>
    <x v="0"/>
    <x v="1"/>
    <x v="1"/>
    <x v="1"/>
    <x v="0"/>
    <n v="500"/>
    <x v="4"/>
    <x v="76"/>
    <n v="2357286"/>
  </r>
  <r>
    <d v="2026-05-04T00:00:00"/>
    <s v="Malo"/>
    <s v="Male"/>
    <s v="Lotofaga"/>
    <n v="0"/>
    <s v="Nuu"/>
    <x v="0"/>
    <x v="1"/>
    <x v="1"/>
    <x v="1"/>
    <x v="0"/>
    <n v="1000"/>
    <x v="4"/>
    <x v="77"/>
    <n v="2357287"/>
  </r>
  <r>
    <d v="2026-05-04T00:00:00"/>
    <s v="Litia"/>
    <s v="Female"/>
    <s v="Ululoloa"/>
    <n v="0"/>
    <s v="Nuu"/>
    <x v="2"/>
    <x v="4"/>
    <x v="4"/>
    <x v="4"/>
    <x v="2"/>
    <n v="10"/>
    <x v="2"/>
    <x v="17"/>
    <n v="2357279"/>
  </r>
  <r>
    <d v="2026-05-04T00:00:00"/>
    <s v="Litia"/>
    <s v="Female"/>
    <s v="Ululoloa"/>
    <n v="0"/>
    <s v="Nuu"/>
    <x v="2"/>
    <x v="8"/>
    <x v="8"/>
    <x v="8"/>
    <x v="2"/>
    <n v="10"/>
    <x v="2"/>
    <x v="17"/>
    <n v="2357279"/>
  </r>
  <r>
    <d v="2026-05-04T00:00:00"/>
    <s v="Litia"/>
    <s v="Female"/>
    <s v="Ululoloa"/>
    <n v="0"/>
    <s v="Nuu"/>
    <x v="2"/>
    <x v="5"/>
    <x v="5"/>
    <x v="5"/>
    <x v="2"/>
    <n v="10"/>
    <x v="2"/>
    <x v="17"/>
    <n v="2357279"/>
  </r>
  <r>
    <d v="2026-05-04T00:00:00"/>
    <s v="Litia"/>
    <s v="Female"/>
    <s v="Ululoloa"/>
    <n v="0"/>
    <s v="Nuu"/>
    <x v="2"/>
    <x v="15"/>
    <x v="15"/>
    <x v="18"/>
    <x v="2"/>
    <n v="5"/>
    <x v="2"/>
    <x v="3"/>
    <n v="2357279"/>
  </r>
  <r>
    <d v="2026-05-04T00:00:00"/>
    <s v="Luisa"/>
    <s v="Female"/>
    <s v="Toamua"/>
    <n v="0"/>
    <s v="Nuu"/>
    <x v="2"/>
    <x v="4"/>
    <x v="4"/>
    <x v="4"/>
    <x v="2"/>
    <n v="100"/>
    <x v="2"/>
    <x v="57"/>
    <n v="2357278"/>
  </r>
  <r>
    <d v="2026-05-04T00:00:00"/>
    <s v="Luisa"/>
    <s v="Female"/>
    <s v="Toamua"/>
    <n v="0"/>
    <s v="Nuu"/>
    <x v="2"/>
    <x v="6"/>
    <x v="6"/>
    <x v="39"/>
    <x v="2"/>
    <n v="50"/>
    <x v="2"/>
    <x v="50"/>
    <n v="2357278"/>
  </r>
  <r>
    <d v="2026-05-04T00:00:00"/>
    <s v="Mulipola Lalai"/>
    <s v="Male"/>
    <s v="Nuu"/>
    <n v="0"/>
    <s v="Nuu"/>
    <x v="2"/>
    <x v="4"/>
    <x v="4"/>
    <x v="4"/>
    <x v="2"/>
    <n v="15"/>
    <x v="2"/>
    <x v="47"/>
    <n v="2357284"/>
  </r>
  <r>
    <d v="2026-05-04T00:00:00"/>
    <s v="Mulipola Lalai"/>
    <s v="Male"/>
    <s v="Nuu"/>
    <n v="0"/>
    <s v="Nuu"/>
    <x v="2"/>
    <x v="5"/>
    <x v="5"/>
    <x v="5"/>
    <x v="2"/>
    <n v="2"/>
    <x v="2"/>
    <x v="4"/>
    <n v="2357284"/>
  </r>
  <r>
    <d v="2026-05-04T00:00:00"/>
    <s v="Elenoa"/>
    <s v="Female"/>
    <s v="Vaimoso"/>
    <n v="0"/>
    <s v="Nuu"/>
    <x v="2"/>
    <x v="15"/>
    <x v="15"/>
    <x v="18"/>
    <x v="2"/>
    <n v="15"/>
    <x v="2"/>
    <x v="47"/>
    <n v="2357292"/>
  </r>
  <r>
    <d v="2026-05-04T00:00:00"/>
    <s v="Andy"/>
    <s v="Male"/>
    <s v="Faatoia"/>
    <n v="7115252"/>
    <s v="Nuu"/>
    <x v="2"/>
    <x v="4"/>
    <x v="4"/>
    <x v="4"/>
    <x v="2"/>
    <n v="6"/>
    <x v="2"/>
    <x v="10"/>
    <n v="2357293"/>
  </r>
  <r>
    <d v="2026-05-04T00:00:00"/>
    <s v="Andy"/>
    <s v="Male"/>
    <s v="Faatoia"/>
    <n v="7115252"/>
    <s v="Nuu"/>
    <x v="2"/>
    <x v="15"/>
    <x v="15"/>
    <x v="18"/>
    <x v="2"/>
    <n v="6"/>
    <x v="2"/>
    <x v="10"/>
    <n v="2357293"/>
  </r>
  <r>
    <d v="2026-05-04T00:00:00"/>
    <s v="Andy"/>
    <s v="Male"/>
    <s v="Faatoia"/>
    <n v="7115252"/>
    <s v="Nuu"/>
    <x v="2"/>
    <x v="5"/>
    <x v="5"/>
    <x v="5"/>
    <x v="2"/>
    <n v="4"/>
    <x v="2"/>
    <x v="8"/>
    <n v="2357293"/>
  </r>
  <r>
    <d v="2026-05-04T00:00:00"/>
    <s v="Ola"/>
    <s v="Male"/>
    <s v="Vaitele"/>
    <n v="0"/>
    <s v="Nuu"/>
    <x v="2"/>
    <x v="4"/>
    <x v="4"/>
    <x v="4"/>
    <x v="2"/>
    <n v="3"/>
    <x v="2"/>
    <x v="7"/>
    <n v="2357285"/>
  </r>
  <r>
    <d v="2026-05-04T00:00:00"/>
    <s v="Ola"/>
    <s v="Male"/>
    <s v="Vaitele"/>
    <n v="0"/>
    <s v="Nuu"/>
    <x v="2"/>
    <x v="15"/>
    <x v="15"/>
    <x v="18"/>
    <x v="2"/>
    <n v="3"/>
    <x v="2"/>
    <x v="7"/>
    <n v="2357285"/>
  </r>
  <r>
    <d v="2026-05-04T00:00:00"/>
    <s v="Ola"/>
    <s v="Male"/>
    <s v="Vaitele"/>
    <n v="0"/>
    <s v="Nuu"/>
    <x v="2"/>
    <x v="6"/>
    <x v="6"/>
    <x v="47"/>
    <x v="2"/>
    <n v="3"/>
    <x v="2"/>
    <x v="7"/>
    <n v="2357285"/>
  </r>
  <r>
    <d v="2026-05-05T00:00:00"/>
    <s v="Sunshine Pacific Ltd"/>
    <s v="Female"/>
    <s v="Tanumalala"/>
    <n v="7770590"/>
    <s v="Nuu"/>
    <x v="1"/>
    <x v="3"/>
    <x v="3"/>
    <x v="3"/>
    <x v="1"/>
    <n v="100"/>
    <x v="1"/>
    <x v="78"/>
    <n v="2357290"/>
  </r>
  <r>
    <d v="2026-05-05T00:00:00"/>
    <s v="Sunshine Pacific Ltd"/>
    <s v="Female"/>
    <s v="Tanumalala"/>
    <n v="7770590"/>
    <s v="Nuu"/>
    <x v="5"/>
    <x v="21"/>
    <x v="21"/>
    <x v="28"/>
    <x v="2"/>
    <n v="25"/>
    <x v="5"/>
    <x v="44"/>
    <n v="2357290"/>
  </r>
  <r>
    <d v="2026-05-05T00:00:00"/>
    <s v="Sunshine Pacific Ltd"/>
    <s v="Female"/>
    <s v="Tanumalala"/>
    <n v="7770590"/>
    <s v="Nuu"/>
    <x v="5"/>
    <x v="26"/>
    <x v="26"/>
    <x v="34"/>
    <x v="2"/>
    <n v="25"/>
    <x v="5"/>
    <x v="44"/>
    <n v="2357290"/>
  </r>
  <r>
    <d v="2026-05-05T00:00:00"/>
    <s v="Sunshine Pacific Ltd"/>
    <s v="Female"/>
    <s v="Tanumalala"/>
    <n v="7770590"/>
    <s v="Nuu"/>
    <x v="5"/>
    <x v="18"/>
    <x v="18"/>
    <x v="25"/>
    <x v="2"/>
    <n v="20"/>
    <x v="5"/>
    <x v="1"/>
    <n v="2357290"/>
  </r>
  <r>
    <d v="2026-05-05T00:00:00"/>
    <s v="Sunshine Pacific Ltd"/>
    <s v="Female"/>
    <s v="Tanumalala"/>
    <n v="7770590"/>
    <s v="Nuu"/>
    <x v="5"/>
    <x v="20"/>
    <x v="20"/>
    <x v="27"/>
    <x v="2"/>
    <n v="30"/>
    <x v="5"/>
    <x v="28"/>
    <n v="2357290"/>
  </r>
  <r>
    <d v="2026-05-05T00:00:00"/>
    <s v="Levai Sopo"/>
    <s v="Female"/>
    <s v="Savaia Lefaga"/>
    <n v="7718580"/>
    <s v="Nuu"/>
    <x v="1"/>
    <x v="3"/>
    <x v="3"/>
    <x v="3"/>
    <x v="1"/>
    <n v="4"/>
    <x v="1"/>
    <x v="31"/>
    <n v="2357291"/>
  </r>
  <r>
    <d v="2026-05-05T00:00:00"/>
    <s v="Sione"/>
    <s v="Male"/>
    <s v="Tuanai"/>
    <n v="0"/>
    <s v="Nuu"/>
    <x v="6"/>
    <x v="34"/>
    <x v="34"/>
    <x v="46"/>
    <x v="2"/>
    <n v="5"/>
    <x v="9"/>
    <x v="1"/>
    <n v="2357296"/>
  </r>
  <r>
    <d v="2026-05-05T00:00:00"/>
    <s v="Tavita Viane"/>
    <s v="Male"/>
    <s v="Lalomauga"/>
    <n v="0"/>
    <s v="Nuu"/>
    <x v="0"/>
    <x v="0"/>
    <x v="0"/>
    <x v="37"/>
    <x v="2"/>
    <n v="100"/>
    <x v="4"/>
    <x v="1"/>
    <n v="2357295"/>
  </r>
  <r>
    <d v="2026-05-05T00:00:00"/>
    <s v="Arie Voorwinden"/>
    <s v="Female"/>
    <s v="Lotopa"/>
    <n v="7675655"/>
    <s v="Nuu"/>
    <x v="2"/>
    <x v="15"/>
    <x v="15"/>
    <x v="18"/>
    <x v="2"/>
    <n v="20"/>
    <x v="2"/>
    <x v="11"/>
    <n v="2357294"/>
  </r>
  <r>
    <d v="2026-05-05T00:00:00"/>
    <s v="Arie Voorwinden"/>
    <s v="Female"/>
    <s v="Lotopa"/>
    <n v="7675655"/>
    <s v="Nuu"/>
    <x v="2"/>
    <x v="11"/>
    <x v="11"/>
    <x v="11"/>
    <x v="2"/>
    <n v="20"/>
    <x v="2"/>
    <x v="11"/>
    <n v="2357294"/>
  </r>
  <r>
    <d v="2026-05-05T00:00:00"/>
    <s v="Arie Voorwinden"/>
    <s v="Female"/>
    <s v="Lotopa"/>
    <n v="7675655"/>
    <s v="Nuu"/>
    <x v="2"/>
    <x v="5"/>
    <x v="5"/>
    <x v="5"/>
    <x v="2"/>
    <n v="15"/>
    <x v="2"/>
    <x v="47"/>
    <n v="2357294"/>
  </r>
  <r>
    <d v="2026-05-05T00:00:00"/>
    <s v="Pati Jenny"/>
    <s v="Male"/>
    <s v="Toamua"/>
    <n v="0"/>
    <s v="Nuu"/>
    <x v="2"/>
    <x v="15"/>
    <x v="15"/>
    <x v="18"/>
    <x v="2"/>
    <n v="40"/>
    <x v="2"/>
    <x v="39"/>
    <n v="2357297"/>
  </r>
  <r>
    <d v="2026-05-05T00:00:00"/>
    <s v="Pati Jenny"/>
    <s v="Male"/>
    <s v="Toamua"/>
    <n v="0"/>
    <s v="Nuu"/>
    <x v="2"/>
    <x v="4"/>
    <x v="4"/>
    <x v="4"/>
    <x v="2"/>
    <n v="20"/>
    <x v="2"/>
    <x v="11"/>
    <n v="2357297"/>
  </r>
  <r>
    <d v="2026-05-05T00:00:00"/>
    <s v="Pati Jenny"/>
    <s v="Male"/>
    <s v="Toamua"/>
    <n v="0"/>
    <s v="Nuu"/>
    <x v="3"/>
    <x v="13"/>
    <x v="13"/>
    <x v="16"/>
    <x v="2"/>
    <n v="10"/>
    <x v="2"/>
    <x v="17"/>
    <n v="2357297"/>
  </r>
  <r>
    <d v="2026-05-05T00:00:00"/>
    <s v="Pati Jenny"/>
    <s v="Male"/>
    <s v="Toamua"/>
    <n v="0"/>
    <s v="Nuu"/>
    <x v="2"/>
    <x v="15"/>
    <x v="15"/>
    <x v="18"/>
    <x v="2"/>
    <n v="20"/>
    <x v="2"/>
    <x v="11"/>
    <n v="2357297"/>
  </r>
  <r>
    <d v="2026-05-06T00:00:00"/>
    <s v="Lilo Wilpur"/>
    <s v="Male"/>
    <s v="Moamoa"/>
    <n v="0"/>
    <s v="Nuu"/>
    <x v="1"/>
    <x v="3"/>
    <x v="3"/>
    <x v="3"/>
    <x v="2"/>
    <n v="2"/>
    <x v="5"/>
    <x v="26"/>
    <n v="2357298"/>
  </r>
  <r>
    <d v="2026-05-06T00:00:00"/>
    <s v="Lilo Wilpur"/>
    <s v="Male"/>
    <s v="Moamoa"/>
    <n v="0"/>
    <s v="Nuu"/>
    <x v="5"/>
    <x v="20"/>
    <x v="20"/>
    <x v="27"/>
    <x v="2"/>
    <n v="3"/>
    <x v="5"/>
    <x v="32"/>
    <n v="2357298"/>
  </r>
  <r>
    <d v="2026-05-06T00:00:00"/>
    <s v="Rosa Pelenato"/>
    <s v="Female"/>
    <s v="Luatuanuu"/>
    <n v="7754355"/>
    <s v="Nuu"/>
    <x v="5"/>
    <x v="21"/>
    <x v="21"/>
    <x v="28"/>
    <x v="2"/>
    <n v="3"/>
    <x v="5"/>
    <x v="32"/>
    <n v="2357328"/>
  </r>
  <r>
    <d v="2026-05-06T00:00:00"/>
    <s v="Nuuausala College"/>
    <s v="Female"/>
    <s v="Nofoalii"/>
    <n v="7613507"/>
    <s v="Nuu"/>
    <x v="5"/>
    <x v="27"/>
    <x v="27"/>
    <x v="35"/>
    <x v="2"/>
    <n v="50"/>
    <x v="1"/>
    <x v="79"/>
    <n v="2357303"/>
  </r>
  <r>
    <d v="2026-05-06T00:00:00"/>
    <s v="Nuuausala College"/>
    <s v="Female"/>
    <s v="Nofoalii"/>
    <n v="7613507"/>
    <s v="Nuu"/>
    <x v="5"/>
    <x v="21"/>
    <x v="21"/>
    <x v="28"/>
    <x v="2"/>
    <n v="100"/>
    <x v="5"/>
    <x v="76"/>
    <n v="2357303"/>
  </r>
  <r>
    <d v="2026-05-06T00:00:00"/>
    <s v="Nuuausala College"/>
    <s v="Female"/>
    <s v="Nofoalii"/>
    <n v="7613507"/>
    <s v="Nuu"/>
    <x v="5"/>
    <x v="19"/>
    <x v="19"/>
    <x v="26"/>
    <x v="2"/>
    <n v="100"/>
    <x v="5"/>
    <x v="76"/>
    <n v="2357303"/>
  </r>
  <r>
    <d v="2026-05-06T00:00:00"/>
    <s v="Nuuausala College"/>
    <s v="Female"/>
    <s v="Nofoalii"/>
    <n v="7613507"/>
    <s v="Nuu"/>
    <x v="5"/>
    <x v="20"/>
    <x v="20"/>
    <x v="27"/>
    <x v="2"/>
    <n v="100"/>
    <x v="5"/>
    <x v="76"/>
    <n v="2357303"/>
  </r>
  <r>
    <d v="2026-05-06T00:00:00"/>
    <s v="Ulugia"/>
    <s v="Male"/>
    <s v="Vaiusu"/>
    <n v="0"/>
    <s v="Nuu"/>
    <x v="1"/>
    <x v="3"/>
    <x v="3"/>
    <x v="3"/>
    <x v="1"/>
    <n v="15"/>
    <x v="1"/>
    <x v="80"/>
    <n v="2357306"/>
  </r>
  <r>
    <d v="2026-05-06T00:00:00"/>
    <s v="Malolo Malolo"/>
    <s v="Male"/>
    <s v="Magiagi"/>
    <n v="0"/>
    <s v="Nuu"/>
    <x v="0"/>
    <x v="1"/>
    <x v="1"/>
    <x v="1"/>
    <x v="0"/>
    <n v="50"/>
    <x v="4"/>
    <x v="0"/>
    <n v="2327243"/>
  </r>
  <r>
    <d v="2026-05-06T00:00:00"/>
    <s v="Talaalofa Ioelu"/>
    <s v="Female"/>
    <s v="Faleula"/>
    <n v="0"/>
    <s v="Nuu"/>
    <x v="0"/>
    <x v="1"/>
    <x v="1"/>
    <x v="1"/>
    <x v="0"/>
    <n v="20"/>
    <x v="4"/>
    <x v="22"/>
    <n v="2327299"/>
  </r>
  <r>
    <d v="2026-05-06T00:00:00"/>
    <s v="Tina T"/>
    <s v="Female"/>
    <s v="Lepea"/>
    <n v="7799759"/>
    <s v="Nuu"/>
    <x v="2"/>
    <x v="4"/>
    <x v="4"/>
    <x v="4"/>
    <x v="2"/>
    <n v="30"/>
    <x v="2"/>
    <x v="49"/>
    <n v="2357301"/>
  </r>
  <r>
    <d v="2026-05-06T00:00:00"/>
    <s v="Nuuausala College"/>
    <s v="Male"/>
    <s v="Nofoalii"/>
    <n v="7613507"/>
    <s v="Nuu"/>
    <x v="2"/>
    <x v="10"/>
    <x v="10"/>
    <x v="12"/>
    <x v="3"/>
    <n v="11"/>
    <x v="3"/>
    <x v="81"/>
    <n v="2357302"/>
  </r>
  <r>
    <d v="2026-05-06T00:00:00"/>
    <s v="Nuuausala College"/>
    <s v="Male"/>
    <s v="Nofoalii"/>
    <n v="7613507"/>
    <s v="Nuu"/>
    <x v="2"/>
    <x v="7"/>
    <x v="7"/>
    <x v="21"/>
    <x v="3"/>
    <n v="10"/>
    <x v="3"/>
    <x v="46"/>
    <n v="2357302"/>
  </r>
  <r>
    <d v="2026-05-06T00:00:00"/>
    <s v="Nuuausala College"/>
    <s v="Male"/>
    <s v="Nofoalii"/>
    <n v="7613507"/>
    <s v="Nuu"/>
    <x v="2"/>
    <x v="15"/>
    <x v="15"/>
    <x v="18"/>
    <x v="2"/>
    <n v="150"/>
    <x v="2"/>
    <x v="82"/>
    <n v="2357302"/>
  </r>
  <r>
    <d v="2026-05-06T00:00:00"/>
    <s v="Nuuausala College"/>
    <s v="Male"/>
    <s v="Nofoalii"/>
    <n v="7613507"/>
    <s v="Nuu"/>
    <x v="3"/>
    <x v="13"/>
    <x v="13"/>
    <x v="16"/>
    <x v="2"/>
    <n v="30"/>
    <x v="2"/>
    <x v="49"/>
    <n v="2357302"/>
  </r>
  <r>
    <d v="2026-05-06T00:00:00"/>
    <s v="Nuuausala College"/>
    <s v="Male"/>
    <s v="Nofoalii"/>
    <n v="7613507"/>
    <s v="Nuu"/>
    <x v="2"/>
    <x v="10"/>
    <x v="10"/>
    <x v="10"/>
    <x v="2"/>
    <n v="100"/>
    <x v="2"/>
    <x v="57"/>
    <n v="2357302"/>
  </r>
  <r>
    <d v="2026-05-06T00:00:00"/>
    <s v="Nuuausala College"/>
    <s v="Male"/>
    <s v="Nofoalii"/>
    <n v="7613507"/>
    <s v="Nuu"/>
    <x v="2"/>
    <x v="4"/>
    <x v="4"/>
    <x v="4"/>
    <x v="2"/>
    <n v="100"/>
    <x v="2"/>
    <x v="57"/>
    <n v="2357302"/>
  </r>
  <r>
    <d v="2026-05-06T00:00:00"/>
    <s v="Nuuausala College"/>
    <s v="Male"/>
    <s v="Nofoalii"/>
    <n v="7613507"/>
    <s v="Nuu"/>
    <x v="2"/>
    <x v="11"/>
    <x v="11"/>
    <x v="11"/>
    <x v="2"/>
    <n v="81"/>
    <x v="2"/>
    <x v="83"/>
    <n v="2357302"/>
  </r>
  <r>
    <d v="2026-05-06T00:00:00"/>
    <s v="Alesana Finau"/>
    <s v="Male"/>
    <s v="Vailele"/>
    <n v="7224512"/>
    <s v="Nuu"/>
    <x v="2"/>
    <x v="4"/>
    <x v="4"/>
    <x v="4"/>
    <x v="2"/>
    <n v="10"/>
    <x v="2"/>
    <x v="17"/>
    <n v="2357305"/>
  </r>
  <r>
    <d v="2026-05-06T00:00:00"/>
    <s v="Alesana Finau"/>
    <s v="Male"/>
    <s v="Vailele"/>
    <n v="7224512"/>
    <s v="Nuu"/>
    <x v="2"/>
    <x v="5"/>
    <x v="5"/>
    <x v="5"/>
    <x v="2"/>
    <n v="10"/>
    <x v="2"/>
    <x v="17"/>
    <n v="2357305"/>
  </r>
  <r>
    <d v="2026-05-08T00:00:00"/>
    <s v="Siaki"/>
    <s v="Male"/>
    <s v="Faleasiu"/>
    <n v="0"/>
    <s v="Nuu"/>
    <x v="0"/>
    <x v="1"/>
    <x v="1"/>
    <x v="1"/>
    <x v="0"/>
    <n v="200"/>
    <x v="4"/>
    <x v="34"/>
    <n v="2357310"/>
  </r>
  <r>
    <d v="2026-05-08T00:00:00"/>
    <s v="Ioana Liva"/>
    <s v="Female"/>
    <s v="Faleula"/>
    <n v="0"/>
    <s v="Nuu"/>
    <x v="0"/>
    <x v="1"/>
    <x v="1"/>
    <x v="1"/>
    <x v="0"/>
    <n v="300"/>
    <x v="4"/>
    <x v="40"/>
    <n v="2357309"/>
  </r>
  <r>
    <d v="2026-05-08T00:00:00"/>
    <s v="Ioana Liva"/>
    <s v="Female"/>
    <s v="Faleula"/>
    <n v="0"/>
    <s v="Nuu"/>
    <x v="0"/>
    <x v="0"/>
    <x v="0"/>
    <x v="37"/>
    <x v="2"/>
    <n v="100"/>
    <x v="4"/>
    <x v="1"/>
    <n v="2357311"/>
  </r>
  <r>
    <d v="2026-05-08T00:00:00"/>
    <s v="Tavita Viane"/>
    <s v="Male"/>
    <s v="Lalomauga"/>
    <n v="0"/>
    <s v="Nuu"/>
    <x v="6"/>
    <x v="33"/>
    <x v="33"/>
    <x v="45"/>
    <x v="7"/>
    <n v="150"/>
    <x v="11"/>
    <x v="58"/>
    <n v="2357313"/>
  </r>
  <r>
    <d v="2026-05-08T00:00:00"/>
    <s v="Tavita Viane"/>
    <s v="Male"/>
    <s v="Lalomauga"/>
    <n v="0"/>
    <s v="Nuu"/>
    <x v="6"/>
    <x v="33"/>
    <x v="33"/>
    <x v="52"/>
    <x v="7"/>
    <n v="50"/>
    <x v="11"/>
    <x v="30"/>
    <n v="2357313"/>
  </r>
  <r>
    <d v="2026-05-08T00:00:00"/>
    <s v="Lisa Tavita"/>
    <s v="Female"/>
    <s v="Falelauniu"/>
    <n v="7774295"/>
    <s v="Nuu"/>
    <x v="2"/>
    <x v="15"/>
    <x v="15"/>
    <x v="18"/>
    <x v="2"/>
    <n v="10"/>
    <x v="2"/>
    <x v="17"/>
    <n v="2357307"/>
  </r>
  <r>
    <d v="2026-05-08T00:00:00"/>
    <s v="Lisa Tavita"/>
    <s v="Female"/>
    <s v="Falelauniu"/>
    <n v="7774295"/>
    <s v="Nuu"/>
    <x v="2"/>
    <x v="5"/>
    <x v="5"/>
    <x v="5"/>
    <x v="2"/>
    <n v="10"/>
    <x v="2"/>
    <x v="17"/>
    <n v="2357307"/>
  </r>
  <r>
    <d v="2026-05-08T00:00:00"/>
    <s v="Pepe Tagaloa"/>
    <s v="Female"/>
    <s v="Nuu fou"/>
    <n v="7580527"/>
    <s v="Nuu"/>
    <x v="2"/>
    <x v="4"/>
    <x v="4"/>
    <x v="4"/>
    <x v="2"/>
    <n v="20"/>
    <x v="2"/>
    <x v="11"/>
    <n v="2357308"/>
  </r>
  <r>
    <d v="2026-05-08T00:00:00"/>
    <s v="Pepe Tagaloa"/>
    <s v="Female"/>
    <s v="Nuu fou"/>
    <n v="7580527"/>
    <s v="Nuu"/>
    <x v="2"/>
    <x v="5"/>
    <x v="5"/>
    <x v="5"/>
    <x v="2"/>
    <n v="20"/>
    <x v="2"/>
    <x v="11"/>
    <n v="2357308"/>
  </r>
  <r>
    <d v="2026-05-08T00:00:00"/>
    <s v="Pepe Tagaloa"/>
    <s v="Female"/>
    <s v="Nuu fou"/>
    <n v="7580527"/>
    <s v="Nuu"/>
    <x v="2"/>
    <x v="11"/>
    <x v="11"/>
    <x v="11"/>
    <x v="2"/>
    <n v="20"/>
    <x v="2"/>
    <x v="11"/>
    <n v="2357308"/>
  </r>
  <r>
    <d v="2026-05-08T00:00:00"/>
    <s v="Ainiu Auapaau"/>
    <s v="Female"/>
    <s v="Tapatapao"/>
    <n v="0"/>
    <s v="Nuu"/>
    <x v="2"/>
    <x v="15"/>
    <x v="15"/>
    <x v="49"/>
    <x v="2"/>
    <n v="20"/>
    <x v="2"/>
    <x v="11"/>
    <n v="2357314"/>
  </r>
  <r>
    <d v="2026-05-08T00:00:00"/>
    <s v="Ainiu Auapaau"/>
    <s v="Female"/>
    <s v="Tapatapao"/>
    <n v="0"/>
    <s v="Nuu"/>
    <x v="2"/>
    <x v="15"/>
    <x v="15"/>
    <x v="18"/>
    <x v="2"/>
    <n v="15"/>
    <x v="2"/>
    <x v="47"/>
    <n v="2357314"/>
  </r>
  <r>
    <d v="2026-05-12T00:00:00"/>
    <s v="Fina Fala"/>
    <s v="Female"/>
    <s v="Apia"/>
    <n v="0"/>
    <s v="Nuu"/>
    <x v="1"/>
    <x v="2"/>
    <x v="2"/>
    <x v="2"/>
    <x v="1"/>
    <n v="3"/>
    <x v="1"/>
    <x v="63"/>
    <n v="2357327"/>
  </r>
  <r>
    <d v="2026-05-12T00:00:00"/>
    <s v="Talalelei Afa"/>
    <s v="Female"/>
    <s v="Vaitele"/>
    <n v="0"/>
    <s v="Nuu"/>
    <x v="1"/>
    <x v="3"/>
    <x v="3"/>
    <x v="3"/>
    <x v="1"/>
    <n v="10"/>
    <x v="1"/>
    <x v="40"/>
    <n v="2357326"/>
  </r>
  <r>
    <d v="2026-05-12T00:00:00"/>
    <s v="Talalelei Afa"/>
    <s v="Female"/>
    <s v="Vaitele"/>
    <n v="0"/>
    <s v="Nuu"/>
    <x v="5"/>
    <x v="26"/>
    <x v="26"/>
    <x v="34"/>
    <x v="2"/>
    <n v="10"/>
    <x v="5"/>
    <x v="0"/>
    <n v="2357326"/>
  </r>
  <r>
    <d v="2026-05-12T00:00:00"/>
    <s v="Talalelei Afa"/>
    <s v="Female"/>
    <s v="Vaitele"/>
    <n v="0"/>
    <s v="Nuu"/>
    <x v="5"/>
    <x v="19"/>
    <x v="19"/>
    <x v="26"/>
    <x v="2"/>
    <n v="10"/>
    <x v="5"/>
    <x v="0"/>
    <n v="2357326"/>
  </r>
  <r>
    <d v="2026-05-12T00:00:00"/>
    <s v="Mrs Brown"/>
    <s v="Female"/>
    <s v="Sataoa"/>
    <n v="0"/>
    <s v="Nuu"/>
    <x v="0"/>
    <x v="1"/>
    <x v="1"/>
    <x v="1"/>
    <x v="0"/>
    <n v="200"/>
    <x v="4"/>
    <x v="34"/>
    <n v="2357315"/>
  </r>
  <r>
    <d v="2026-05-12T00:00:00"/>
    <s v="Mulitalo"/>
    <s v="Male"/>
    <s v="Aleisa"/>
    <n v="0"/>
    <s v="Nuu"/>
    <x v="0"/>
    <x v="1"/>
    <x v="1"/>
    <x v="1"/>
    <x v="0"/>
    <n v="10"/>
    <x v="4"/>
    <x v="26"/>
    <n v="2357325"/>
  </r>
  <r>
    <d v="2026-05-12T00:00:00"/>
    <s v="Pauna Sautia"/>
    <s v="Female"/>
    <s v="Aleisa"/>
    <n v="7222515"/>
    <s v="Nuu"/>
    <x v="2"/>
    <x v="15"/>
    <x v="15"/>
    <x v="18"/>
    <x v="2"/>
    <n v="10"/>
    <x v="2"/>
    <x v="17"/>
    <n v="2357321"/>
  </r>
  <r>
    <d v="2026-05-12T00:00:00"/>
    <s v="Pauna Sautia"/>
    <s v="Female"/>
    <s v="Aleisa"/>
    <n v="7222515"/>
    <s v="Nuu"/>
    <x v="2"/>
    <x v="4"/>
    <x v="4"/>
    <x v="4"/>
    <x v="2"/>
    <n v="2"/>
    <x v="2"/>
    <x v="4"/>
    <n v="2357321"/>
  </r>
  <r>
    <d v="2026-05-12T00:00:00"/>
    <s v="Pauna Sautia"/>
    <s v="Female"/>
    <s v="Aleisa"/>
    <n v="7222515"/>
    <s v="Nuu"/>
    <x v="2"/>
    <x v="8"/>
    <x v="8"/>
    <x v="8"/>
    <x v="2"/>
    <n v="3"/>
    <x v="2"/>
    <x v="7"/>
    <n v="2357321"/>
  </r>
  <r>
    <d v="2026-05-12T00:00:00"/>
    <s v="Leiataua L"/>
    <s v="Male"/>
    <s v="Falelauniu"/>
    <n v="0"/>
    <s v="Nuu"/>
    <x v="2"/>
    <x v="11"/>
    <x v="11"/>
    <x v="20"/>
    <x v="2"/>
    <n v="5"/>
    <x v="2"/>
    <x v="3"/>
    <n v="2357320"/>
  </r>
  <r>
    <d v="2026-05-12T00:00:00"/>
    <s v="Leiataua L"/>
    <s v="Male"/>
    <s v="Falelauniu"/>
    <n v="0"/>
    <s v="Nuu"/>
    <x v="2"/>
    <x v="10"/>
    <x v="10"/>
    <x v="10"/>
    <x v="2"/>
    <n v="5"/>
    <x v="2"/>
    <x v="3"/>
    <n v="2357320"/>
  </r>
  <r>
    <d v="2026-05-12T00:00:00"/>
    <s v="Leiataua L"/>
    <s v="Male"/>
    <s v="Falelauniu"/>
    <n v="0"/>
    <s v="Nuu"/>
    <x v="2"/>
    <x v="6"/>
    <x v="6"/>
    <x v="39"/>
    <x v="2"/>
    <n v="5"/>
    <x v="2"/>
    <x v="3"/>
    <n v="2357320"/>
  </r>
  <r>
    <d v="2026-05-12T00:00:00"/>
    <s v="Laki Mulipola"/>
    <s v="Male"/>
    <s v="Nuu"/>
    <n v="0"/>
    <s v="Nuu"/>
    <x v="2"/>
    <x v="14"/>
    <x v="14"/>
    <x v="17"/>
    <x v="2"/>
    <n v="4"/>
    <x v="2"/>
    <x v="8"/>
    <n v="2357324"/>
  </r>
  <r>
    <d v="2026-05-12T00:00:00"/>
    <s v="Laki Mulipola"/>
    <s v="Male"/>
    <s v="Nuu"/>
    <n v="0"/>
    <s v="Nuu"/>
    <x v="2"/>
    <x v="4"/>
    <x v="4"/>
    <x v="4"/>
    <x v="2"/>
    <n v="10"/>
    <x v="2"/>
    <x v="17"/>
    <n v="2357324"/>
  </r>
  <r>
    <d v="2026-05-12T00:00:00"/>
    <s v="Laki Mulipola"/>
    <s v="Male"/>
    <s v="Nuu"/>
    <n v="0"/>
    <s v="Nuu"/>
    <x v="2"/>
    <x v="6"/>
    <x v="6"/>
    <x v="39"/>
    <x v="2"/>
    <n v="10"/>
    <x v="2"/>
    <x v="17"/>
    <n v="2357324"/>
  </r>
  <r>
    <d v="2026-05-12T00:00:00"/>
    <s v="Loata Keli"/>
    <s v="Female"/>
    <s v="Tufulele"/>
    <n v="7294835"/>
    <s v="Nuu"/>
    <x v="2"/>
    <x v="15"/>
    <x v="15"/>
    <x v="49"/>
    <x v="2"/>
    <n v="20"/>
    <x v="15"/>
    <x v="11"/>
    <n v="2357319"/>
  </r>
  <r>
    <d v="2026-05-12T00:00:00"/>
    <s v="Loata Keli"/>
    <s v="Female"/>
    <s v="Tufulele"/>
    <n v="7294835"/>
    <s v="Nuu"/>
    <x v="2"/>
    <x v="6"/>
    <x v="6"/>
    <x v="39"/>
    <x v="2"/>
    <n v="10"/>
    <x v="2"/>
    <x v="17"/>
    <n v="2357319"/>
  </r>
  <r>
    <d v="2026-05-12T00:00:00"/>
    <s v="Tai Falega"/>
    <s v="Male"/>
    <s v="Toamua"/>
    <n v="7625050"/>
    <s v="Nuu"/>
    <x v="2"/>
    <x v="5"/>
    <x v="5"/>
    <x v="5"/>
    <x v="2"/>
    <n v="30"/>
    <x v="2"/>
    <x v="49"/>
    <n v="2357318"/>
  </r>
  <r>
    <d v="2026-05-12T00:00:00"/>
    <s v="Tai Falega"/>
    <s v="Male"/>
    <s v="Toamua"/>
    <n v="7625050"/>
    <s v="Nuu"/>
    <x v="2"/>
    <x v="30"/>
    <x v="30"/>
    <x v="40"/>
    <x v="2"/>
    <n v="20"/>
    <x v="2"/>
    <x v="11"/>
    <n v="2357318"/>
  </r>
  <r>
    <d v="2026-05-12T00:00:00"/>
    <s v="Tai Falega"/>
    <s v="Male"/>
    <s v="Toamua"/>
    <n v="7625050"/>
    <s v="Nuu"/>
    <x v="2"/>
    <x v="15"/>
    <x v="15"/>
    <x v="18"/>
    <x v="2"/>
    <n v="20"/>
    <x v="2"/>
    <x v="11"/>
    <n v="2357318"/>
  </r>
  <r>
    <d v="2026-05-12T00:00:00"/>
    <s v="Solofa"/>
    <s v="Male"/>
    <s v="Aleisa"/>
    <n v="0"/>
    <s v="Nuu"/>
    <x v="2"/>
    <x v="15"/>
    <x v="15"/>
    <x v="49"/>
    <x v="2"/>
    <n v="100"/>
    <x v="2"/>
    <x v="57"/>
    <n v="2357317"/>
  </r>
  <r>
    <d v="2026-05-12T00:00:00"/>
    <s v="Luseane Lolani"/>
    <s v="Male"/>
    <s v="Vaiala"/>
    <n v="7603540"/>
    <s v="Nuu"/>
    <x v="2"/>
    <x v="5"/>
    <x v="5"/>
    <x v="5"/>
    <x v="2"/>
    <n v="10"/>
    <x v="2"/>
    <x v="17"/>
    <n v="2357329"/>
  </r>
  <r>
    <d v="2026-05-12T00:00:00"/>
    <s v="Luseane Lolani"/>
    <s v="Male"/>
    <s v="Vaiala"/>
    <n v="7603540"/>
    <s v="Nuu"/>
    <x v="2"/>
    <x v="15"/>
    <x v="15"/>
    <x v="18"/>
    <x v="2"/>
    <n v="5"/>
    <x v="2"/>
    <x v="3"/>
    <n v="2357329"/>
  </r>
  <r>
    <d v="2026-05-12T00:00:00"/>
    <s v="Luseane Lolani"/>
    <s v="Male"/>
    <s v="Vaiala"/>
    <n v="7603540"/>
    <s v="Nuu"/>
    <x v="2"/>
    <x v="14"/>
    <x v="14"/>
    <x v="55"/>
    <x v="2"/>
    <n v="10"/>
    <x v="2"/>
    <x v="17"/>
    <n v="2357329"/>
  </r>
  <r>
    <d v="2026-05-12T00:00:00"/>
    <s v="Sio Silva"/>
    <s v="Male"/>
    <s v="Faleula"/>
    <n v="7281363"/>
    <s v="Nuu"/>
    <x v="2"/>
    <x v="5"/>
    <x v="5"/>
    <x v="5"/>
    <x v="2"/>
    <n v="40"/>
    <x v="2"/>
    <x v="39"/>
    <n v="2357332"/>
  </r>
  <r>
    <d v="2026-05-12T00:00:00"/>
    <s v="Sio Silva"/>
    <s v="Male"/>
    <s v="Faleula"/>
    <n v="7281363"/>
    <s v="Nuu"/>
    <x v="2"/>
    <x v="14"/>
    <x v="14"/>
    <x v="17"/>
    <x v="2"/>
    <n v="50"/>
    <x v="2"/>
    <x v="50"/>
    <n v="2357332"/>
  </r>
  <r>
    <d v="2026-05-12T00:00:00"/>
    <s v="Steven Steven"/>
    <s v="Male"/>
    <s v="Mulivai Safata"/>
    <n v="7544551"/>
    <s v="Nuu"/>
    <x v="2"/>
    <x v="6"/>
    <x v="6"/>
    <x v="39"/>
    <x v="2"/>
    <n v="20"/>
    <x v="2"/>
    <x v="11"/>
    <n v="2357322"/>
  </r>
  <r>
    <d v="2026-05-12T00:00:00"/>
    <s v="Steven Steven"/>
    <s v="Male"/>
    <s v="Mulivai Safata"/>
    <n v="7544551"/>
    <s v="Nuu"/>
    <x v="2"/>
    <x v="5"/>
    <x v="5"/>
    <x v="5"/>
    <x v="2"/>
    <n v="10"/>
    <x v="2"/>
    <x v="17"/>
    <n v="2357322"/>
  </r>
  <r>
    <d v="2026-05-12T00:00:00"/>
    <s v="Steven Steven"/>
    <s v="Male"/>
    <s v="Mulivai Safata"/>
    <n v="7544551"/>
    <s v="Nuu"/>
    <x v="2"/>
    <x v="15"/>
    <x v="15"/>
    <x v="18"/>
    <x v="2"/>
    <n v="10"/>
    <x v="2"/>
    <x v="17"/>
    <n v="2357322"/>
  </r>
  <r>
    <d v="2026-05-12T00:00:00"/>
    <s v="Sose Sose"/>
    <s v="Female"/>
    <s v="Falelauniu"/>
    <n v="0"/>
    <s v="Nuu"/>
    <x v="2"/>
    <x v="30"/>
    <x v="30"/>
    <x v="40"/>
    <x v="2"/>
    <n v="4"/>
    <x v="2"/>
    <x v="8"/>
    <n v="2357323"/>
  </r>
  <r>
    <d v="2026-05-13T00:00:00"/>
    <s v="Tuli"/>
    <s v="Female"/>
    <s v="Aleisa"/>
    <n v="0"/>
    <s v="Aleisa "/>
    <x v="2"/>
    <x v="6"/>
    <x v="6"/>
    <x v="19"/>
    <x v="2"/>
    <n v="20"/>
    <x v="5"/>
    <x v="1"/>
    <n v="2357344"/>
  </r>
  <r>
    <d v="2026-05-13T00:00:00"/>
    <s v="Tuua"/>
    <s v="Male "/>
    <s v="Leulumoega "/>
    <n v="0"/>
    <s v="Aleisa "/>
    <x v="2"/>
    <x v="11"/>
    <x v="11"/>
    <x v="57"/>
    <x v="2"/>
    <n v="40"/>
    <x v="5"/>
    <x v="34"/>
    <n v="2357342"/>
  </r>
  <r>
    <d v="2026-05-13T00:00:00"/>
    <s v="Sinavae"/>
    <s v="Female"/>
    <s v="Leulumoega "/>
    <n v="0"/>
    <s v="Aleisa "/>
    <x v="5"/>
    <x v="21"/>
    <x v="21"/>
    <x v="58"/>
    <x v="0"/>
    <n v="5"/>
    <x v="5"/>
    <x v="23"/>
    <n v="2357343"/>
  </r>
  <r>
    <d v="2026-05-13T00:00:00"/>
    <s v="Sinavae "/>
    <s v="Female"/>
    <s v="Leulumoega "/>
    <n v="0"/>
    <s v="Aleisa "/>
    <x v="5"/>
    <x v="28"/>
    <x v="28"/>
    <x v="59"/>
    <x v="0"/>
    <n v="5"/>
    <x v="5"/>
    <x v="23"/>
    <n v="2357343"/>
  </r>
  <r>
    <d v="2026-05-13T00:00:00"/>
    <s v="Sinavae "/>
    <s v="Female"/>
    <s v="Leulumoega "/>
    <n v="0"/>
    <s v="Aleisa "/>
    <x v="0"/>
    <x v="1"/>
    <x v="1"/>
    <x v="1"/>
    <x v="0"/>
    <n v="150"/>
    <x v="4"/>
    <x v="28"/>
    <n v="2357343"/>
  </r>
  <r>
    <d v="2026-05-13T00:00:00"/>
    <s v="Palesasa"/>
    <s v="Male"/>
    <s v="Moamoa"/>
    <n v="0"/>
    <s v="Nuu"/>
    <x v="0"/>
    <x v="1"/>
    <x v="1"/>
    <x v="1"/>
    <x v="0"/>
    <n v="100"/>
    <x v="4"/>
    <x v="1"/>
    <n v="2357333"/>
  </r>
  <r>
    <d v="2026-05-13T00:00:00"/>
    <s v="Mogan"/>
    <s v="Male"/>
    <s v="Papauta"/>
    <n v="7714581"/>
    <s v="Nuu"/>
    <x v="5"/>
    <x v="19"/>
    <x v="19"/>
    <x v="26"/>
    <x v="2"/>
    <n v="10"/>
    <x v="5"/>
    <x v="0"/>
    <n v="2357334"/>
  </r>
  <r>
    <d v="2026-05-13T00:00:00"/>
    <s v="Mogan"/>
    <s v="Male"/>
    <s v="Papauta"/>
    <n v="7714581"/>
    <s v="Nuu"/>
    <x v="5"/>
    <x v="21"/>
    <x v="21"/>
    <x v="28"/>
    <x v="2"/>
    <n v="5"/>
    <x v="5"/>
    <x v="23"/>
    <n v="2357334"/>
  </r>
  <r>
    <d v="2026-05-13T00:00:00"/>
    <s v="Mogan"/>
    <s v="Male"/>
    <s v="Papauta"/>
    <n v="7714581"/>
    <s v="Nuu"/>
    <x v="5"/>
    <x v="18"/>
    <x v="18"/>
    <x v="25"/>
    <x v="2"/>
    <n v="5"/>
    <x v="5"/>
    <x v="23"/>
    <n v="2357334"/>
  </r>
  <r>
    <d v="2026-05-13T00:00:00"/>
    <s v="Mogan"/>
    <s v="Male"/>
    <s v="Papauta"/>
    <n v="7714581"/>
    <s v="Nuu"/>
    <x v="5"/>
    <x v="22"/>
    <x v="22"/>
    <x v="29"/>
    <x v="2"/>
    <n v="5"/>
    <x v="5"/>
    <x v="23"/>
    <n v="2357334"/>
  </r>
  <r>
    <d v="2026-05-13T00:00:00"/>
    <s v="Petelo Samalia"/>
    <s v="Male"/>
    <s v="Leulumoega"/>
    <n v="7238970"/>
    <s v="Nuu"/>
    <x v="2"/>
    <x v="6"/>
    <x v="6"/>
    <x v="39"/>
    <x v="2"/>
    <n v="40"/>
    <x v="2"/>
    <x v="39"/>
    <n v="2357335"/>
  </r>
  <r>
    <d v="2026-05-13T00:00:00"/>
    <s v="Samuelu Afamasaga"/>
    <s v="Male"/>
    <s v="Tiapapata"/>
    <n v="7601962"/>
    <s v="Nuu"/>
    <x v="2"/>
    <x v="15"/>
    <x v="15"/>
    <x v="18"/>
    <x v="2"/>
    <n v="5"/>
    <x v="2"/>
    <x v="3"/>
    <n v="2357336"/>
  </r>
  <r>
    <d v="2026-05-13T00:00:00"/>
    <s v="Samuelu Afamasaga"/>
    <s v="Male"/>
    <s v="Tiapapata"/>
    <n v="7601962"/>
    <s v="Nuu"/>
    <x v="2"/>
    <x v="5"/>
    <x v="5"/>
    <x v="5"/>
    <x v="2"/>
    <n v="5"/>
    <x v="2"/>
    <x v="3"/>
    <n v="2357336"/>
  </r>
  <r>
    <d v="2026-05-13T00:00:00"/>
    <s v="Ateca "/>
    <s v="Female"/>
    <s v="Vaivase uta"/>
    <n v="7654615"/>
    <s v="Nuu"/>
    <x v="2"/>
    <x v="10"/>
    <x v="10"/>
    <x v="10"/>
    <x v="2"/>
    <n v="5"/>
    <x v="2"/>
    <x v="3"/>
    <n v="2357337"/>
  </r>
  <r>
    <d v="2026-05-13T00:00:00"/>
    <s v="Ateca "/>
    <s v="Female"/>
    <s v="Vaivase uta"/>
    <n v="7654615"/>
    <s v="Nuu"/>
    <x v="2"/>
    <x v="5"/>
    <x v="5"/>
    <x v="5"/>
    <x v="2"/>
    <n v="2"/>
    <x v="2"/>
    <x v="4"/>
    <n v="2357337"/>
  </r>
  <r>
    <d v="2026-05-13T00:00:00"/>
    <s v="Fuimaono Uili"/>
    <s v="Male"/>
    <s v="Moamoa"/>
    <n v="7701311"/>
    <s v="Nuu"/>
    <x v="2"/>
    <x v="11"/>
    <x v="11"/>
    <x v="20"/>
    <x v="2"/>
    <n v="20"/>
    <x v="2"/>
    <x v="11"/>
    <n v="2357338"/>
  </r>
  <r>
    <d v="2026-05-13T00:00:00"/>
    <s v="Fuimaono Uili"/>
    <s v="Male"/>
    <s v="Moamoa"/>
    <n v="7701311"/>
    <s v="Nuu"/>
    <x v="2"/>
    <x v="10"/>
    <x v="10"/>
    <x v="10"/>
    <x v="2"/>
    <n v="20"/>
    <x v="2"/>
    <x v="11"/>
    <n v="2357338"/>
  </r>
  <r>
    <d v="2026-05-13T00:00:00"/>
    <s v="Fuimaono Uili"/>
    <s v="Male"/>
    <s v="Moamoa"/>
    <n v="7701311"/>
    <s v="Nuu"/>
    <x v="2"/>
    <x v="6"/>
    <x v="6"/>
    <x v="39"/>
    <x v="2"/>
    <n v="20"/>
    <x v="2"/>
    <x v="11"/>
    <n v="2357338"/>
  </r>
  <r>
    <d v="2026-05-13T00:00:00"/>
    <s v="Tali Elia"/>
    <s v="Male"/>
    <s v="Toamua"/>
    <n v="0"/>
    <s v="Nuu"/>
    <x v="2"/>
    <x v="6"/>
    <x v="6"/>
    <x v="39"/>
    <x v="2"/>
    <n v="20"/>
    <x v="2"/>
    <x v="11"/>
    <n v="2357340"/>
  </r>
  <r>
    <d v="2026-05-13T00:00:00"/>
    <s v="Melissa Tuivai"/>
    <s v="Female"/>
    <s v="Afega"/>
    <n v="7294773"/>
    <s v="Nuu"/>
    <x v="2"/>
    <x v="10"/>
    <x v="10"/>
    <x v="10"/>
    <x v="2"/>
    <n v="10"/>
    <x v="2"/>
    <x v="17"/>
    <n v="2357341"/>
  </r>
  <r>
    <d v="2026-05-13T00:00:00"/>
    <s v="Melissa Tuivai"/>
    <s v="Female"/>
    <s v="Afega"/>
    <n v="7294773"/>
    <s v="Nuu"/>
    <x v="2"/>
    <x v="11"/>
    <x v="11"/>
    <x v="11"/>
    <x v="2"/>
    <n v="10"/>
    <x v="2"/>
    <x v="17"/>
    <n v="2357341"/>
  </r>
  <r>
    <d v="2026-05-13T00:00:00"/>
    <s v="Elia Pinono"/>
    <s v="Male"/>
    <s v="Toamua"/>
    <n v="7652095"/>
    <s v="Nuu"/>
    <x v="1"/>
    <x v="3"/>
    <x v="3"/>
    <x v="3"/>
    <x v="1"/>
    <n v="10"/>
    <x v="1"/>
    <x v="40"/>
    <n v="2357339"/>
  </r>
  <r>
    <d v="2026-05-14T00:00:00"/>
    <s v="Fa'amau Neru"/>
    <s v="Male"/>
    <s v="Saluafata"/>
    <n v="0"/>
    <s v="Nuu"/>
    <x v="2"/>
    <x v="15"/>
    <x v="15"/>
    <x v="18"/>
    <x v="2"/>
    <n v="10"/>
    <x v="2"/>
    <x v="17"/>
    <n v="2357345"/>
  </r>
  <r>
    <d v="2026-05-14T00:00:00"/>
    <s v="Fa'amau Neru"/>
    <s v="Male"/>
    <s v="Saluafata"/>
    <n v="0"/>
    <s v="Nuu"/>
    <x v="2"/>
    <x v="15"/>
    <x v="15"/>
    <x v="49"/>
    <x v="2"/>
    <n v="5"/>
    <x v="2"/>
    <x v="3"/>
    <n v="2357345"/>
  </r>
  <r>
    <d v="2026-05-14T00:00:00"/>
    <s v="Fa'amau Neru"/>
    <s v="Male"/>
    <s v="Saluafata"/>
    <n v="0"/>
    <s v="Nuu"/>
    <x v="2"/>
    <x v="6"/>
    <x v="6"/>
    <x v="39"/>
    <x v="2"/>
    <n v="10"/>
    <x v="2"/>
    <x v="17"/>
    <n v="2357345"/>
  </r>
  <r>
    <d v="2026-05-14T00:00:00"/>
    <s v="Fa'amau Neru"/>
    <s v="Male"/>
    <s v="Saluafata"/>
    <n v="0"/>
    <s v="Nuu"/>
    <x v="2"/>
    <x v="5"/>
    <x v="5"/>
    <x v="5"/>
    <x v="2"/>
    <n v="4"/>
    <x v="2"/>
    <x v="8"/>
    <n v="2357345"/>
  </r>
  <r>
    <d v="2026-05-14T00:00:00"/>
    <s v="Tracey Atonio"/>
    <s v="Female"/>
    <s v="Fasito'o uta"/>
    <n v="7218967"/>
    <s v="Nuu"/>
    <x v="2"/>
    <x v="6"/>
    <x v="6"/>
    <x v="39"/>
    <x v="2"/>
    <n v="160"/>
    <x v="2"/>
    <x v="84"/>
    <n v="2357346"/>
  </r>
  <r>
    <d v="2026-05-14T00:00:00"/>
    <s v="Tracey Atonio"/>
    <s v="Female"/>
    <s v="Fasito'o uta"/>
    <n v="7218967"/>
    <s v="Nuu"/>
    <x v="2"/>
    <x v="15"/>
    <x v="15"/>
    <x v="18"/>
    <x v="2"/>
    <n v="40"/>
    <x v="2"/>
    <x v="39"/>
    <n v="2357346"/>
  </r>
  <r>
    <d v="2026-05-14T00:00:00"/>
    <s v="Siulia Brown"/>
    <s v="Female"/>
    <s v="Tiavi"/>
    <n v="7247839"/>
    <s v="Nuu"/>
    <x v="2"/>
    <x v="15"/>
    <x v="15"/>
    <x v="49"/>
    <x v="2"/>
    <n v="10"/>
    <x v="2"/>
    <x v="17"/>
    <n v="2357351"/>
  </r>
  <r>
    <d v="2026-05-14T00:00:00"/>
    <s v="Siulia Brown"/>
    <s v="Female"/>
    <s v="Tiavi"/>
    <n v="7247839"/>
    <s v="Nuu"/>
    <x v="2"/>
    <x v="15"/>
    <x v="15"/>
    <x v="18"/>
    <x v="2"/>
    <n v="10"/>
    <x v="2"/>
    <x v="17"/>
    <n v="2357351"/>
  </r>
  <r>
    <d v="2026-05-14T00:00:00"/>
    <s v="Siulia Brown"/>
    <s v="Female"/>
    <s v="Tiavi"/>
    <n v="7247839"/>
    <s v="Nuu"/>
    <x v="2"/>
    <x v="6"/>
    <x v="6"/>
    <x v="39"/>
    <x v="2"/>
    <n v="10"/>
    <x v="2"/>
    <x v="17"/>
    <n v="2357351"/>
  </r>
  <r>
    <d v="2026-05-14T00:00:00"/>
    <s v="Palepa Eneliko"/>
    <s v="Female"/>
    <s v="Vaitele fou"/>
    <n v="7287216"/>
    <s v="Nuu"/>
    <x v="2"/>
    <x v="10"/>
    <x v="10"/>
    <x v="10"/>
    <x v="2"/>
    <n v="5"/>
    <x v="2"/>
    <x v="3"/>
    <n v="2357352"/>
  </r>
  <r>
    <d v="2026-05-14T00:00:00"/>
    <s v="Palepa Eneliko"/>
    <s v="Female"/>
    <s v="Vaitele fou"/>
    <n v="7287216"/>
    <s v="Nuu"/>
    <x v="2"/>
    <x v="15"/>
    <x v="15"/>
    <x v="18"/>
    <x v="2"/>
    <n v="5"/>
    <x v="2"/>
    <x v="3"/>
    <n v="2357352"/>
  </r>
  <r>
    <d v="2026-05-14T00:00:00"/>
    <s v="Palepa Eneliko"/>
    <s v="Female"/>
    <s v="Vaitele fou"/>
    <n v="7287216"/>
    <s v="Nuu"/>
    <x v="3"/>
    <x v="13"/>
    <x v="13"/>
    <x v="15"/>
    <x v="2"/>
    <n v="5"/>
    <x v="2"/>
    <x v="3"/>
    <n v="2357352"/>
  </r>
  <r>
    <d v="2026-05-14T00:00:00"/>
    <s v="Palepa Eneliko"/>
    <s v="Female"/>
    <s v="Vaitele fou"/>
    <n v="7287216"/>
    <s v="Nuu"/>
    <x v="2"/>
    <x v="5"/>
    <x v="5"/>
    <x v="5"/>
    <x v="2"/>
    <n v="3"/>
    <x v="2"/>
    <x v="7"/>
    <n v="2357352"/>
  </r>
  <r>
    <d v="2026-05-14T00:00:00"/>
    <s v="Chris Tuilagi"/>
    <s v="Male"/>
    <s v="Afega"/>
    <n v="7755402"/>
    <s v="Nuu"/>
    <x v="2"/>
    <x v="14"/>
    <x v="14"/>
    <x v="55"/>
    <x v="2"/>
    <n v="10"/>
    <x v="2"/>
    <x v="17"/>
    <n v="2357353"/>
  </r>
  <r>
    <d v="2026-05-14T00:00:00"/>
    <s v="Atonio Mamea"/>
    <s v="Male"/>
    <s v="Saleimoa"/>
    <n v="7250096"/>
    <s v="Nuu"/>
    <x v="2"/>
    <x v="15"/>
    <x v="15"/>
    <x v="49"/>
    <x v="2"/>
    <n v="7"/>
    <x v="2"/>
    <x v="20"/>
    <n v="2357354"/>
  </r>
  <r>
    <d v="2026-05-14T00:00:00"/>
    <s v="Theresa Wright"/>
    <s v="Female"/>
    <s v="Leusoalii"/>
    <n v="7367243"/>
    <s v="Nuu"/>
    <x v="2"/>
    <x v="10"/>
    <x v="10"/>
    <x v="10"/>
    <x v="2"/>
    <n v="20"/>
    <x v="2"/>
    <x v="11"/>
    <n v="2357355"/>
  </r>
  <r>
    <d v="2026-05-14T00:00:00"/>
    <s v="Theresa Wright"/>
    <s v="Female"/>
    <s v="Leusoalii"/>
    <n v="7367243"/>
    <s v="Nuu"/>
    <x v="2"/>
    <x v="14"/>
    <x v="14"/>
    <x v="55"/>
    <x v="2"/>
    <n v="2"/>
    <x v="2"/>
    <x v="4"/>
    <n v="2357355"/>
  </r>
  <r>
    <d v="2026-05-14T00:00:00"/>
    <s v="Theresa Wright"/>
    <s v="Female"/>
    <s v="Leusoalii"/>
    <n v="7367243"/>
    <s v="Nuu"/>
    <x v="2"/>
    <x v="6"/>
    <x v="6"/>
    <x v="39"/>
    <x v="2"/>
    <n v="8"/>
    <x v="2"/>
    <x v="65"/>
    <n v="2357355"/>
  </r>
  <r>
    <d v="2026-05-14T00:00:00"/>
    <s v="Tala Nise"/>
    <s v="Female"/>
    <s v="Apia"/>
    <n v="0"/>
    <s v="Nuu"/>
    <x v="5"/>
    <x v="26"/>
    <x v="26"/>
    <x v="34"/>
    <x v="2"/>
    <n v="10"/>
    <x v="5"/>
    <x v="0"/>
    <n v="2357356"/>
  </r>
  <r>
    <d v="2026-05-14T00:00:00"/>
    <s v="Tana Fai"/>
    <s v="Male"/>
    <s v="Vaitele"/>
    <n v="0"/>
    <s v="Nuu"/>
    <x v="1"/>
    <x v="3"/>
    <x v="3"/>
    <x v="3"/>
    <x v="1"/>
    <n v="20"/>
    <x v="1"/>
    <x v="53"/>
    <n v="2357356"/>
  </r>
  <r>
    <d v="2026-05-14T00:00:00"/>
    <s v="Tana Fai"/>
    <s v="Male"/>
    <s v="Vaitele"/>
    <n v="0"/>
    <s v="Nuu"/>
    <x v="5"/>
    <x v="26"/>
    <x v="26"/>
    <x v="34"/>
    <x v="2"/>
    <n v="8"/>
    <x v="5"/>
    <x v="35"/>
    <n v="2357356"/>
  </r>
  <r>
    <d v="2026-05-14T00:00:00"/>
    <s v="Namulauulu"/>
    <s v="Male"/>
    <s v="Vaigaga"/>
    <n v="0"/>
    <s v="Nuu"/>
    <x v="0"/>
    <x v="1"/>
    <x v="1"/>
    <x v="1"/>
    <x v="0"/>
    <n v="20"/>
    <x v="4"/>
    <x v="22"/>
    <n v="2357347"/>
  </r>
  <r>
    <d v="2026-05-14T00:00:00"/>
    <s v="Pine"/>
    <s v="Female"/>
    <s v="Falealili"/>
    <n v="0"/>
    <s v="Nuu"/>
    <x v="0"/>
    <x v="1"/>
    <x v="1"/>
    <x v="1"/>
    <x v="0"/>
    <n v="100"/>
    <x v="4"/>
    <x v="1"/>
    <n v="2357349"/>
  </r>
  <r>
    <d v="2026-05-14T00:00:00"/>
    <s v="Tuala"/>
    <s v="Male"/>
    <s v="Lefaga"/>
    <n v="0"/>
    <s v="Nuu"/>
    <x v="0"/>
    <x v="1"/>
    <x v="1"/>
    <x v="1"/>
    <x v="0"/>
    <n v="100"/>
    <x v="4"/>
    <x v="1"/>
    <n v="2357348"/>
  </r>
  <r>
    <d v="2026-05-14T00:00:00"/>
    <s v="Faafetai"/>
    <s v="Male"/>
    <s v="Faatoia"/>
    <n v="0"/>
    <s v="Nuu"/>
    <x v="0"/>
    <x v="1"/>
    <x v="1"/>
    <x v="1"/>
    <x v="0"/>
    <n v="40"/>
    <x v="4"/>
    <x v="35"/>
    <n v="2357377"/>
  </r>
  <r>
    <d v="2026-05-15T00:00:00"/>
    <s v="Leausalilo I'a"/>
    <s v="Male"/>
    <s v="Faleseela Lefaga"/>
    <n v="0"/>
    <s v="Savaia"/>
    <x v="2"/>
    <x v="5"/>
    <x v="5"/>
    <x v="60"/>
    <x v="2"/>
    <n v="10"/>
    <x v="2"/>
    <x v="17"/>
    <n v="2357369"/>
  </r>
  <r>
    <d v="2026-05-15T00:00:00"/>
    <s v="Seupule Telea"/>
    <s v="Male"/>
    <s v="Saleaula"/>
    <n v="7676293"/>
    <s v="Savaia"/>
    <x v="0"/>
    <x v="1"/>
    <x v="1"/>
    <x v="1"/>
    <x v="0"/>
    <n v="50"/>
    <x v="0"/>
    <x v="17"/>
    <n v="2357370"/>
  </r>
  <r>
    <d v="2026-05-15T00:00:00"/>
    <s v="Leafa Ah Key"/>
    <s v="Female"/>
    <s v="Tafagamanu"/>
    <n v="7280698"/>
    <s v="Savaia"/>
    <x v="2"/>
    <x v="30"/>
    <x v="30"/>
    <x v="61"/>
    <x v="2"/>
    <n v="10"/>
    <x v="2"/>
    <x v="17"/>
    <n v="2357371"/>
  </r>
  <r>
    <d v="2026-05-15T00:00:00"/>
    <s v="Aperaamo Apelu"/>
    <s v="Male"/>
    <s v="Nuuausala"/>
    <n v="7160607"/>
    <s v="Savaia"/>
    <x v="0"/>
    <x v="1"/>
    <x v="1"/>
    <x v="1"/>
    <x v="0"/>
    <n v="100"/>
    <x v="0"/>
    <x v="11"/>
    <n v="2357372"/>
  </r>
  <r>
    <d v="2026-05-15T00:00:00"/>
    <s v="Aperaamo Apelu"/>
    <s v="Male"/>
    <s v="Leulumoega"/>
    <n v="7160607"/>
    <s v="Savaia"/>
    <x v="2"/>
    <x v="5"/>
    <x v="5"/>
    <x v="62"/>
    <x v="2"/>
    <n v="15"/>
    <x v="2"/>
    <x v="47"/>
    <n v="2357373"/>
  </r>
  <r>
    <d v="2026-05-15T00:00:00"/>
    <s v="Aperaamo Apelu"/>
    <s v="Male"/>
    <s v="Leulumoega"/>
    <n v="7160607"/>
    <s v="Savaia"/>
    <x v="2"/>
    <x v="10"/>
    <x v="10"/>
    <x v="12"/>
    <x v="3"/>
    <n v="4"/>
    <x v="15"/>
    <x v="39"/>
    <n v="2357373"/>
  </r>
  <r>
    <d v="2026-05-15T00:00:00"/>
    <s v="Taliuta Ofisa"/>
    <s v="Female"/>
    <s v="Malie"/>
    <n v="7299043"/>
    <s v="Savaia"/>
    <x v="0"/>
    <x v="1"/>
    <x v="1"/>
    <x v="1"/>
    <x v="0"/>
    <n v="50"/>
    <x v="0"/>
    <x v="17"/>
    <n v="2357374"/>
  </r>
  <r>
    <d v="2026-05-15T00:00:00"/>
    <s v="Saumaleula Seupule"/>
    <s v="Female"/>
    <s v="Salua Manono"/>
    <n v="7585371"/>
    <s v="Savaia"/>
    <x v="2"/>
    <x v="6"/>
    <x v="6"/>
    <x v="47"/>
    <x v="2"/>
    <n v="5"/>
    <x v="2"/>
    <x v="3"/>
    <n v="2357375"/>
  </r>
  <r>
    <d v="2026-05-15T00:00:00"/>
    <s v="Courtney Stevenson"/>
    <s v="Male"/>
    <s v="Manase "/>
    <n v="7528604"/>
    <s v="Nuu"/>
    <x v="5"/>
    <x v="20"/>
    <x v="20"/>
    <x v="27"/>
    <x v="2"/>
    <n v="24"/>
    <x v="5"/>
    <x v="31"/>
    <n v="2357361"/>
  </r>
  <r>
    <d v="2026-05-15T00:00:00"/>
    <s v="Courtney Stevenson"/>
    <s v="Male"/>
    <s v="Manase "/>
    <n v="7528604"/>
    <s v="Nuu"/>
    <x v="5"/>
    <x v="36"/>
    <x v="36"/>
    <x v="56"/>
    <x v="2"/>
    <n v="2"/>
    <x v="5"/>
    <x v="26"/>
    <n v="2357361"/>
  </r>
  <r>
    <d v="2026-06-15T00:00:00"/>
    <s v="Filipo Vito"/>
    <s v="Male"/>
    <s v="Faleseela"/>
    <n v="7792828"/>
    <s v="Nuu"/>
    <x v="1"/>
    <x v="3"/>
    <x v="3"/>
    <x v="3"/>
    <x v="1"/>
    <n v="10"/>
    <x v="16"/>
    <x v="40"/>
    <n v="2357363"/>
  </r>
  <r>
    <d v="2026-05-15T00:00:00"/>
    <s v="Vaasiliena"/>
    <s v="Male"/>
    <s v="Vaitele fou"/>
    <n v="0"/>
    <s v="Nuu"/>
    <x v="0"/>
    <x v="1"/>
    <x v="1"/>
    <x v="1"/>
    <x v="0"/>
    <n v="20"/>
    <x v="4"/>
    <x v="22"/>
    <n v="2357358"/>
  </r>
  <r>
    <d v="2026-05-15T00:00:00"/>
    <s v="Stevenson "/>
    <s v="Male"/>
    <s v="Manase "/>
    <n v="0"/>
    <s v="Nuu"/>
    <x v="4"/>
    <x v="16"/>
    <x v="16"/>
    <x v="23"/>
    <x v="2"/>
    <n v="2"/>
    <x v="5"/>
    <x v="26"/>
    <n v="2357362"/>
  </r>
  <r>
    <d v="2026-05-15T00:00:00"/>
    <s v="Stevenson"/>
    <s v="Male"/>
    <s v="Manase "/>
    <n v="0"/>
    <s v="Nuu"/>
    <x v="4"/>
    <x v="35"/>
    <x v="35"/>
    <x v="63"/>
    <x v="2"/>
    <n v="2"/>
    <x v="5"/>
    <x v="26"/>
    <n v="2357362"/>
  </r>
  <r>
    <d v="2026-05-15T00:00:00"/>
    <s v="Tanuvasa"/>
    <s v="Male"/>
    <s v="Nofoalii"/>
    <n v="0"/>
    <s v="Nuu"/>
    <x v="0"/>
    <x v="1"/>
    <x v="1"/>
    <x v="1"/>
    <x v="0"/>
    <n v="60"/>
    <x v="4"/>
    <x v="12"/>
    <n v="2357378"/>
  </r>
  <r>
    <d v="2026-05-15T00:00:00"/>
    <s v="Puava"/>
    <s v="Male"/>
    <s v="Malie"/>
    <n v="0"/>
    <s v="Nuu"/>
    <x v="0"/>
    <x v="1"/>
    <x v="1"/>
    <x v="1"/>
    <x v="0"/>
    <n v="50"/>
    <x v="4"/>
    <x v="0"/>
    <n v="2357383"/>
  </r>
  <r>
    <d v="2026-05-15T00:00:00"/>
    <s v="Elisa"/>
    <s v="Female"/>
    <s v="Malifa"/>
    <n v="0"/>
    <s v="Nuu"/>
    <x v="0"/>
    <x v="1"/>
    <x v="1"/>
    <x v="1"/>
    <x v="0"/>
    <n v="20"/>
    <x v="4"/>
    <x v="22"/>
    <n v="2357381"/>
  </r>
  <r>
    <d v="2026-05-15T00:00:00"/>
    <s v="Elisa"/>
    <s v="Female"/>
    <s v="Malifa"/>
    <n v="0"/>
    <s v="Nuu"/>
    <x v="4"/>
    <x v="17"/>
    <x v="17"/>
    <x v="24"/>
    <x v="2"/>
    <n v="5"/>
    <x v="5"/>
    <x v="23"/>
    <n v="2357382"/>
  </r>
  <r>
    <d v="2026-05-15T00:00:00"/>
    <s v="Divine Mercy"/>
    <s v="Female"/>
    <s v="Malololelei"/>
    <n v="7628791"/>
    <s v="Nuu"/>
    <x v="2"/>
    <x v="6"/>
    <x v="6"/>
    <x v="39"/>
    <x v="2"/>
    <n v="20"/>
    <x v="2"/>
    <x v="11"/>
    <n v="2357360"/>
  </r>
  <r>
    <d v="2026-05-15T00:00:00"/>
    <s v="Divine Mercy"/>
    <s v="Female"/>
    <s v="Malololelei"/>
    <n v="7628791"/>
    <s v="Nuu"/>
    <x v="2"/>
    <x v="11"/>
    <x v="11"/>
    <x v="11"/>
    <x v="2"/>
    <n v="20"/>
    <x v="2"/>
    <x v="11"/>
    <n v="2357360"/>
  </r>
  <r>
    <d v="2026-05-15T00:00:00"/>
    <s v="Divine Mercy"/>
    <s v="Female"/>
    <s v="Malololelei"/>
    <n v="7628791"/>
    <s v="Nuu"/>
    <x v="2"/>
    <x v="11"/>
    <x v="11"/>
    <x v="20"/>
    <x v="2"/>
    <n v="20"/>
    <x v="2"/>
    <x v="11"/>
    <n v="2357360"/>
  </r>
  <r>
    <d v="2026-05-15T00:00:00"/>
    <s v="Divine Mercy"/>
    <s v="Female"/>
    <s v="Malololelei"/>
    <n v="7628791"/>
    <s v="Nuu"/>
    <x v="2"/>
    <x v="14"/>
    <x v="14"/>
    <x v="17"/>
    <x v="2"/>
    <n v="1"/>
    <x v="2"/>
    <x v="6"/>
    <n v="2357360"/>
  </r>
  <r>
    <d v="2026-05-15T00:00:00"/>
    <s v="Divine Mercy"/>
    <s v="Female"/>
    <s v="Malololelei"/>
    <n v="7628791"/>
    <s v="Nuu"/>
    <x v="2"/>
    <x v="10"/>
    <x v="10"/>
    <x v="10"/>
    <x v="2"/>
    <n v="5"/>
    <x v="2"/>
    <x v="3"/>
    <n v="2357360"/>
  </r>
  <r>
    <d v="2026-05-15T00:00:00"/>
    <s v="Divine Mercy"/>
    <s v="Female"/>
    <s v="Malololelei"/>
    <n v="7628791"/>
    <s v="Nuu"/>
    <x v="3"/>
    <x v="13"/>
    <x v="13"/>
    <x v="15"/>
    <x v="2"/>
    <n v="3"/>
    <x v="2"/>
    <x v="7"/>
    <n v="2357360"/>
  </r>
  <r>
    <d v="2026-05-15T00:00:00"/>
    <s v="Divine Mercy"/>
    <s v="Female"/>
    <s v="Malololelei"/>
    <n v="7628791"/>
    <s v="Nuu"/>
    <x v="2"/>
    <x v="15"/>
    <x v="15"/>
    <x v="18"/>
    <x v="2"/>
    <n v="1"/>
    <x v="2"/>
    <x v="6"/>
    <n v="2357360"/>
  </r>
  <r>
    <d v="2026-05-15T00:00:00"/>
    <s v="Fiti Levi"/>
    <s v="Female"/>
    <s v="Aleisa"/>
    <n v="7603744"/>
    <s v="Nuu"/>
    <x v="2"/>
    <x v="11"/>
    <x v="11"/>
    <x v="20"/>
    <x v="2"/>
    <n v="16"/>
    <x v="2"/>
    <x v="15"/>
    <n v="2357364"/>
  </r>
  <r>
    <d v="2026-05-15T00:00:00"/>
    <s v="Fiti Levi"/>
    <s v="Female"/>
    <s v="Aleisa"/>
    <n v="7603744"/>
    <s v="Nuu"/>
    <x v="3"/>
    <x v="13"/>
    <x v="13"/>
    <x v="15"/>
    <x v="2"/>
    <n v="5"/>
    <x v="2"/>
    <x v="3"/>
    <n v="2357364"/>
  </r>
  <r>
    <d v="2026-05-15T00:00:00"/>
    <s v="Fiti Levi"/>
    <s v="Female"/>
    <s v="Aleisa"/>
    <n v="7603744"/>
    <s v="Nuu"/>
    <x v="2"/>
    <x v="14"/>
    <x v="14"/>
    <x v="55"/>
    <x v="2"/>
    <n v="6"/>
    <x v="2"/>
    <x v="10"/>
    <n v="2357364"/>
  </r>
  <r>
    <d v="2026-05-15T00:00:00"/>
    <s v="Tau Asaua"/>
    <s v="Male"/>
    <s v="Nofoalii"/>
    <n v="7743886"/>
    <s v="Nuu"/>
    <x v="2"/>
    <x v="11"/>
    <x v="11"/>
    <x v="20"/>
    <x v="2"/>
    <n v="5"/>
    <x v="2"/>
    <x v="3"/>
    <n v="2357365"/>
  </r>
  <r>
    <d v="2026-05-15T00:00:00"/>
    <s v="Tau Asaua"/>
    <s v="Male"/>
    <s v="Nofoalii"/>
    <n v="7743886"/>
    <s v="Nuu"/>
    <x v="2"/>
    <x v="11"/>
    <x v="11"/>
    <x v="11"/>
    <x v="2"/>
    <n v="5"/>
    <x v="2"/>
    <x v="3"/>
    <n v="2357365"/>
  </r>
  <r>
    <d v="2026-05-15T00:00:00"/>
    <s v="Tau Asaua"/>
    <s v="Male"/>
    <s v="Nofoalii"/>
    <n v="7743886"/>
    <s v="Nuu"/>
    <x v="2"/>
    <x v="10"/>
    <x v="10"/>
    <x v="10"/>
    <x v="2"/>
    <n v="5"/>
    <x v="2"/>
    <x v="3"/>
    <n v="2357365"/>
  </r>
  <r>
    <d v="2026-05-15T00:00:00"/>
    <s v="Tau Asaua"/>
    <s v="Male"/>
    <s v="Nofoalii"/>
    <n v="7743886"/>
    <s v="Nuu"/>
    <x v="2"/>
    <x v="6"/>
    <x v="6"/>
    <x v="39"/>
    <x v="2"/>
    <n v="5"/>
    <x v="2"/>
    <x v="3"/>
    <n v="2357365"/>
  </r>
  <r>
    <d v="2026-05-15T00:00:00"/>
    <s v="Courtney Stevenson"/>
    <s v="Female"/>
    <s v="Manase Savaii"/>
    <n v="7528604"/>
    <s v="Nuu"/>
    <x v="2"/>
    <x v="6"/>
    <x v="6"/>
    <x v="39"/>
    <x v="2"/>
    <n v="6"/>
    <x v="2"/>
    <x v="10"/>
    <n v="2357366"/>
  </r>
  <r>
    <d v="2026-05-15T00:00:00"/>
    <s v="Courtney Stevenson"/>
    <s v="Female"/>
    <s v="Manase Savaii"/>
    <n v="7528604"/>
    <s v="Nuu"/>
    <x v="2"/>
    <x v="14"/>
    <x v="14"/>
    <x v="55"/>
    <x v="2"/>
    <n v="6"/>
    <x v="2"/>
    <x v="10"/>
    <n v="2357366"/>
  </r>
  <r>
    <d v="2026-05-15T00:00:00"/>
    <s v="Elizabeth Silaga"/>
    <s v="Female"/>
    <s v="Aleisa"/>
    <n v="0"/>
    <s v="Nuu"/>
    <x v="2"/>
    <x v="11"/>
    <x v="11"/>
    <x v="20"/>
    <x v="2"/>
    <n v="20"/>
    <x v="2"/>
    <x v="11"/>
    <n v="2357367"/>
  </r>
  <r>
    <d v="2026-05-15T00:00:00"/>
    <s v="Elizabeth Silaga"/>
    <s v="Female"/>
    <s v="Aleisa"/>
    <n v="0"/>
    <s v="Nuu"/>
    <x v="2"/>
    <x v="6"/>
    <x v="6"/>
    <x v="39"/>
    <x v="2"/>
    <n v="10"/>
    <x v="2"/>
    <x v="17"/>
    <n v="2357367"/>
  </r>
  <r>
    <d v="2026-05-15T00:00:00"/>
    <s v="Masi Timoteo"/>
    <s v="Male"/>
    <s v="Vaitele fou"/>
    <n v="7308222"/>
    <s v="Nuu"/>
    <x v="2"/>
    <x v="6"/>
    <x v="6"/>
    <x v="39"/>
    <x v="2"/>
    <n v="10"/>
    <x v="2"/>
    <x v="17"/>
    <n v="2357368"/>
  </r>
  <r>
    <d v="2026-05-15T00:00:00"/>
    <s v="Ana Ryan"/>
    <s v="Female"/>
    <s v="Tiapapata"/>
    <n v="7772251"/>
    <s v="Nuu"/>
    <x v="2"/>
    <x v="14"/>
    <x v="14"/>
    <x v="17"/>
    <x v="2"/>
    <n v="20"/>
    <x v="2"/>
    <x v="11"/>
    <n v="2357376"/>
  </r>
  <r>
    <d v="2026-05-15T00:00:00"/>
    <s v="Ana Ryan"/>
    <s v="Female"/>
    <s v="Tiapapata"/>
    <n v="7772251"/>
    <s v="Nuu"/>
    <x v="2"/>
    <x v="6"/>
    <x v="6"/>
    <x v="39"/>
    <x v="2"/>
    <n v="20"/>
    <x v="2"/>
    <x v="11"/>
    <n v="2357376"/>
  </r>
  <r>
    <d v="2026-05-15T00:00:00"/>
    <s v="Ana Ryan"/>
    <s v="Female"/>
    <s v="Tiapapata"/>
    <n v="7772251"/>
    <s v="Nuu"/>
    <x v="2"/>
    <x v="11"/>
    <x v="11"/>
    <x v="20"/>
    <x v="2"/>
    <n v="80"/>
    <x v="2"/>
    <x v="85"/>
    <n v="2357376"/>
  </r>
  <r>
    <d v="2026-05-15T00:00:00"/>
    <s v="Ana Ryan"/>
    <s v="Female"/>
    <s v="Tiapapata"/>
    <n v="7772251"/>
    <s v="Nuu"/>
    <x v="2"/>
    <x v="11"/>
    <x v="11"/>
    <x v="11"/>
    <x v="2"/>
    <n v="19"/>
    <x v="2"/>
    <x v="14"/>
    <n v="2357376"/>
  </r>
  <r>
    <d v="2026-05-15T00:00:00"/>
    <s v="Ana Ryan"/>
    <s v="Female"/>
    <s v="Tiapapata"/>
    <n v="7772251"/>
    <s v="Nuu"/>
    <x v="2"/>
    <x v="10"/>
    <x v="10"/>
    <x v="10"/>
    <x v="2"/>
    <n v="90"/>
    <x v="2"/>
    <x v="86"/>
    <n v="2357376"/>
  </r>
  <r>
    <d v="2026-05-15T00:00:00"/>
    <s v="Tutulu Mila"/>
    <s v="Female"/>
    <s v="Tafaigata"/>
    <n v="7561668"/>
    <s v="Nuu"/>
    <x v="2"/>
    <x v="6"/>
    <x v="6"/>
    <x v="39"/>
    <x v="2"/>
    <n v="15"/>
    <x v="2"/>
    <x v="47"/>
    <n v="2357379"/>
  </r>
  <r>
    <d v="2026-05-15T00:00:00"/>
    <s v="Pati Vaepule"/>
    <s v="Male"/>
    <s v="Vaitele"/>
    <n v="7735029"/>
    <s v="Nuu"/>
    <x v="2"/>
    <x v="6"/>
    <x v="6"/>
    <x v="39"/>
    <x v="2"/>
    <n v="18"/>
    <x v="2"/>
    <x v="87"/>
    <n v="2357384"/>
  </r>
  <r>
    <d v="2026-05-15T00:00:00"/>
    <s v="Pati Vaepule"/>
    <s v="Male"/>
    <s v="Vaitele"/>
    <n v="7735029"/>
    <s v="Nuu"/>
    <x v="2"/>
    <x v="6"/>
    <x v="6"/>
    <x v="6"/>
    <x v="2"/>
    <n v="10"/>
    <x v="2"/>
    <x v="17"/>
    <n v="2357384"/>
  </r>
  <r>
    <d v="2026-05-15T00:00:00"/>
    <s v="Pati Vaepule"/>
    <s v="Male"/>
    <s v="Vaitele"/>
    <n v="7735029"/>
    <s v="Nuu"/>
    <x v="2"/>
    <x v="14"/>
    <x v="14"/>
    <x v="55"/>
    <x v="2"/>
    <n v="2"/>
    <x v="2"/>
    <x v="4"/>
    <n v="2357384"/>
  </r>
  <r>
    <d v="2026-05-15T00:00:00"/>
    <s v="Elisa Uitulagi"/>
    <s v="Female"/>
    <s v="Malifa"/>
    <n v="7702645"/>
    <s v="Nuu"/>
    <x v="2"/>
    <x v="6"/>
    <x v="6"/>
    <x v="39"/>
    <x v="2"/>
    <n v="5"/>
    <x v="2"/>
    <x v="3"/>
    <n v="2357385"/>
  </r>
  <r>
    <d v="2026-05-15T00:00:00"/>
    <s v="Elisa Uitulagi"/>
    <s v="Female"/>
    <s v="Malifa"/>
    <n v="7702645"/>
    <s v="Nuu"/>
    <x v="2"/>
    <x v="14"/>
    <x v="14"/>
    <x v="55"/>
    <x v="2"/>
    <n v="5"/>
    <x v="2"/>
    <x v="3"/>
    <n v="2357385"/>
  </r>
  <r>
    <d v="2026-05-15T00:00:00"/>
    <s v="Elaine Sililo"/>
    <s v="Female"/>
    <s v="Vaitele fou"/>
    <n v="7686281"/>
    <s v="Nuu"/>
    <x v="2"/>
    <x v="6"/>
    <x v="6"/>
    <x v="39"/>
    <x v="2"/>
    <n v="10"/>
    <x v="2"/>
    <x v="17"/>
    <n v="2357386"/>
  </r>
  <r>
    <d v="2026-05-15T00:00:00"/>
    <s v="Elaine Sililo"/>
    <s v="Female"/>
    <s v="Vaitele fou"/>
    <n v="7686281"/>
    <s v="Nuu"/>
    <x v="3"/>
    <x v="13"/>
    <x v="13"/>
    <x v="15"/>
    <x v="2"/>
    <n v="5"/>
    <x v="2"/>
    <x v="3"/>
    <n v="2357386"/>
  </r>
  <r>
    <d v="2026-05-15T00:00:00"/>
    <s v="Elaine Sililo"/>
    <s v="Female"/>
    <s v="Vaitele fou"/>
    <n v="7686281"/>
    <s v="Nuu"/>
    <x v="2"/>
    <x v="14"/>
    <x v="14"/>
    <x v="55"/>
    <x v="2"/>
    <n v="3"/>
    <x v="2"/>
    <x v="7"/>
    <n v="2357386"/>
  </r>
  <r>
    <d v="2026-05-15T00:00:00"/>
    <s v="Elaine Sililo"/>
    <s v="Female"/>
    <s v="Vaitele fou"/>
    <n v="7686281"/>
    <s v="Nuu"/>
    <x v="2"/>
    <x v="4"/>
    <x v="4"/>
    <x v="4"/>
    <x v="2"/>
    <n v="2"/>
    <x v="2"/>
    <x v="4"/>
    <n v="2357386"/>
  </r>
  <r>
    <d v="2026-05-15T00:00:00"/>
    <s v="Theresa Wright"/>
    <s v="Female"/>
    <s v="Leusoalii"/>
    <n v="7367243"/>
    <s v="Nuu"/>
    <x v="2"/>
    <x v="11"/>
    <x v="11"/>
    <x v="11"/>
    <x v="2"/>
    <n v="10"/>
    <x v="2"/>
    <x v="17"/>
    <n v="2357387"/>
  </r>
  <r>
    <d v="2026-05-18T00:00:00"/>
    <s v="Keilani"/>
    <s v="Male"/>
    <s v="Fasitoo Uta"/>
    <n v="7739501"/>
    <s v="Nuu"/>
    <x v="5"/>
    <x v="36"/>
    <x v="36"/>
    <x v="56"/>
    <x v="2"/>
    <n v="2"/>
    <x v="5"/>
    <x v="26"/>
    <n v="2366409"/>
  </r>
  <r>
    <d v="2026-05-18T00:00:00"/>
    <s v="Keilani"/>
    <s v="Male"/>
    <s v="Fasitoo Uta"/>
    <n v="7739501"/>
    <s v="Nuu"/>
    <x v="5"/>
    <x v="21"/>
    <x v="21"/>
    <x v="28"/>
    <x v="2"/>
    <n v="2"/>
    <x v="5"/>
    <x v="26"/>
    <n v="2366409"/>
  </r>
  <r>
    <d v="2026-05-18T00:00:00"/>
    <s v="Keilani"/>
    <s v="Male"/>
    <s v="Fasitoo Uta"/>
    <n v="7739501"/>
    <s v="Nuu"/>
    <x v="5"/>
    <x v="26"/>
    <x v="26"/>
    <x v="34"/>
    <x v="2"/>
    <n v="1"/>
    <x v="5"/>
    <x v="38"/>
    <n v="2366409"/>
  </r>
  <r>
    <d v="2026-05-18T00:00:00"/>
    <s v="Tuala Tuala"/>
    <s v="Male"/>
    <s v="Vaimoso"/>
    <n v="7299362"/>
    <s v="Nuu"/>
    <x v="5"/>
    <x v="19"/>
    <x v="19"/>
    <x v="26"/>
    <x v="2"/>
    <n v="15"/>
    <x v="5"/>
    <x v="30"/>
    <n v="2366408"/>
  </r>
  <r>
    <d v="2026-05-18T00:00:00"/>
    <s v="Pearce Nelson"/>
    <s v="Female"/>
    <s v="Vaoala"/>
    <n v="0"/>
    <s v="Nuu"/>
    <x v="0"/>
    <x v="1"/>
    <x v="1"/>
    <x v="1"/>
    <x v="0"/>
    <n v="250"/>
    <x v="4"/>
    <x v="13"/>
    <n v="2357391"/>
  </r>
  <r>
    <d v="2026-05-18T00:00:00"/>
    <s v="Maere Fanene"/>
    <s v="Female"/>
    <s v="Toamua"/>
    <n v="0"/>
    <s v="Nuu"/>
    <x v="0"/>
    <x v="1"/>
    <x v="1"/>
    <x v="1"/>
    <x v="0"/>
    <n v="15"/>
    <x v="4"/>
    <x v="32"/>
    <n v="2357396"/>
  </r>
  <r>
    <d v="2026-05-18T00:00:00"/>
    <s v="Maere Fanene"/>
    <s v="Female"/>
    <s v="Toamua"/>
    <n v="0"/>
    <s v="Nuu"/>
    <x v="4"/>
    <x v="16"/>
    <x v="16"/>
    <x v="23"/>
    <x v="2"/>
    <n v="2"/>
    <x v="5"/>
    <x v="26"/>
    <n v="2357397"/>
  </r>
  <r>
    <d v="2026-05-18T00:00:00"/>
    <s v="Maere Fanene"/>
    <s v="Female"/>
    <s v="Toamua"/>
    <n v="0"/>
    <s v="Nuu"/>
    <x v="6"/>
    <x v="34"/>
    <x v="34"/>
    <x v="46"/>
    <x v="2"/>
    <n v="3"/>
    <x v="9"/>
    <x v="12"/>
    <n v="2357396"/>
  </r>
  <r>
    <d v="2026-05-18T00:00:00"/>
    <s v="Onovii Autagavaia"/>
    <s v="Female"/>
    <s v="Fasito'o uta"/>
    <n v="7227755"/>
    <s v="Nuu"/>
    <x v="2"/>
    <x v="6"/>
    <x v="6"/>
    <x v="39"/>
    <x v="2"/>
    <n v="10"/>
    <x v="2"/>
    <x v="17"/>
    <n v="2357393"/>
  </r>
  <r>
    <d v="2026-05-18T00:00:00"/>
    <s v="Ama Tino"/>
    <s v="Female"/>
    <s v="Lalovaea"/>
    <n v="7731485"/>
    <s v="Nuu"/>
    <x v="3"/>
    <x v="13"/>
    <x v="13"/>
    <x v="15"/>
    <x v="2"/>
    <n v="5"/>
    <x v="2"/>
    <x v="3"/>
    <n v="2357394"/>
  </r>
  <r>
    <d v="2026-05-18T00:00:00"/>
    <s v="Ama Tino"/>
    <s v="Female"/>
    <s v="Lalovaea"/>
    <n v="7731485"/>
    <s v="Nuu"/>
    <x v="2"/>
    <x v="8"/>
    <x v="8"/>
    <x v="8"/>
    <x v="2"/>
    <n v="5"/>
    <x v="2"/>
    <x v="3"/>
    <n v="2357394"/>
  </r>
  <r>
    <d v="2026-05-18T00:00:00"/>
    <s v="Pati Roaches"/>
    <s v="Male"/>
    <s v="Afega"/>
    <n v="7260721"/>
    <s v="Nuu"/>
    <x v="2"/>
    <x v="6"/>
    <x v="6"/>
    <x v="39"/>
    <x v="2"/>
    <n v="30"/>
    <x v="2"/>
    <x v="49"/>
    <n v="2357395"/>
  </r>
  <r>
    <d v="2026-05-18T00:00:00"/>
    <s v="Pati Roaches"/>
    <s v="Male"/>
    <s v="Afega"/>
    <n v="7260721"/>
    <s v="Nuu"/>
    <x v="2"/>
    <x v="5"/>
    <x v="5"/>
    <x v="5"/>
    <x v="2"/>
    <n v="10"/>
    <x v="2"/>
    <x v="17"/>
    <n v="2357395"/>
  </r>
  <r>
    <d v="2026-05-18T00:00:00"/>
    <s v="Pati Roaches"/>
    <s v="Male"/>
    <s v="Afega"/>
    <n v="7260721"/>
    <s v="Nuu"/>
    <x v="2"/>
    <x v="6"/>
    <x v="6"/>
    <x v="6"/>
    <x v="2"/>
    <n v="10"/>
    <x v="2"/>
    <x v="17"/>
    <n v="2357398"/>
  </r>
  <r>
    <d v="2026-05-18T00:00:00"/>
    <s v="Maria Elenatino"/>
    <s v="Female"/>
    <s v="Vaitele fou"/>
    <n v="7747558"/>
    <s v="Nuu"/>
    <x v="2"/>
    <x v="5"/>
    <x v="5"/>
    <x v="5"/>
    <x v="2"/>
    <n v="20"/>
    <x v="2"/>
    <x v="11"/>
    <n v="2357399"/>
  </r>
  <r>
    <d v="2026-05-18T00:00:00"/>
    <s v="Milford Milford"/>
    <s v="Male"/>
    <s v="Leauvaa"/>
    <n v="7773769"/>
    <s v="Nuu"/>
    <x v="2"/>
    <x v="6"/>
    <x v="6"/>
    <x v="39"/>
    <x v="2"/>
    <n v="50"/>
    <x v="2"/>
    <x v="50"/>
    <n v="2357400"/>
  </r>
  <r>
    <d v="2026-05-18T00:00:00"/>
    <s v="Ministry of POLICE"/>
    <s v="Male"/>
    <s v="Tafaigata"/>
    <n v="0"/>
    <s v="Nuu"/>
    <x v="0"/>
    <x v="24"/>
    <x v="24"/>
    <x v="64"/>
    <x v="8"/>
    <n v="50"/>
    <x v="17"/>
    <x v="44"/>
    <s v="PO"/>
  </r>
  <r>
    <d v="2026-05-18T00:00:00"/>
    <s v="Loise"/>
    <s v="Female"/>
    <s v="Poutasi"/>
    <n v="0"/>
    <s v="Poutasi "/>
    <x v="0"/>
    <x v="24"/>
    <x v="24"/>
    <x v="65"/>
    <x v="6"/>
    <n v="1"/>
    <x v="18"/>
    <x v="30"/>
    <n v="2357389"/>
  </r>
  <r>
    <d v="2026-05-18T00:00:00"/>
    <s v="Mu"/>
    <s v="Male"/>
    <s v="Nuu"/>
    <n v="0"/>
    <s v="Poutasi "/>
    <x v="0"/>
    <x v="24"/>
    <x v="24"/>
    <x v="65"/>
    <x v="6"/>
    <n v="1"/>
    <x v="10"/>
    <x v="0"/>
    <n v="2357388"/>
  </r>
  <r>
    <d v="2026-05-19T00:00:00"/>
    <s v="Tasia Ah Hao"/>
    <s v="Female"/>
    <s v="Savaia"/>
    <n v="0"/>
    <s v="Savaia"/>
    <x v="2"/>
    <x v="5"/>
    <x v="5"/>
    <x v="60"/>
    <x v="2"/>
    <n v="4"/>
    <x v="2"/>
    <x v="8"/>
    <n v="2366412"/>
  </r>
  <r>
    <d v="2026-05-19T00:00:00"/>
    <s v="Tasia Ah Hao"/>
    <s v="Female"/>
    <s v="Savaia"/>
    <n v="0"/>
    <s v="Savaia"/>
    <x v="1"/>
    <x v="3"/>
    <x v="3"/>
    <x v="3"/>
    <x v="9"/>
    <n v="1"/>
    <x v="19"/>
    <x v="10"/>
    <n v="2366412"/>
  </r>
  <r>
    <d v="2026-05-19T00:00:00"/>
    <s v="Mavis Ofisa"/>
    <s v="Female"/>
    <s v="Malie"/>
    <n v="7799060"/>
    <s v="Savaia"/>
    <x v="2"/>
    <x v="30"/>
    <x v="30"/>
    <x v="61"/>
    <x v="2"/>
    <n v="10"/>
    <x v="2"/>
    <x v="17"/>
    <n v="2366413"/>
  </r>
  <r>
    <d v="2026-05-19T00:00:00"/>
    <s v="Ioane Ioane"/>
    <s v="Male"/>
    <s v="Luatuanuu"/>
    <n v="0"/>
    <s v="Savaia"/>
    <x v="5"/>
    <x v="21"/>
    <x v="21"/>
    <x v="58"/>
    <x v="2"/>
    <n v="39"/>
    <x v="2"/>
    <x v="21"/>
    <n v="2366418"/>
  </r>
  <r>
    <d v="2026-05-19T00:00:00"/>
    <s v="Ioane Ioane"/>
    <s v="Male"/>
    <s v="Luatuanuu"/>
    <n v="0"/>
    <s v="Savaia"/>
    <x v="5"/>
    <x v="28"/>
    <x v="28"/>
    <x v="59"/>
    <x v="0"/>
    <n v="2"/>
    <x v="2"/>
    <x v="4"/>
    <n v="2366418"/>
  </r>
  <r>
    <d v="2026-05-19T00:00:00"/>
    <s v="Pati Laurenso"/>
    <s v="Male "/>
    <s v="Aleisa "/>
    <n v="0"/>
    <s v="Aleisa "/>
    <x v="2"/>
    <x v="10"/>
    <x v="10"/>
    <x v="12"/>
    <x v="3"/>
    <n v="1"/>
    <x v="6"/>
    <x v="25"/>
    <n v="2366415"/>
  </r>
  <r>
    <d v="2026-05-19T00:00:00"/>
    <s v="Pati Laurenso"/>
    <s v="Male "/>
    <s v="Aleisa "/>
    <n v="0"/>
    <s v="Aleisa "/>
    <x v="2"/>
    <x v="5"/>
    <x v="5"/>
    <x v="32"/>
    <x v="2"/>
    <n v="20"/>
    <x v="5"/>
    <x v="1"/>
    <n v="2366415"/>
  </r>
  <r>
    <d v="2026-05-19T00:00:00"/>
    <s v="Pati Laurenso"/>
    <s v="Male "/>
    <s v="Aleisa "/>
    <n v="0"/>
    <s v="Aleisa "/>
    <x v="5"/>
    <x v="26"/>
    <x v="26"/>
    <x v="34"/>
    <x v="2"/>
    <n v="2"/>
    <x v="5"/>
    <x v="26"/>
    <n v="2366415"/>
  </r>
  <r>
    <d v="2026-05-19T00:00:00"/>
    <s v="Tom"/>
    <s v="Male "/>
    <s v="Matautu"/>
    <n v="0"/>
    <s v="Aleisa "/>
    <x v="2"/>
    <x v="10"/>
    <x v="10"/>
    <x v="12"/>
    <x v="3"/>
    <n v="4"/>
    <x v="6"/>
    <x v="29"/>
    <n v="2366416"/>
  </r>
  <r>
    <d v="2026-05-19T00:00:00"/>
    <s v="Tom"/>
    <s v="Male "/>
    <s v="Matautu"/>
    <n v="0"/>
    <s v="Aleisa "/>
    <x v="5"/>
    <x v="26"/>
    <x v="26"/>
    <x v="34"/>
    <x v="2"/>
    <n v="10"/>
    <x v="5"/>
    <x v="0"/>
    <n v="2366416"/>
  </r>
  <r>
    <d v="2026-05-19T00:00:00"/>
    <s v="Tom"/>
    <s v="Male "/>
    <s v="Matautu"/>
    <n v="0"/>
    <s v="Aleisa "/>
    <x v="5"/>
    <x v="21"/>
    <x v="21"/>
    <x v="58"/>
    <x v="0"/>
    <n v="10"/>
    <x v="5"/>
    <x v="0"/>
    <n v="2366416"/>
  </r>
  <r>
    <d v="2026-05-19T00:00:00"/>
    <s v="Tom"/>
    <s v="Male "/>
    <s v="Matautu"/>
    <n v="0"/>
    <s v="Aleisa "/>
    <x v="5"/>
    <x v="28"/>
    <x v="28"/>
    <x v="59"/>
    <x v="0"/>
    <n v="10"/>
    <x v="5"/>
    <x v="0"/>
    <n v="2366416"/>
  </r>
  <r>
    <d v="2026-05-19T00:00:00"/>
    <s v="Tom"/>
    <s v="Male "/>
    <s v="Matautu"/>
    <n v="0"/>
    <s v="Aleisa "/>
    <x v="4"/>
    <x v="17"/>
    <x v="17"/>
    <x v="66"/>
    <x v="0"/>
    <n v="10"/>
    <x v="5"/>
    <x v="0"/>
    <n v="2366416"/>
  </r>
  <r>
    <d v="2026-05-19T00:00:00"/>
    <s v="Tom"/>
    <s v="Male "/>
    <s v="Matautu"/>
    <n v="0"/>
    <s v="Aleisa "/>
    <x v="2"/>
    <x v="5"/>
    <x v="5"/>
    <x v="32"/>
    <x v="2"/>
    <n v="8"/>
    <x v="5"/>
    <x v="35"/>
    <n v="2366416"/>
  </r>
  <r>
    <d v="2026-05-19T00:00:00"/>
    <s v="Ioane "/>
    <s v="Male "/>
    <s v="Luatuanuu"/>
    <n v="0"/>
    <s v="Aleisa "/>
    <x v="5"/>
    <x v="26"/>
    <x v="26"/>
    <x v="34"/>
    <x v="2"/>
    <n v="20"/>
    <x v="5"/>
    <x v="1"/>
    <n v="2366419"/>
  </r>
  <r>
    <d v="2026-05-19T00:00:00"/>
    <s v="Ioane "/>
    <s v="Male "/>
    <s v="Luatuanuu"/>
    <n v="0"/>
    <s v="Aleisa "/>
    <x v="5"/>
    <x v="28"/>
    <x v="28"/>
    <x v="59"/>
    <x v="0"/>
    <n v="15"/>
    <x v="5"/>
    <x v="30"/>
    <n v="2366419"/>
  </r>
  <r>
    <d v="2026-05-19T00:00:00"/>
    <s v="Ioane "/>
    <s v="Male "/>
    <s v="Luatuanuu"/>
    <n v="0"/>
    <s v="Aleisa "/>
    <x v="5"/>
    <x v="21"/>
    <x v="21"/>
    <x v="58"/>
    <x v="0"/>
    <n v="10"/>
    <x v="5"/>
    <x v="0"/>
    <n v="2366419"/>
  </r>
  <r>
    <d v="2026-05-19T00:00:00"/>
    <s v="Ioane "/>
    <s v="Male "/>
    <s v="Luatuanuu"/>
    <n v="0"/>
    <s v="Aleisa "/>
    <x v="5"/>
    <x v="32"/>
    <x v="32"/>
    <x v="44"/>
    <x v="2"/>
    <n v="5"/>
    <x v="5"/>
    <x v="23"/>
    <n v="2366419"/>
  </r>
  <r>
    <d v="2026-05-19T00:00:00"/>
    <s v="Tuli"/>
    <s v="Female"/>
    <s v="Aleisa "/>
    <n v="0"/>
    <s v="Aleisa "/>
    <x v="2"/>
    <x v="5"/>
    <x v="5"/>
    <x v="32"/>
    <x v="2"/>
    <n v="10"/>
    <x v="5"/>
    <x v="0"/>
    <n v="2366414"/>
  </r>
  <r>
    <d v="2026-05-19T00:00:00"/>
    <s v="Ioane "/>
    <s v="Male "/>
    <s v="Aleisa "/>
    <n v="0"/>
    <s v="Aleisa "/>
    <x v="5"/>
    <x v="26"/>
    <x v="26"/>
    <x v="34"/>
    <x v="2"/>
    <n v="9"/>
    <x v="5"/>
    <x v="88"/>
    <n v="2366417"/>
  </r>
  <r>
    <d v="2026-05-19T00:00:00"/>
    <s v="Le Vasa Resort"/>
    <s v="Male"/>
    <s v="Manono"/>
    <n v="46028"/>
    <s v="Nuu"/>
    <x v="2"/>
    <x v="5"/>
    <x v="5"/>
    <x v="5"/>
    <x v="2"/>
    <n v="8"/>
    <x v="2"/>
    <x v="65"/>
    <n v="2366402"/>
  </r>
  <r>
    <d v="2026-05-19T00:00:00"/>
    <s v="Le Vasa Resort"/>
    <s v="Male"/>
    <s v="Manono"/>
    <n v="46028"/>
    <s v="Nuu"/>
    <x v="2"/>
    <x v="15"/>
    <x v="15"/>
    <x v="18"/>
    <x v="2"/>
    <n v="6"/>
    <x v="2"/>
    <x v="10"/>
    <n v="2366402"/>
  </r>
  <r>
    <d v="2026-05-19T00:00:00"/>
    <s v="Le Vasa Resort"/>
    <s v="Male"/>
    <s v="Manono"/>
    <n v="46028"/>
    <s v="Nuu"/>
    <x v="2"/>
    <x v="8"/>
    <x v="8"/>
    <x v="8"/>
    <x v="2"/>
    <n v="4"/>
    <x v="2"/>
    <x v="8"/>
    <n v="2366402"/>
  </r>
  <r>
    <d v="2026-05-19T00:00:00"/>
    <s v="Le Vasa Resort"/>
    <s v="Male"/>
    <s v="Manono"/>
    <n v="46028"/>
    <s v="Nuu"/>
    <x v="2"/>
    <x v="6"/>
    <x v="6"/>
    <x v="39"/>
    <x v="2"/>
    <n v="5"/>
    <x v="2"/>
    <x v="3"/>
    <n v="2366402"/>
  </r>
  <r>
    <d v="2026-05-19T00:00:00"/>
    <s v="Le Vasa Resort"/>
    <s v="Male"/>
    <s v="Manono"/>
    <n v="46028"/>
    <s v="Nuu"/>
    <x v="2"/>
    <x v="6"/>
    <x v="6"/>
    <x v="6"/>
    <x v="2"/>
    <n v="5"/>
    <x v="2"/>
    <x v="3"/>
    <n v="2366402"/>
  </r>
  <r>
    <d v="2026-05-19T00:00:00"/>
    <s v="Le Vasa Resort"/>
    <s v="Male"/>
    <s v="Manono"/>
    <n v="46028"/>
    <s v="Nuu"/>
    <x v="3"/>
    <x v="13"/>
    <x v="13"/>
    <x v="15"/>
    <x v="2"/>
    <n v="6"/>
    <x v="2"/>
    <x v="10"/>
    <n v="2366402"/>
  </r>
  <r>
    <d v="2026-05-19T00:00:00"/>
    <s v="Le Vasa Resort"/>
    <s v="Male"/>
    <s v="Manono"/>
    <n v="46028"/>
    <s v="Nuu"/>
    <x v="3"/>
    <x v="13"/>
    <x v="13"/>
    <x v="16"/>
    <x v="2"/>
    <n v="4"/>
    <x v="2"/>
    <x v="8"/>
    <n v="2366402"/>
  </r>
  <r>
    <d v="2026-05-19T00:00:00"/>
    <s v="Le Vasa Resort"/>
    <s v="Male"/>
    <s v="Manono"/>
    <n v="46028"/>
    <s v="Nuu"/>
    <x v="2"/>
    <x v="4"/>
    <x v="4"/>
    <x v="4"/>
    <x v="2"/>
    <n v="5"/>
    <x v="2"/>
    <x v="3"/>
    <n v="2366402"/>
  </r>
  <r>
    <d v="2026-05-19T00:00:00"/>
    <s v="Le Vasa Resort"/>
    <s v="Male"/>
    <s v="Manono"/>
    <n v="46028"/>
    <s v="Nuu"/>
    <x v="2"/>
    <x v="29"/>
    <x v="29"/>
    <x v="38"/>
    <x v="4"/>
    <n v="6"/>
    <x v="2"/>
    <x v="10"/>
    <n v="2366402"/>
  </r>
  <r>
    <d v="2026-05-19T00:00:00"/>
    <s v="Le Vasa Resort"/>
    <s v="Male"/>
    <s v="Manono"/>
    <n v="46028"/>
    <s v="Nuu"/>
    <x v="3"/>
    <x v="13"/>
    <x v="13"/>
    <x v="15"/>
    <x v="2"/>
    <n v="4"/>
    <x v="2"/>
    <x v="8"/>
    <n v="2366402"/>
  </r>
  <r>
    <d v="2026-05-19T00:00:00"/>
    <s v="Ina Sefo"/>
    <s v="Female"/>
    <s v="Lotopue Aleipata"/>
    <n v="0"/>
    <s v="Nuu"/>
    <x v="2"/>
    <x v="6"/>
    <x v="6"/>
    <x v="39"/>
    <x v="2"/>
    <n v="20"/>
    <x v="2"/>
    <x v="11"/>
    <n v="2366403"/>
  </r>
  <r>
    <d v="2026-05-19T00:00:00"/>
    <s v="Ina Sefo"/>
    <s v="Female"/>
    <s v="Lotopue Aleipata"/>
    <n v="0"/>
    <s v="Nuu"/>
    <x v="2"/>
    <x v="8"/>
    <x v="8"/>
    <x v="22"/>
    <x v="2"/>
    <n v="5"/>
    <x v="2"/>
    <x v="3"/>
    <n v="2366403"/>
  </r>
  <r>
    <d v="2026-05-19T00:00:00"/>
    <s v="Joseph"/>
    <s v="Male"/>
    <s v="Aleisa"/>
    <n v="7237016"/>
    <s v="Nuu"/>
    <x v="5"/>
    <x v="19"/>
    <x v="19"/>
    <x v="26"/>
    <x v="2"/>
    <n v="6"/>
    <x v="5"/>
    <x v="2"/>
    <n v="2366410"/>
  </r>
  <r>
    <d v="2026-05-19T00:00:00"/>
    <s v="Le Vasa Resort"/>
    <s v="Male"/>
    <s v="Manono"/>
    <n v="46028"/>
    <s v="Nuu"/>
    <x v="1"/>
    <x v="3"/>
    <x v="3"/>
    <x v="3"/>
    <x v="1"/>
    <n v="1"/>
    <x v="1"/>
    <x v="2"/>
    <n v="2366401"/>
  </r>
  <r>
    <d v="2026-05-19T00:00:00"/>
    <s v="Le Vasa Resort"/>
    <s v="Male"/>
    <s v="Manono"/>
    <n v="46028"/>
    <s v="Nuu"/>
    <x v="1"/>
    <x v="31"/>
    <x v="31"/>
    <x v="41"/>
    <x v="2"/>
    <n v="1"/>
    <x v="5"/>
    <x v="38"/>
    <n v="2366401"/>
  </r>
  <r>
    <d v="2026-05-19T00:00:00"/>
    <s v="Le Vasa Resort"/>
    <s v="Male"/>
    <s v="Manono"/>
    <n v="46028"/>
    <s v="Nuu"/>
    <x v="5"/>
    <x v="20"/>
    <x v="20"/>
    <x v="27"/>
    <x v="2"/>
    <n v="4"/>
    <x v="5"/>
    <x v="22"/>
    <n v="2366401"/>
  </r>
  <r>
    <d v="2026-05-19T00:00:00"/>
    <s v="Le Vasa Resort"/>
    <s v="Male"/>
    <s v="Manono"/>
    <n v="46028"/>
    <s v="Nuu"/>
    <x v="5"/>
    <x v="19"/>
    <x v="19"/>
    <x v="26"/>
    <x v="2"/>
    <n v="20"/>
    <x v="5"/>
    <x v="1"/>
    <n v="2366401"/>
  </r>
  <r>
    <d v="2026-05-19T00:00:00"/>
    <s v="Le Vasa Resort"/>
    <s v="Male"/>
    <s v="Manono"/>
    <n v="46028"/>
    <s v="Nuu"/>
    <x v="5"/>
    <x v="27"/>
    <x v="27"/>
    <x v="35"/>
    <x v="8"/>
    <n v="5"/>
    <x v="1"/>
    <x v="28"/>
    <n v="2366401"/>
  </r>
  <r>
    <d v="2026-05-19T00:00:00"/>
    <s v="Le Vasa Resort"/>
    <s v="Male"/>
    <s v="Manono"/>
    <n v="46028"/>
    <s v="Nuu"/>
    <x v="5"/>
    <x v="22"/>
    <x v="22"/>
    <x v="29"/>
    <x v="2"/>
    <n v="2"/>
    <x v="5"/>
    <x v="26"/>
    <n v="2366401"/>
  </r>
  <r>
    <d v="2026-05-19T00:00:00"/>
    <s v="Le Vasa Resort"/>
    <s v="Male"/>
    <s v="Manono"/>
    <n v="46028"/>
    <s v="Nuu"/>
    <x v="6"/>
    <x v="34"/>
    <x v="34"/>
    <x v="46"/>
    <x v="2"/>
    <n v="2"/>
    <x v="9"/>
    <x v="35"/>
    <n v="2366405"/>
  </r>
  <r>
    <d v="2026-05-19T00:00:00"/>
    <s v="Ina Lotoipue"/>
    <s v="Female"/>
    <s v="Lotopue"/>
    <n v="0"/>
    <s v="Nuu"/>
    <x v="0"/>
    <x v="1"/>
    <x v="1"/>
    <x v="1"/>
    <x v="0"/>
    <n v="30"/>
    <x v="4"/>
    <x v="2"/>
    <n v="2366406"/>
  </r>
  <r>
    <d v="2026-05-19T00:00:00"/>
    <s v="Le Vasa Resort"/>
    <s v="Male"/>
    <s v="Manono"/>
    <n v="46028"/>
    <s v="Nuu"/>
    <x v="4"/>
    <x v="17"/>
    <x v="17"/>
    <x v="24"/>
    <x v="2"/>
    <n v="4"/>
    <x v="5"/>
    <x v="22"/>
    <n v="2366404"/>
  </r>
  <r>
    <d v="2026-05-19T00:00:00"/>
    <s v="Le Vasa Resort"/>
    <s v="Male"/>
    <s v="Manono"/>
    <n v="46028"/>
    <s v="Nuu"/>
    <x v="4"/>
    <x v="37"/>
    <x v="37"/>
    <x v="67"/>
    <x v="2"/>
    <n v="1"/>
    <x v="5"/>
    <x v="38"/>
    <n v="2366404"/>
  </r>
  <r>
    <d v="2026-05-19T00:00:00"/>
    <s v="Le Vasa Resort"/>
    <s v="Male"/>
    <s v="Manono"/>
    <n v="46028"/>
    <s v="Nuu"/>
    <x v="4"/>
    <x v="16"/>
    <x v="16"/>
    <x v="23"/>
    <x v="2"/>
    <n v="2"/>
    <x v="5"/>
    <x v="26"/>
    <n v="2366404"/>
  </r>
  <r>
    <d v="2026-05-19T00:00:00"/>
    <s v="Sunshine Pacific Ltd"/>
    <s v="Male"/>
    <s v="Mulifanua"/>
    <n v="0"/>
    <s v="Nuu"/>
    <x v="0"/>
    <x v="1"/>
    <x v="1"/>
    <x v="1"/>
    <x v="0"/>
    <n v="10000"/>
    <x v="4"/>
    <x v="89"/>
    <n v="2366407"/>
  </r>
  <r>
    <d v="2026-05-19T00:00:00"/>
    <s v="Saia"/>
    <s v="Male"/>
    <s v="Tuanai"/>
    <n v="0"/>
    <s v="Nuu"/>
    <x v="6"/>
    <x v="34"/>
    <x v="34"/>
    <x v="46"/>
    <x v="2"/>
    <n v="10"/>
    <x v="9"/>
    <x v="34"/>
    <n v="26366411"/>
  </r>
  <r>
    <d v="2026-05-20T00:00:00"/>
    <s v="Diana Betham"/>
    <s v="Female"/>
    <s v="Aleisa"/>
    <n v="7632431"/>
    <s v="Nuu"/>
    <x v="2"/>
    <x v="5"/>
    <x v="5"/>
    <x v="5"/>
    <x v="2"/>
    <n v="30"/>
    <x v="2"/>
    <x v="49"/>
    <n v="2366421"/>
  </r>
  <r>
    <d v="2026-05-20T00:00:00"/>
    <s v="Diana Betham"/>
    <s v="Female"/>
    <s v="Aleisa"/>
    <n v="7632431"/>
    <s v="Nuu"/>
    <x v="3"/>
    <x v="13"/>
    <x v="13"/>
    <x v="15"/>
    <x v="2"/>
    <n v="20"/>
    <x v="2"/>
    <x v="11"/>
    <n v="2366421"/>
  </r>
  <r>
    <d v="2026-05-20T00:00:00"/>
    <s v="Afele Fililagi"/>
    <s v="Male"/>
    <s v="Fagaloa"/>
    <n v="0"/>
    <s v="Nuu"/>
    <x v="2"/>
    <x v="10"/>
    <x v="10"/>
    <x v="12"/>
    <x v="3"/>
    <n v="1"/>
    <x v="3"/>
    <x v="19"/>
    <n v="2366423"/>
  </r>
  <r>
    <d v="2026-05-20T00:00:00"/>
    <s v="Diana M"/>
    <s v="Female"/>
    <s v="Vailele"/>
    <n v="7753551"/>
    <s v="Nuu"/>
    <x v="2"/>
    <x v="6"/>
    <x v="6"/>
    <x v="39"/>
    <x v="2"/>
    <n v="4"/>
    <x v="2"/>
    <x v="8"/>
    <n v="2366424"/>
  </r>
  <r>
    <d v="2026-05-20T00:00:00"/>
    <s v="Diana M"/>
    <s v="Female"/>
    <s v="Vailele"/>
    <n v="7753551"/>
    <s v="Nuu"/>
    <x v="3"/>
    <x v="13"/>
    <x v="13"/>
    <x v="15"/>
    <x v="2"/>
    <n v="4"/>
    <x v="2"/>
    <x v="8"/>
    <n v="2366424"/>
  </r>
  <r>
    <d v="2026-05-20T00:00:00"/>
    <s v="Diana M"/>
    <s v="Female"/>
    <s v="Vailele"/>
    <n v="7753551"/>
    <s v="Nuu"/>
    <x v="2"/>
    <x v="5"/>
    <x v="5"/>
    <x v="5"/>
    <x v="2"/>
    <n v="4"/>
    <x v="2"/>
    <x v="8"/>
    <n v="2366424"/>
  </r>
  <r>
    <d v="2026-05-20T00:00:00"/>
    <s v="Diana M"/>
    <s v="Female"/>
    <s v="Vailele"/>
    <n v="7753551"/>
    <s v="Nuu"/>
    <x v="2"/>
    <x v="8"/>
    <x v="8"/>
    <x v="22"/>
    <x v="2"/>
    <n v="4"/>
    <x v="2"/>
    <x v="8"/>
    <n v="2366424"/>
  </r>
  <r>
    <d v="2026-05-20T00:00:00"/>
    <s v="Alec Hotel"/>
    <s v="Male"/>
    <s v="Tanumalala"/>
    <n v="7728405"/>
    <s v="Nuu"/>
    <x v="2"/>
    <x v="6"/>
    <x v="6"/>
    <x v="39"/>
    <x v="2"/>
    <n v="30"/>
    <x v="2"/>
    <x v="49"/>
    <n v="2366426"/>
  </r>
  <r>
    <d v="2026-05-20T00:00:00"/>
    <s v="Malama Ti'iti'i"/>
    <s v="Male"/>
    <s v="Lefaga"/>
    <n v="7744201"/>
    <s v="Nuu"/>
    <x v="2"/>
    <x v="29"/>
    <x v="29"/>
    <x v="38"/>
    <x v="4"/>
    <n v="10"/>
    <x v="2"/>
    <x v="17"/>
    <n v="2366425"/>
  </r>
  <r>
    <d v="2026-05-20T00:00:00"/>
    <s v="Ministry of POLICE"/>
    <s v="Male"/>
    <s v="Tafaigata"/>
    <n v="0"/>
    <s v="Nuu"/>
    <x v="0"/>
    <x v="24"/>
    <x v="24"/>
    <x v="68"/>
    <x v="8"/>
    <n v="50"/>
    <x v="13"/>
    <x v="44"/>
    <s v="PO"/>
  </r>
  <r>
    <d v="2026-05-21T00:00:00"/>
    <s v="Mena Lohini"/>
    <s v="Male"/>
    <s v="Vaivase uta"/>
    <n v="7537145"/>
    <s v="Nuu"/>
    <x v="3"/>
    <x v="13"/>
    <x v="13"/>
    <x v="15"/>
    <x v="2"/>
    <n v="4"/>
    <x v="2"/>
    <x v="8"/>
    <n v="2366431"/>
  </r>
  <r>
    <d v="2026-05-21T00:00:00"/>
    <s v="Leone Togamoa"/>
    <s v="Female"/>
    <s v="Faleula"/>
    <n v="7104901"/>
    <s v="Nuu"/>
    <x v="3"/>
    <x v="13"/>
    <x v="13"/>
    <x v="16"/>
    <x v="2"/>
    <n v="5"/>
    <x v="2"/>
    <x v="3"/>
    <n v="2366432"/>
  </r>
  <r>
    <d v="2026-05-21T00:00:00"/>
    <s v="Leone Togamoa"/>
    <s v="Female"/>
    <s v="Faleula"/>
    <n v="7104901"/>
    <s v="Nuu"/>
    <x v="2"/>
    <x v="8"/>
    <x v="8"/>
    <x v="8"/>
    <x v="2"/>
    <n v="3"/>
    <x v="2"/>
    <x v="7"/>
    <n v="2366432"/>
  </r>
  <r>
    <d v="2026-05-21T00:00:00"/>
    <s v="Eneliko Eneliko"/>
    <s v="Male"/>
    <s v="Vaimoso"/>
    <n v="7320125"/>
    <s v="Nuu"/>
    <x v="2"/>
    <x v="6"/>
    <x v="6"/>
    <x v="6"/>
    <x v="2"/>
    <n v="10"/>
    <x v="2"/>
    <x v="17"/>
    <n v="2366433"/>
  </r>
  <r>
    <d v="2026-05-21T00:00:00"/>
    <s v="Tufosa Afoa"/>
    <s v="Male"/>
    <s v="Leulumoega"/>
    <n v="7641595"/>
    <s v="Nuu"/>
    <x v="2"/>
    <x v="7"/>
    <x v="7"/>
    <x v="21"/>
    <x v="3"/>
    <n v="5"/>
    <x v="3"/>
    <x v="5"/>
    <n v="2366434"/>
  </r>
  <r>
    <d v="2026-05-21T00:00:00"/>
    <s v="Tufosa Afoa"/>
    <s v="Male"/>
    <s v="Leulumoega"/>
    <n v="7641595"/>
    <s v="Nuu"/>
    <x v="3"/>
    <x v="13"/>
    <x v="13"/>
    <x v="15"/>
    <x v="2"/>
    <n v="4"/>
    <x v="2"/>
    <x v="8"/>
    <n v="2366434"/>
  </r>
  <r>
    <d v="2026-05-21T00:00:00"/>
    <s v="Tufosa Afoa"/>
    <s v="Male"/>
    <s v="Leulumoega"/>
    <n v="7641595"/>
    <s v="Nuu"/>
    <x v="2"/>
    <x v="10"/>
    <x v="10"/>
    <x v="10"/>
    <x v="2"/>
    <n v="10"/>
    <x v="2"/>
    <x v="17"/>
    <n v="2366434"/>
  </r>
  <r>
    <d v="2026-05-21T00:00:00"/>
    <s v="Simaika Liu"/>
    <s v="Male"/>
    <s v="Nuu"/>
    <n v="7514388"/>
    <s v="Nuu"/>
    <x v="2"/>
    <x v="6"/>
    <x v="6"/>
    <x v="39"/>
    <x v="2"/>
    <n v="5"/>
    <x v="2"/>
    <x v="3"/>
    <n v="2366435"/>
  </r>
  <r>
    <d v="2026-05-21T00:00:00"/>
    <s v="Chris Tuilagi"/>
    <s v="Male"/>
    <s v="Afega"/>
    <n v="7755402"/>
    <s v="Nuu"/>
    <x v="2"/>
    <x v="5"/>
    <x v="5"/>
    <x v="5"/>
    <x v="2"/>
    <n v="10"/>
    <x v="2"/>
    <x v="17"/>
    <n v="2366436"/>
  </r>
  <r>
    <d v="2026-05-21T00:00:00"/>
    <s v="Moon Chang"/>
    <s v="Male"/>
    <s v="Papauta"/>
    <n v="0"/>
    <s v="Nuu"/>
    <x v="1"/>
    <x v="31"/>
    <x v="31"/>
    <x v="41"/>
    <x v="2"/>
    <n v="5"/>
    <x v="5"/>
    <x v="23"/>
    <n v="2366428"/>
  </r>
  <r>
    <d v="2026-05-21T00:00:00"/>
    <s v="Moon Chang"/>
    <s v="Male"/>
    <s v="Papauta"/>
    <n v="0"/>
    <s v="Nuu"/>
    <x v="5"/>
    <x v="19"/>
    <x v="19"/>
    <x v="26"/>
    <x v="2"/>
    <n v="2"/>
    <x v="5"/>
    <x v="26"/>
    <n v="2366428"/>
  </r>
  <r>
    <d v="2026-05-21T00:00:00"/>
    <s v="Fata Faiupu"/>
    <s v="Male"/>
    <s v="Malie"/>
    <n v="0"/>
    <s v="Nuu"/>
    <x v="0"/>
    <x v="1"/>
    <x v="1"/>
    <x v="1"/>
    <x v="0"/>
    <n v="50"/>
    <x v="4"/>
    <x v="0"/>
    <n v="2366427"/>
  </r>
  <r>
    <d v="2026-05-21T00:00:00"/>
    <s v="Faagaoi"/>
    <s v="Male"/>
    <s v="Nuu"/>
    <n v="20605"/>
    <s v="Nuu"/>
    <x v="0"/>
    <x v="24"/>
    <x v="24"/>
    <x v="68"/>
    <x v="7"/>
    <n v="20"/>
    <x v="5"/>
    <x v="38"/>
    <n v="2366431"/>
  </r>
  <r>
    <d v="2026-05-21T00:00:00"/>
    <s v="Lemalu "/>
    <s v="Female"/>
    <s v="Matautu-Lefaga "/>
    <n v="0"/>
    <s v="Aleisa "/>
    <x v="0"/>
    <x v="1"/>
    <x v="1"/>
    <x v="1"/>
    <x v="0"/>
    <n v="250"/>
    <x v="4"/>
    <x v="13"/>
    <n v="2366430"/>
  </r>
  <r>
    <d v="2026-05-21T00:00:00"/>
    <s v="Iosefa John Lee "/>
    <s v="Male "/>
    <s v="Tapatapao "/>
    <n v="0"/>
    <s v="Aleisa "/>
    <x v="0"/>
    <x v="1"/>
    <x v="1"/>
    <x v="1"/>
    <x v="0"/>
    <n v="200"/>
    <x v="4"/>
    <x v="34"/>
    <n v="2366429"/>
  </r>
  <r>
    <d v="2026-05-21T00:00:00"/>
    <s v="Amioga Lepale"/>
    <s v="Male"/>
    <s v="Savaia"/>
    <n v="0"/>
    <s v="Savaia"/>
    <x v="2"/>
    <x v="5"/>
    <x v="5"/>
    <x v="60"/>
    <x v="2"/>
    <n v="10"/>
    <x v="2"/>
    <x v="17"/>
    <n v="2366487"/>
  </r>
  <r>
    <d v="2026-05-21T00:00:00"/>
    <s v="Amioga Lepale"/>
    <s v="Male"/>
    <s v="Savaia"/>
    <n v="0"/>
    <s v="Savaia"/>
    <x v="2"/>
    <x v="6"/>
    <x v="6"/>
    <x v="47"/>
    <x v="2"/>
    <n v="10"/>
    <x v="2"/>
    <x v="17"/>
    <n v="2366487"/>
  </r>
  <r>
    <d v="2026-05-21T00:00:00"/>
    <s v="Siitu Benjamin"/>
    <s v="Male"/>
    <s v="Faleseela Lefaga"/>
    <n v="0"/>
    <s v="Savaia"/>
    <x v="1"/>
    <x v="3"/>
    <x v="3"/>
    <x v="3"/>
    <x v="1"/>
    <n v="2"/>
    <x v="19"/>
    <x v="51"/>
    <n v="2366485"/>
  </r>
  <r>
    <d v="2026-05-22T00:00:00"/>
    <s v="Lemalu Lemalu"/>
    <s v="Male"/>
    <s v="Matautu"/>
    <n v="0"/>
    <s v="Savaia"/>
    <x v="2"/>
    <x v="5"/>
    <x v="5"/>
    <x v="60"/>
    <x v="2"/>
    <n v="5"/>
    <x v="2"/>
    <x v="3"/>
    <n v="2366484"/>
  </r>
  <r>
    <d v="2026-05-22T00:00:00"/>
    <s v="Lemalu Lemalu"/>
    <s v="Male"/>
    <s v="Matautu"/>
    <n v="0"/>
    <s v="Savaia"/>
    <x v="2"/>
    <x v="6"/>
    <x v="6"/>
    <x v="47"/>
    <x v="2"/>
    <n v="5"/>
    <x v="2"/>
    <x v="3"/>
    <n v="2366484"/>
  </r>
  <r>
    <d v="2026-05-22T00:00:00"/>
    <s v="Lemalu Lemalu"/>
    <s v="Male"/>
    <s v="Matautu"/>
    <n v="0"/>
    <s v="Savaia"/>
    <x v="0"/>
    <x v="1"/>
    <x v="1"/>
    <x v="1"/>
    <x v="0"/>
    <n v="25"/>
    <x v="0"/>
    <x v="3"/>
    <n v="2366484"/>
  </r>
  <r>
    <d v="2026-05-22T00:00:00"/>
    <s v="Sua Anetone Levao"/>
    <s v="Male"/>
    <s v="Gagaifo"/>
    <n v="7749130"/>
    <s v="Savaia"/>
    <x v="2"/>
    <x v="6"/>
    <x v="6"/>
    <x v="47"/>
    <x v="2"/>
    <n v="10"/>
    <x v="2"/>
    <x v="17"/>
    <n v="2366486"/>
  </r>
  <r>
    <d v="2026-05-22T00:00:00"/>
    <s v="Sua Anetone Levao"/>
    <s v="Male"/>
    <s v="Gagaifo"/>
    <n v="7749130"/>
    <s v="Savaia"/>
    <x v="2"/>
    <x v="5"/>
    <x v="5"/>
    <x v="60"/>
    <x v="2"/>
    <n v="10"/>
    <x v="2"/>
    <x v="17"/>
    <n v="2366486"/>
  </r>
  <r>
    <d v="2026-05-22T00:00:00"/>
    <s v="Lemalu Lemalu"/>
    <s v="Male"/>
    <s v="Matautu"/>
    <n v="0"/>
    <s v="Savaia"/>
    <x v="3"/>
    <x v="13"/>
    <x v="13"/>
    <x v="16"/>
    <x v="2"/>
    <n v="5"/>
    <x v="2"/>
    <x v="3"/>
    <n v="2366484"/>
  </r>
  <r>
    <d v="2026-05-22T00:00:00"/>
    <s v="Sa'o Malo Papalii"/>
    <s v="Female"/>
    <s v="Tafatafa"/>
    <n v="7515325"/>
    <s v="Nuu"/>
    <x v="2"/>
    <x v="6"/>
    <x v="6"/>
    <x v="39"/>
    <x v="2"/>
    <n v="20"/>
    <x v="2"/>
    <x v="11"/>
    <n v="2366439"/>
  </r>
  <r>
    <d v="2026-05-22T00:00:00"/>
    <s v="Neil Ah Kuoi"/>
    <s v="Male"/>
    <s v="Siusega"/>
    <n v="7238679"/>
    <s v="Nuu"/>
    <x v="2"/>
    <x v="6"/>
    <x v="6"/>
    <x v="39"/>
    <x v="2"/>
    <n v="20"/>
    <x v="2"/>
    <x v="11"/>
    <n v="2366440"/>
  </r>
  <r>
    <d v="2026-05-22T00:00:00"/>
    <s v="Neil Ah Kuoi"/>
    <s v="Male"/>
    <s v="Siusega"/>
    <n v="7238679"/>
    <s v="Nuu"/>
    <x v="3"/>
    <x v="13"/>
    <x v="13"/>
    <x v="15"/>
    <x v="2"/>
    <n v="5"/>
    <x v="2"/>
    <x v="3"/>
    <n v="2366440"/>
  </r>
  <r>
    <d v="2026-05-22T00:00:00"/>
    <s v="Kereti Pati"/>
    <s v="Male"/>
    <s v="Siusega"/>
    <n v="7767161"/>
    <s v="Nuu"/>
    <x v="2"/>
    <x v="6"/>
    <x v="6"/>
    <x v="39"/>
    <x v="2"/>
    <n v="5"/>
    <x v="2"/>
    <x v="3"/>
    <n v="2366441"/>
  </r>
  <r>
    <d v="2026-05-22T00:00:00"/>
    <s v="Kereti Pati"/>
    <s v="Male"/>
    <s v="Siusega"/>
    <n v="7767161"/>
    <s v="Nuu"/>
    <x v="2"/>
    <x v="5"/>
    <x v="5"/>
    <x v="5"/>
    <x v="2"/>
    <n v="10"/>
    <x v="2"/>
    <x v="17"/>
    <n v="2366441"/>
  </r>
  <r>
    <d v="2026-05-22T00:00:00"/>
    <s v="Kereti Pati"/>
    <s v="Male"/>
    <s v="Siusega"/>
    <n v="7767161"/>
    <s v="Nuu"/>
    <x v="2"/>
    <x v="14"/>
    <x v="14"/>
    <x v="55"/>
    <x v="2"/>
    <n v="5"/>
    <x v="2"/>
    <x v="3"/>
    <n v="2366441"/>
  </r>
  <r>
    <d v="2026-05-22T00:00:00"/>
    <s v="Ofa Vaihe"/>
    <s v="Male"/>
    <s v="Lepea"/>
    <n v="7396229"/>
    <s v="Nuu"/>
    <x v="2"/>
    <x v="6"/>
    <x v="6"/>
    <x v="6"/>
    <x v="2"/>
    <n v="20"/>
    <x v="2"/>
    <x v="11"/>
    <n v="2366442"/>
  </r>
  <r>
    <d v="2026-05-22T00:00:00"/>
    <s v="Dora Salanoa"/>
    <s v="Female"/>
    <s v="Aleisa"/>
    <n v="7765911"/>
    <s v="Nuu"/>
    <x v="2"/>
    <x v="6"/>
    <x v="6"/>
    <x v="39"/>
    <x v="2"/>
    <n v="30"/>
    <x v="2"/>
    <x v="49"/>
    <n v="2366443"/>
  </r>
  <r>
    <d v="2026-05-22T00:00:00"/>
    <s v="Dora Salanoa"/>
    <s v="Female"/>
    <s v="Aleisa"/>
    <n v="7765911"/>
    <s v="Nuu"/>
    <x v="2"/>
    <x v="15"/>
    <x v="15"/>
    <x v="18"/>
    <x v="2"/>
    <n v="10"/>
    <x v="2"/>
    <x v="17"/>
    <n v="2366443"/>
  </r>
  <r>
    <d v="2026-05-22T00:00:00"/>
    <s v="Dora Salanoa"/>
    <s v="Female"/>
    <s v="Aleisa"/>
    <n v="7765911"/>
    <s v="Nuu"/>
    <x v="2"/>
    <x v="4"/>
    <x v="4"/>
    <x v="4"/>
    <x v="2"/>
    <n v="10"/>
    <x v="2"/>
    <x v="17"/>
    <n v="2366443"/>
  </r>
  <r>
    <d v="2026-05-22T00:00:00"/>
    <s v="Fili Vagana"/>
    <s v="Female"/>
    <s v="Vaitele fou"/>
    <n v="7740557"/>
    <s v="Nuu"/>
    <x v="2"/>
    <x v="5"/>
    <x v="5"/>
    <x v="5"/>
    <x v="2"/>
    <n v="15"/>
    <x v="2"/>
    <x v="47"/>
    <n v="2366444"/>
  </r>
  <r>
    <d v="2026-05-22T00:00:00"/>
    <s v="Moana Leilua"/>
    <s v="Female"/>
    <s v="Faleasiu"/>
    <n v="7328795"/>
    <s v="Nuu"/>
    <x v="2"/>
    <x v="5"/>
    <x v="5"/>
    <x v="5"/>
    <x v="2"/>
    <n v="10"/>
    <x v="2"/>
    <x v="17"/>
    <n v="2366446"/>
  </r>
  <r>
    <d v="2026-05-22T00:00:00"/>
    <s v="Moana Leilua"/>
    <s v="Female"/>
    <s v="Faleasiu"/>
    <n v="7328795"/>
    <s v="Nuu"/>
    <x v="2"/>
    <x v="6"/>
    <x v="6"/>
    <x v="6"/>
    <x v="2"/>
    <n v="10"/>
    <x v="2"/>
    <x v="17"/>
    <n v="2366446"/>
  </r>
  <r>
    <d v="2026-05-22T00:00:00"/>
    <s v="Azriel Azriel"/>
    <s v="Male"/>
    <s v="Vailima"/>
    <n v="7548278"/>
    <s v="Nuu"/>
    <x v="2"/>
    <x v="6"/>
    <x v="6"/>
    <x v="39"/>
    <x v="2"/>
    <n v="30"/>
    <x v="2"/>
    <x v="49"/>
    <n v="2366445"/>
  </r>
  <r>
    <d v="2026-05-22T00:00:00"/>
    <s v="Azriel Azriel"/>
    <s v="Male"/>
    <s v="Vailima"/>
    <n v="7548278"/>
    <s v="Nuu"/>
    <x v="2"/>
    <x v="15"/>
    <x v="15"/>
    <x v="18"/>
    <x v="2"/>
    <n v="20"/>
    <x v="2"/>
    <x v="11"/>
    <n v="2366445"/>
  </r>
  <r>
    <d v="2026-05-22T00:00:00"/>
    <s v="Lopa"/>
    <s v="Male"/>
    <s v="Vaoala"/>
    <n v="0"/>
    <s v="Nuu"/>
    <x v="0"/>
    <x v="1"/>
    <x v="1"/>
    <x v="1"/>
    <x v="0"/>
    <n v="250"/>
    <x v="4"/>
    <x v="13"/>
    <n v="2366438"/>
  </r>
  <r>
    <d v="2026-05-22T00:00:00"/>
    <s v="Ututaaloga"/>
    <s v="Male"/>
    <s v="Afega"/>
    <n v="0"/>
    <s v="Nuu"/>
    <x v="0"/>
    <x v="1"/>
    <x v="1"/>
    <x v="1"/>
    <x v="0"/>
    <n v="250"/>
    <x v="4"/>
    <x v="13"/>
    <n v="2366447"/>
  </r>
  <r>
    <d v="2026-05-22T00:00:00"/>
    <s v="Tupito Fiu"/>
    <s v="Female"/>
    <s v="Vaitele fou"/>
    <n v="0"/>
    <s v="Nuu"/>
    <x v="4"/>
    <x v="37"/>
    <x v="37"/>
    <x v="67"/>
    <x v="2"/>
    <n v="2"/>
    <x v="5"/>
    <x v="26"/>
    <n v="2366437"/>
  </r>
  <r>
    <d v="2026-05-25T00:00:00"/>
    <s v="Ututaaloga"/>
    <s v="Male"/>
    <s v="Afega"/>
    <n v="0"/>
    <s v="Nuu"/>
    <x v="0"/>
    <x v="1"/>
    <x v="1"/>
    <x v="1"/>
    <x v="0"/>
    <n v="250"/>
    <x v="4"/>
    <x v="13"/>
    <n v="2366449"/>
  </r>
  <r>
    <d v="2026-05-25T00:00:00"/>
    <s v="Ryan"/>
    <s v="Male"/>
    <s v="Nuu"/>
    <n v="0"/>
    <s v="Nuu"/>
    <x v="0"/>
    <x v="1"/>
    <x v="1"/>
    <x v="1"/>
    <x v="0"/>
    <n v="100"/>
    <x v="4"/>
    <x v="1"/>
    <n v="2366451"/>
  </r>
  <r>
    <d v="2026-05-25T00:00:00"/>
    <s v="Taleni"/>
    <s v="Male"/>
    <s v="Vaitele fou"/>
    <n v="0"/>
    <s v="Nuu"/>
    <x v="0"/>
    <x v="1"/>
    <x v="1"/>
    <x v="1"/>
    <x v="0"/>
    <n v="50"/>
    <x v="4"/>
    <x v="0"/>
    <n v="2366457"/>
  </r>
  <r>
    <d v="2026-05-25T00:00:00"/>
    <s v="Taleni"/>
    <s v="Male"/>
    <s v="Vaitele fou"/>
    <n v="0"/>
    <s v="Nuu"/>
    <x v="6"/>
    <x v="34"/>
    <x v="34"/>
    <x v="46"/>
    <x v="2"/>
    <n v="5"/>
    <x v="9"/>
    <x v="1"/>
    <n v="2366457"/>
  </r>
  <r>
    <d v="2026-05-25T00:00:00"/>
    <s v="Aukuso"/>
    <s v="Male"/>
    <s v="Nuu"/>
    <n v="7739110"/>
    <s v="Nuu"/>
    <x v="1"/>
    <x v="3"/>
    <x v="3"/>
    <x v="3"/>
    <x v="1"/>
    <n v="4"/>
    <x v="1"/>
    <x v="31"/>
    <n v="2366458"/>
  </r>
  <r>
    <d v="2026-05-25T00:00:00"/>
    <s v="Taleni"/>
    <s v="Male"/>
    <s v="Vaitele uta"/>
    <n v="7564177"/>
    <s v="Nuu"/>
    <x v="1"/>
    <x v="3"/>
    <x v="3"/>
    <x v="3"/>
    <x v="1"/>
    <n v="3"/>
    <x v="1"/>
    <x v="63"/>
    <n v="2366459"/>
  </r>
  <r>
    <d v="2026-05-25T00:00:00"/>
    <s v="Burgess Burgess"/>
    <s v="Male"/>
    <s v="Vaitele"/>
    <n v="7232941"/>
    <s v="Nuu"/>
    <x v="2"/>
    <x v="15"/>
    <x v="15"/>
    <x v="18"/>
    <x v="2"/>
    <n v="6"/>
    <x v="2"/>
    <x v="10"/>
    <n v="2366448"/>
  </r>
  <r>
    <d v="2026-05-25T00:00:00"/>
    <s v="Burgess Burgess"/>
    <s v="Male"/>
    <s v="Vaitele"/>
    <n v="7232941"/>
    <s v="Nuu"/>
    <x v="2"/>
    <x v="4"/>
    <x v="4"/>
    <x v="4"/>
    <x v="2"/>
    <n v="4"/>
    <x v="2"/>
    <x v="8"/>
    <n v="2366448"/>
  </r>
  <r>
    <d v="2026-05-25T00:00:00"/>
    <s v="Burgess Burgess"/>
    <s v="Male"/>
    <s v="Vaitele"/>
    <n v="7232941"/>
    <s v="Nuu"/>
    <x v="2"/>
    <x v="8"/>
    <x v="8"/>
    <x v="8"/>
    <x v="2"/>
    <n v="2"/>
    <x v="2"/>
    <x v="4"/>
    <n v="2366448"/>
  </r>
  <r>
    <d v="2026-05-25T00:00:00"/>
    <s v="Burgess Burgess"/>
    <s v="Male"/>
    <s v="Vaitele"/>
    <n v="7232941"/>
    <s v="Nuu"/>
    <x v="2"/>
    <x v="6"/>
    <x v="6"/>
    <x v="6"/>
    <x v="2"/>
    <n v="4"/>
    <x v="2"/>
    <x v="8"/>
    <n v="2366448"/>
  </r>
  <r>
    <d v="2026-05-25T00:00:00"/>
    <s v="Oscar Oscar"/>
    <s v="Male"/>
    <s v="Lotopa"/>
    <n v="7770270"/>
    <s v="Nuu"/>
    <x v="2"/>
    <x v="15"/>
    <x v="15"/>
    <x v="18"/>
    <x v="2"/>
    <n v="10"/>
    <x v="2"/>
    <x v="17"/>
    <n v="2366452"/>
  </r>
  <r>
    <d v="2026-05-25T00:00:00"/>
    <s v="Oscar Oscar"/>
    <s v="Male"/>
    <s v="Lotopa"/>
    <n v="7770270"/>
    <s v="Nuu"/>
    <x v="2"/>
    <x v="6"/>
    <x v="6"/>
    <x v="39"/>
    <x v="2"/>
    <n v="5"/>
    <x v="2"/>
    <x v="3"/>
    <n v="2366452"/>
  </r>
  <r>
    <d v="2026-05-25T00:00:00"/>
    <s v="Petaia Petaia"/>
    <s v="Male"/>
    <s v="Papauta"/>
    <n v="7519726"/>
    <s v="Nuu"/>
    <x v="2"/>
    <x v="5"/>
    <x v="5"/>
    <x v="5"/>
    <x v="2"/>
    <n v="10"/>
    <x v="2"/>
    <x v="17"/>
    <n v="2366453"/>
  </r>
  <r>
    <d v="2026-05-25T00:00:00"/>
    <s v="Stanley Black"/>
    <s v="Male"/>
    <s v="Apia"/>
    <n v="7223126"/>
    <s v="Nuu"/>
    <x v="2"/>
    <x v="5"/>
    <x v="5"/>
    <x v="5"/>
    <x v="2"/>
    <n v="5"/>
    <x v="2"/>
    <x v="3"/>
    <n v="2366454"/>
  </r>
  <r>
    <d v="2026-05-25T00:00:00"/>
    <s v="Stanley Black"/>
    <s v="Male"/>
    <s v="Apia"/>
    <n v="7223126"/>
    <s v="Nuu"/>
    <x v="2"/>
    <x v="30"/>
    <x v="30"/>
    <x v="40"/>
    <x v="2"/>
    <n v="5"/>
    <x v="2"/>
    <x v="3"/>
    <n v="2366454"/>
  </r>
  <r>
    <d v="2026-05-25T00:00:00"/>
    <s v="Stanley Black"/>
    <s v="Male"/>
    <s v="Apia"/>
    <n v="7223126"/>
    <s v="Nuu"/>
    <x v="2"/>
    <x v="6"/>
    <x v="6"/>
    <x v="6"/>
    <x v="2"/>
    <n v="3"/>
    <x v="2"/>
    <x v="7"/>
    <n v="2366454"/>
  </r>
  <r>
    <d v="2026-05-25T00:00:00"/>
    <s v="Stanley Black"/>
    <s v="Male"/>
    <s v="Apia"/>
    <n v="7223126"/>
    <s v="Nuu"/>
    <x v="2"/>
    <x v="4"/>
    <x v="4"/>
    <x v="4"/>
    <x v="2"/>
    <n v="3"/>
    <x v="2"/>
    <x v="7"/>
    <n v="2366454"/>
  </r>
  <r>
    <d v="2026-05-25T00:00:00"/>
    <s v="Stanley Black"/>
    <s v="Male"/>
    <s v="Apia"/>
    <n v="7223126"/>
    <s v="Nuu"/>
    <x v="3"/>
    <x v="13"/>
    <x v="13"/>
    <x v="15"/>
    <x v="2"/>
    <n v="3"/>
    <x v="2"/>
    <x v="7"/>
    <n v="2366454"/>
  </r>
  <r>
    <d v="2026-05-25T00:00:00"/>
    <s v="Stanley Black"/>
    <s v="Male"/>
    <s v="Apia"/>
    <n v="7223126"/>
    <s v="Nuu"/>
    <x v="2"/>
    <x v="8"/>
    <x v="8"/>
    <x v="8"/>
    <x v="2"/>
    <n v="2"/>
    <x v="2"/>
    <x v="4"/>
    <n v="2366454"/>
  </r>
  <r>
    <d v="2026-05-25T00:00:00"/>
    <s v="Aukuso Ifo"/>
    <s v="Male"/>
    <s v="Nuufou"/>
    <n v="7739110"/>
    <s v="Nuu"/>
    <x v="2"/>
    <x v="6"/>
    <x v="6"/>
    <x v="39"/>
    <x v="2"/>
    <n v="50"/>
    <x v="2"/>
    <x v="50"/>
    <n v="2366455"/>
  </r>
  <r>
    <d v="2026-05-25T00:00:00"/>
    <s v="Taleni Taleni"/>
    <s v="Male"/>
    <s v="Vaitele fou"/>
    <n v="7755120"/>
    <s v="Nuu"/>
    <x v="2"/>
    <x v="10"/>
    <x v="10"/>
    <x v="12"/>
    <x v="3"/>
    <n v="2"/>
    <x v="3"/>
    <x v="9"/>
    <n v="2366456"/>
  </r>
  <r>
    <d v="2026-05-26T00:00:00"/>
    <s v="Mose Tupai"/>
    <s v="Male"/>
    <s v="Faleula"/>
    <n v="7215426"/>
    <s v="Nuu"/>
    <x v="2"/>
    <x v="5"/>
    <x v="5"/>
    <x v="5"/>
    <x v="2"/>
    <n v="10"/>
    <x v="2"/>
    <x v="17"/>
    <n v="2366461"/>
  </r>
  <r>
    <d v="2026-05-26T00:00:00"/>
    <s v="Mose Tupai"/>
    <s v="Male"/>
    <s v="Faleula"/>
    <n v="7215426"/>
    <s v="Nuu"/>
    <x v="2"/>
    <x v="4"/>
    <x v="4"/>
    <x v="4"/>
    <x v="2"/>
    <n v="10"/>
    <x v="2"/>
    <x v="17"/>
    <n v="2366461"/>
  </r>
  <r>
    <d v="2026-05-26T00:00:00"/>
    <s v="Paula Seutia"/>
    <s v="Female"/>
    <s v="Aleisa"/>
    <n v="7584461"/>
    <s v="Nuu"/>
    <x v="2"/>
    <x v="5"/>
    <x v="5"/>
    <x v="5"/>
    <x v="2"/>
    <n v="10"/>
    <x v="2"/>
    <x v="17"/>
    <n v="2366462"/>
  </r>
  <r>
    <d v="2026-05-26T00:00:00"/>
    <s v="Theresa Wright"/>
    <s v="Female"/>
    <s v="Leusoalii"/>
    <n v="7367243"/>
    <s v="Nuu"/>
    <x v="2"/>
    <x v="6"/>
    <x v="6"/>
    <x v="39"/>
    <x v="2"/>
    <n v="10"/>
    <x v="2"/>
    <x v="17"/>
    <n v="2366463"/>
  </r>
  <r>
    <d v="2026-05-26T00:00:00"/>
    <s v="Tasi Ifopo Asalevai"/>
    <s v="Male"/>
    <s v="Leulumoega"/>
    <n v="7755121"/>
    <s v="Nuu"/>
    <x v="2"/>
    <x v="4"/>
    <x v="4"/>
    <x v="4"/>
    <x v="2"/>
    <n v="40"/>
    <x v="2"/>
    <x v="39"/>
    <n v="2366464"/>
  </r>
  <r>
    <d v="2026-05-26T00:00:00"/>
    <s v="Sia Cliff"/>
    <s v="Female"/>
    <s v="Lepea"/>
    <n v="7588612"/>
    <s v="Nuu"/>
    <x v="2"/>
    <x v="6"/>
    <x v="6"/>
    <x v="39"/>
    <x v="2"/>
    <n v="100"/>
    <x v="2"/>
    <x v="57"/>
    <n v="2366465"/>
  </r>
  <r>
    <d v="2026-05-26T00:00:00"/>
    <s v="Pisa Tufuga"/>
    <s v="Male"/>
    <s v="Asau"/>
    <n v="7223512"/>
    <s v="Nuu"/>
    <x v="3"/>
    <x v="13"/>
    <x v="13"/>
    <x v="15"/>
    <x v="2"/>
    <n v="6"/>
    <x v="2"/>
    <x v="10"/>
    <n v="2366466"/>
  </r>
  <r>
    <d v="2026-05-26T00:00:00"/>
    <s v="Siani Fialelei"/>
    <s v="Male"/>
    <s v="Sataoa"/>
    <n v="7272621"/>
    <s v="Nuu"/>
    <x v="2"/>
    <x v="6"/>
    <x v="6"/>
    <x v="6"/>
    <x v="2"/>
    <n v="10"/>
    <x v="2"/>
    <x v="17"/>
    <n v="2366467"/>
  </r>
  <r>
    <d v="2026-05-26T00:00:00"/>
    <s v="Siani Fialelei"/>
    <s v="Male"/>
    <s v="Sataoa"/>
    <n v="7272621"/>
    <s v="Nuu"/>
    <x v="2"/>
    <x v="5"/>
    <x v="5"/>
    <x v="5"/>
    <x v="2"/>
    <n v="10"/>
    <x v="2"/>
    <x v="17"/>
    <n v="2366467"/>
  </r>
  <r>
    <d v="2026-05-26T00:00:00"/>
    <s v="Siani Fialelei"/>
    <s v="Male"/>
    <s v="Sataoa"/>
    <n v="7272621"/>
    <s v="Nuu"/>
    <x v="2"/>
    <x v="15"/>
    <x v="15"/>
    <x v="18"/>
    <x v="2"/>
    <n v="10"/>
    <x v="2"/>
    <x v="17"/>
    <n v="2366467"/>
  </r>
  <r>
    <d v="2026-05-26T00:00:00"/>
    <s v="Ana Mitchell"/>
    <s v="Female"/>
    <s v="Vaiusu"/>
    <n v="0"/>
    <s v="Nuu"/>
    <x v="2"/>
    <x v="4"/>
    <x v="4"/>
    <x v="4"/>
    <x v="2"/>
    <n v="20"/>
    <x v="2"/>
    <x v="11"/>
    <n v="2366468"/>
  </r>
  <r>
    <d v="2026-05-26T00:00:00"/>
    <s v="Ana Mitchell"/>
    <s v="Female"/>
    <s v="Vaiusu"/>
    <n v="0"/>
    <s v="Nuu"/>
    <x v="2"/>
    <x v="6"/>
    <x v="6"/>
    <x v="6"/>
    <x v="2"/>
    <n v="15"/>
    <x v="2"/>
    <x v="47"/>
    <n v="2366468"/>
  </r>
  <r>
    <d v="2026-05-26T00:00:00"/>
    <s v="Chris Tuilagi"/>
    <s v="Male"/>
    <s v="Aleisa"/>
    <n v="7755402"/>
    <s v="Nuu"/>
    <x v="2"/>
    <x v="5"/>
    <x v="5"/>
    <x v="5"/>
    <x v="2"/>
    <n v="10"/>
    <x v="2"/>
    <x v="17"/>
    <n v="2366469"/>
  </r>
  <r>
    <d v="2026-05-26T00:00:00"/>
    <s v="Chris Tuilagi"/>
    <s v="Male"/>
    <s v="Aleisa"/>
    <n v="7755402"/>
    <s v="Nuu"/>
    <x v="2"/>
    <x v="6"/>
    <x v="6"/>
    <x v="39"/>
    <x v="2"/>
    <n v="10"/>
    <x v="2"/>
    <x v="17"/>
    <n v="2366469"/>
  </r>
  <r>
    <d v="2026-05-26T00:00:00"/>
    <s v="Lesa Keil"/>
    <s v="Male"/>
    <s v="Tanumapua"/>
    <n v="0"/>
    <s v="Nuu"/>
    <x v="0"/>
    <x v="1"/>
    <x v="1"/>
    <x v="1"/>
    <x v="0"/>
    <n v="500"/>
    <x v="4"/>
    <x v="76"/>
    <n v="2366460"/>
  </r>
  <r>
    <d v="2026-05-27T00:00:00"/>
    <s v="Rowina Ofoia"/>
    <s v="Female"/>
    <s v="Faleula"/>
    <n v="7627336"/>
    <s v="Nuu"/>
    <x v="2"/>
    <x v="15"/>
    <x v="15"/>
    <x v="18"/>
    <x v="2"/>
    <n v="20"/>
    <x v="2"/>
    <x v="11"/>
    <n v="2366470"/>
  </r>
  <r>
    <d v="2026-05-27T00:00:00"/>
    <s v="Rowina Ofoia"/>
    <s v="Female"/>
    <s v="Faleula"/>
    <n v="7627336"/>
    <s v="Nuu"/>
    <x v="2"/>
    <x v="5"/>
    <x v="5"/>
    <x v="5"/>
    <x v="2"/>
    <n v="10"/>
    <x v="2"/>
    <x v="17"/>
    <n v="2366470"/>
  </r>
  <r>
    <d v="2026-05-27T00:00:00"/>
    <s v="Rowina Ofoia"/>
    <s v="Female"/>
    <s v="Faleula"/>
    <n v="7627336"/>
    <s v="Nuu"/>
    <x v="2"/>
    <x v="4"/>
    <x v="4"/>
    <x v="4"/>
    <x v="2"/>
    <n v="20"/>
    <x v="2"/>
    <x v="11"/>
    <n v="2366470"/>
  </r>
  <r>
    <d v="2026-05-27T00:00:00"/>
    <s v="Joe Hanzell"/>
    <s v="Male"/>
    <s v="Aleisa"/>
    <n v="0"/>
    <s v="Nuu"/>
    <x v="2"/>
    <x v="15"/>
    <x v="15"/>
    <x v="18"/>
    <x v="2"/>
    <n v="10"/>
    <x v="2"/>
    <x v="17"/>
    <n v="2366471"/>
  </r>
  <r>
    <d v="2026-05-27T00:00:00"/>
    <s v="Mauia Vitale"/>
    <s v="Male"/>
    <s v="Vailoa"/>
    <n v="7551414"/>
    <s v="Nuu"/>
    <x v="2"/>
    <x v="5"/>
    <x v="5"/>
    <x v="5"/>
    <x v="2"/>
    <n v="10"/>
    <x v="2"/>
    <x v="17"/>
    <n v="2366472"/>
  </r>
  <r>
    <d v="2026-05-27T00:00:00"/>
    <s v="Mauia Vitale"/>
    <s v="Male"/>
    <s v="Vailoa"/>
    <n v="7551414"/>
    <s v="Nuu"/>
    <x v="2"/>
    <x v="15"/>
    <x v="15"/>
    <x v="18"/>
    <x v="2"/>
    <n v="10"/>
    <x v="2"/>
    <x v="17"/>
    <n v="2366472"/>
  </r>
  <r>
    <d v="2026-05-27T00:00:00"/>
    <s v="Mauia Vitale"/>
    <s v="Male"/>
    <s v="Vailoa"/>
    <n v="7551414"/>
    <s v="Nuu"/>
    <x v="2"/>
    <x v="14"/>
    <x v="14"/>
    <x v="55"/>
    <x v="2"/>
    <n v="5"/>
    <x v="2"/>
    <x v="3"/>
    <n v="2366472"/>
  </r>
  <r>
    <d v="2026-05-27T00:00:00"/>
    <s v="Mauia Vitale"/>
    <s v="Male"/>
    <s v="Vailoa"/>
    <n v="7551414"/>
    <s v="Nuu"/>
    <x v="2"/>
    <x v="6"/>
    <x v="6"/>
    <x v="6"/>
    <x v="2"/>
    <n v="5"/>
    <x v="2"/>
    <x v="3"/>
    <n v="2366472"/>
  </r>
  <r>
    <d v="2026-05-27T00:00:00"/>
    <s v="Mauia Vitale"/>
    <s v="Male"/>
    <s v="Vailoa"/>
    <n v="7551414"/>
    <s v="Nuu"/>
    <x v="2"/>
    <x v="30"/>
    <x v="30"/>
    <x v="40"/>
    <x v="2"/>
    <n v="5"/>
    <x v="2"/>
    <x v="3"/>
    <n v="2366472"/>
  </r>
  <r>
    <d v="2026-05-27T00:00:00"/>
    <s v="Mu Vaamainuu"/>
    <s v="Male"/>
    <s v="Nuufou"/>
    <n v="7260436"/>
    <s v="Nuu"/>
    <x v="2"/>
    <x v="6"/>
    <x v="6"/>
    <x v="6"/>
    <x v="2"/>
    <n v="10"/>
    <x v="2"/>
    <x v="17"/>
    <n v="2366475"/>
  </r>
  <r>
    <d v="2026-05-27T00:00:00"/>
    <s v="Mu Vaamainuu"/>
    <s v="Male"/>
    <s v="Nuufou"/>
    <n v="7260436"/>
    <s v="Nuu"/>
    <x v="2"/>
    <x v="5"/>
    <x v="5"/>
    <x v="5"/>
    <x v="2"/>
    <n v="10"/>
    <x v="2"/>
    <x v="17"/>
    <n v="2366475"/>
  </r>
  <r>
    <d v="2026-05-27T00:00:00"/>
    <s v="Viola"/>
    <s v="Female"/>
    <s v="Vaivase"/>
    <n v="0"/>
    <s v="Nuu"/>
    <x v="0"/>
    <x v="1"/>
    <x v="1"/>
    <x v="1"/>
    <x v="0"/>
    <n v="12"/>
    <x v="4"/>
    <x v="22"/>
    <n v="2366473"/>
  </r>
  <r>
    <d v="2026-05-27T00:00:00"/>
    <s v="Siaki"/>
    <s v="Male"/>
    <s v="Saleimoa"/>
    <n v="0"/>
    <s v="Nuu"/>
    <x v="0"/>
    <x v="1"/>
    <x v="1"/>
    <x v="1"/>
    <x v="0"/>
    <n v="200"/>
    <x v="4"/>
    <x v="34"/>
    <n v="2366474"/>
  </r>
  <r>
    <d v="2026-05-28T00:00:00"/>
    <s v="Mano Ioelu"/>
    <s v="Male"/>
    <s v="Siumu"/>
    <n v="7292657"/>
    <s v="Nuu"/>
    <x v="2"/>
    <x v="6"/>
    <x v="6"/>
    <x v="6"/>
    <x v="2"/>
    <n v="50"/>
    <x v="2"/>
    <x v="50"/>
    <n v="2366477"/>
  </r>
  <r>
    <d v="2026-05-28T00:00:00"/>
    <s v="Feauai Seuma"/>
    <s v="Female"/>
    <s v="Manunu"/>
    <n v="7975057"/>
    <s v="Nuu"/>
    <x v="2"/>
    <x v="5"/>
    <x v="5"/>
    <x v="5"/>
    <x v="2"/>
    <n v="50"/>
    <x v="2"/>
    <x v="50"/>
    <n v="2366478"/>
  </r>
  <r>
    <d v="2026-05-28T00:00:00"/>
    <s v="Feauai Seuma"/>
    <s v="Female"/>
    <s v="Manunu"/>
    <n v="7975057"/>
    <s v="Nuu"/>
    <x v="2"/>
    <x v="4"/>
    <x v="4"/>
    <x v="4"/>
    <x v="2"/>
    <n v="15"/>
    <x v="2"/>
    <x v="47"/>
    <n v="2366478"/>
  </r>
  <r>
    <d v="2026-05-28T00:00:00"/>
    <s v="Feauai Seuma"/>
    <s v="Female"/>
    <s v="Manunu"/>
    <n v="7975057"/>
    <s v="Nuu"/>
    <x v="2"/>
    <x v="6"/>
    <x v="6"/>
    <x v="6"/>
    <x v="2"/>
    <n v="15"/>
    <x v="2"/>
    <x v="47"/>
    <n v="2366478"/>
  </r>
  <r>
    <d v="2026-05-28T00:00:00"/>
    <s v="Paulo Fa'alaa"/>
    <s v="Male"/>
    <s v="Aleisa"/>
    <n v="7775152"/>
    <s v="Nuu"/>
    <x v="2"/>
    <x v="6"/>
    <x v="6"/>
    <x v="39"/>
    <x v="2"/>
    <n v="40"/>
    <x v="2"/>
    <x v="39"/>
    <n v="2366476"/>
  </r>
  <r>
    <d v="2026-05-28T00:00:00"/>
    <s v="Paulo Fa'alaa"/>
    <s v="Male"/>
    <s v="Aleisa"/>
    <n v="7775152"/>
    <s v="Nuu"/>
    <x v="2"/>
    <x v="5"/>
    <x v="5"/>
    <x v="5"/>
    <x v="2"/>
    <n v="5"/>
    <x v="2"/>
    <x v="3"/>
    <n v="2366476"/>
  </r>
  <r>
    <d v="2026-05-28T00:00:00"/>
    <s v="Maria Fiti"/>
    <s v="Female"/>
    <s v="Fasito'o uta"/>
    <n v="7772322"/>
    <s v="Nuu"/>
    <x v="2"/>
    <x v="6"/>
    <x v="6"/>
    <x v="6"/>
    <x v="2"/>
    <n v="50"/>
    <x v="2"/>
    <x v="50"/>
    <n v="2366479"/>
  </r>
  <r>
    <d v="2026-05-28T00:00:00"/>
    <s v="Tufosa Tulio"/>
    <s v="Female"/>
    <s v="Leulumoega"/>
    <n v="7641595"/>
    <s v="Nuu"/>
    <x v="2"/>
    <x v="15"/>
    <x v="15"/>
    <x v="18"/>
    <x v="2"/>
    <n v="10"/>
    <x v="2"/>
    <x v="17"/>
    <n v="2366480"/>
  </r>
  <r>
    <d v="2026-05-28T00:00:00"/>
    <s v="Tufosa Tulio"/>
    <s v="Female"/>
    <s v="Leulumoega"/>
    <n v="7641595"/>
    <s v="Nuu"/>
    <x v="2"/>
    <x v="10"/>
    <x v="10"/>
    <x v="10"/>
    <x v="2"/>
    <n v="10"/>
    <x v="2"/>
    <x v="17"/>
    <n v="2366480"/>
  </r>
  <r>
    <d v="2026-05-29T00:00:00"/>
    <s v="Tuasivi Kini"/>
    <s v="Male"/>
    <s v="Apia"/>
    <n v="7774545"/>
    <s v="Nuu"/>
    <x v="2"/>
    <x v="5"/>
    <x v="5"/>
    <x v="5"/>
    <x v="2"/>
    <n v="20"/>
    <x v="2"/>
    <x v="11"/>
    <n v="2366482"/>
  </r>
  <r>
    <d v="2026-05-29T00:00:00"/>
    <s v="Tuasivi Kini"/>
    <s v="Male"/>
    <s v="Apia"/>
    <n v="7774545"/>
    <s v="Nuu"/>
    <x v="2"/>
    <x v="30"/>
    <x v="30"/>
    <x v="40"/>
    <x v="2"/>
    <n v="10"/>
    <x v="2"/>
    <x v="17"/>
    <n v="2366482"/>
  </r>
  <r>
    <d v="2026-05-29T00:00:00"/>
    <s v="Tuasivi Kini"/>
    <s v="Male"/>
    <s v="Apia"/>
    <n v="7774545"/>
    <s v="Nuu"/>
    <x v="2"/>
    <x v="4"/>
    <x v="4"/>
    <x v="4"/>
    <x v="2"/>
    <n v="10"/>
    <x v="2"/>
    <x v="17"/>
    <n v="2366482"/>
  </r>
  <r>
    <d v="2026-05-29T00:00:00"/>
    <s v="Tuasivi Kini"/>
    <s v="Male"/>
    <s v="Apia"/>
    <n v="7774545"/>
    <s v="Nuu"/>
    <x v="2"/>
    <x v="6"/>
    <x v="6"/>
    <x v="39"/>
    <x v="2"/>
    <n v="10"/>
    <x v="2"/>
    <x v="17"/>
    <n v="2366482"/>
  </r>
  <r>
    <d v="2026-05-29T00:00:00"/>
    <s v="Tuasivi Kini"/>
    <s v="Male"/>
    <s v="Apia"/>
    <n v="7774545"/>
    <s v="Nuu"/>
    <x v="2"/>
    <x v="15"/>
    <x v="15"/>
    <x v="18"/>
    <x v="2"/>
    <n v="10"/>
    <x v="2"/>
    <x v="17"/>
    <n v="2366482"/>
  </r>
  <r>
    <d v="2026-05-29T00:00:00"/>
    <s v="Sione Sione"/>
    <s v="Male"/>
    <s v="Nuu"/>
    <n v="7151524"/>
    <s v="Nuu"/>
    <x v="2"/>
    <x v="5"/>
    <x v="5"/>
    <x v="5"/>
    <x v="2"/>
    <n v="20"/>
    <x v="2"/>
    <x v="11"/>
    <n v="2366483"/>
  </r>
  <r>
    <d v="2026-05-29T00:00:00"/>
    <s v="Sione Sione"/>
    <s v="Male"/>
    <s v="Nuu"/>
    <n v="7151524"/>
    <s v="Nuu"/>
    <x v="2"/>
    <x v="10"/>
    <x v="10"/>
    <x v="10"/>
    <x v="2"/>
    <n v="50"/>
    <x v="2"/>
    <x v="50"/>
    <n v="2366483"/>
  </r>
  <r>
    <d v="2026-05-29T00:00:00"/>
    <s v="Sione Sione"/>
    <s v="Male"/>
    <s v="Nuu"/>
    <n v="7151524"/>
    <s v="Nuu"/>
    <x v="2"/>
    <x v="4"/>
    <x v="4"/>
    <x v="4"/>
    <x v="2"/>
    <n v="10"/>
    <x v="2"/>
    <x v="17"/>
    <n v="2366483"/>
  </r>
  <r>
    <d v="2026-05-29T00:00:00"/>
    <s v="Maria Seu"/>
    <s v="Female"/>
    <s v="Vaitele"/>
    <n v="7754124"/>
    <s v="Nuu"/>
    <x v="2"/>
    <x v="6"/>
    <x v="6"/>
    <x v="39"/>
    <x v="2"/>
    <n v="15"/>
    <x v="2"/>
    <x v="47"/>
    <n v="2366488"/>
  </r>
  <r>
    <d v="2026-05-29T00:00:00"/>
    <s v="Maria Seu"/>
    <s v="Female"/>
    <s v="Vaitele"/>
    <n v="7754124"/>
    <s v="Nuu"/>
    <x v="2"/>
    <x v="5"/>
    <x v="5"/>
    <x v="5"/>
    <x v="2"/>
    <n v="5"/>
    <x v="2"/>
    <x v="3"/>
    <n v="2366488"/>
  </r>
  <r>
    <d v="2026-05-29T00:00:00"/>
    <s v="Maria Seu"/>
    <s v="Female"/>
    <s v="Vaitele"/>
    <n v="7754124"/>
    <s v="Nuu"/>
    <x v="2"/>
    <x v="4"/>
    <x v="4"/>
    <x v="4"/>
    <x v="2"/>
    <n v="10"/>
    <x v="2"/>
    <x v="17"/>
    <n v="2366488"/>
  </r>
  <r>
    <d v="2026-05-29T00:00:00"/>
    <s v="Maotua Maotua"/>
    <s v="Male"/>
    <s v="Falelauniu"/>
    <n v="7654163"/>
    <s v="Nuu"/>
    <x v="2"/>
    <x v="5"/>
    <x v="5"/>
    <x v="5"/>
    <x v="2"/>
    <n v="10"/>
    <x v="2"/>
    <x v="17"/>
    <n v="2366489"/>
  </r>
  <r>
    <d v="2026-05-29T00:00:00"/>
    <s v="Maotua Maotua"/>
    <s v="Male"/>
    <s v="Falelauniu"/>
    <n v="7654163"/>
    <s v="Nuu"/>
    <x v="2"/>
    <x v="6"/>
    <x v="6"/>
    <x v="39"/>
    <x v="2"/>
    <n v="5"/>
    <x v="2"/>
    <x v="3"/>
    <n v="2366489"/>
  </r>
  <r>
    <d v="2026-05-29T00:00:00"/>
    <s v="Maotua Maotua"/>
    <s v="Male"/>
    <s v="Falelauniu"/>
    <n v="7654163"/>
    <s v="Nuu"/>
    <x v="2"/>
    <x v="6"/>
    <x v="6"/>
    <x v="6"/>
    <x v="2"/>
    <n v="5"/>
    <x v="2"/>
    <x v="3"/>
    <n v="2366489"/>
  </r>
  <r>
    <d v="2026-05-29T00:00:00"/>
    <s v="Pao Totoa"/>
    <s v="Male"/>
    <s v="Nuu"/>
    <n v="0"/>
    <s v="Nuu"/>
    <x v="2"/>
    <x v="15"/>
    <x v="15"/>
    <x v="18"/>
    <x v="2"/>
    <n v="10"/>
    <x v="2"/>
    <x v="17"/>
    <n v="2366490"/>
  </r>
  <r>
    <d v="2026-05-29T00:00:00"/>
    <s v="Tumua Mikaele"/>
    <s v="Female"/>
    <s v="Luatuanuu"/>
    <n v="7725241"/>
    <s v="Nuu"/>
    <x v="2"/>
    <x v="4"/>
    <x v="4"/>
    <x v="4"/>
    <x v="2"/>
    <n v="20"/>
    <x v="2"/>
    <x v="11"/>
    <n v="2366491"/>
  </r>
  <r>
    <d v="2026-05-29T00:00:00"/>
    <s v="Tumua Mikaele"/>
    <s v="Female"/>
    <s v="Luatuanuu"/>
    <n v="7725241"/>
    <s v="Nuu"/>
    <x v="2"/>
    <x v="6"/>
    <x v="6"/>
    <x v="39"/>
    <x v="2"/>
    <n v="20"/>
    <x v="2"/>
    <x v="11"/>
    <n v="2366491"/>
  </r>
  <r>
    <d v="2026-05-29T00:00:00"/>
    <s v="Tumua Mikaele"/>
    <s v="Female"/>
    <s v="Luatuanuu"/>
    <n v="7725241"/>
    <s v="Nuu"/>
    <x v="2"/>
    <x v="15"/>
    <x v="15"/>
    <x v="18"/>
    <x v="2"/>
    <n v="20"/>
    <x v="2"/>
    <x v="11"/>
    <n v="2366491"/>
  </r>
  <r>
    <d v="2026-05-29T00:00:00"/>
    <s v="Tumua Mikaele"/>
    <s v="Female"/>
    <s v="Luatuanuu"/>
    <n v="7725241"/>
    <s v="Nuu"/>
    <x v="2"/>
    <x v="5"/>
    <x v="5"/>
    <x v="5"/>
    <x v="2"/>
    <n v="20"/>
    <x v="2"/>
    <x v="11"/>
    <n v="2366491"/>
  </r>
  <r>
    <d v="2026-05-29T00:00:00"/>
    <s v="Elia Faifeau"/>
    <s v="Male"/>
    <s v="Faleula"/>
    <n v="7301615"/>
    <s v="Nuu"/>
    <x v="2"/>
    <x v="6"/>
    <x v="6"/>
    <x v="39"/>
    <x v="2"/>
    <n v="5"/>
    <x v="2"/>
    <x v="3"/>
    <n v="2366492"/>
  </r>
  <r>
    <d v="2026-05-29T00:00:00"/>
    <s v="Mose Mose"/>
    <s v="Male"/>
    <s v="Vailima"/>
    <n v="7725162"/>
    <s v="Nuu"/>
    <x v="2"/>
    <x v="15"/>
    <x v="15"/>
    <x v="18"/>
    <x v="2"/>
    <n v="20"/>
    <x v="2"/>
    <x v="11"/>
    <n v="2366495"/>
  </r>
  <r>
    <d v="2026-05-29T00:00:00"/>
    <s v="Mose Mose"/>
    <s v="Male"/>
    <s v="Vailima"/>
    <n v="7725162"/>
    <s v="Nuu"/>
    <x v="2"/>
    <x v="5"/>
    <x v="5"/>
    <x v="5"/>
    <x v="2"/>
    <n v="30"/>
    <x v="2"/>
    <x v="49"/>
    <n v="2366495"/>
  </r>
  <r>
    <d v="2026-05-29T00:00:00"/>
    <s v="Mose Mose"/>
    <s v="Male"/>
    <s v="Vailima"/>
    <n v="7725162"/>
    <s v="Nuu"/>
    <x v="2"/>
    <x v="6"/>
    <x v="6"/>
    <x v="6"/>
    <x v="2"/>
    <n v="14"/>
    <x v="2"/>
    <x v="16"/>
    <n v="2366495"/>
  </r>
  <r>
    <d v="2026-05-29T00:00:00"/>
    <s v="Mali Lafu"/>
    <s v="Male"/>
    <s v="Leulumoega"/>
    <n v="7774841"/>
    <s v="Nuu"/>
    <x v="2"/>
    <x v="5"/>
    <x v="5"/>
    <x v="5"/>
    <x v="2"/>
    <n v="20"/>
    <x v="2"/>
    <x v="11"/>
    <n v="2366497"/>
  </r>
  <r>
    <d v="2026-05-29T00:00:00"/>
    <s v="Saveaalii "/>
    <s v="Male"/>
    <s v="Alafua"/>
    <n v="0"/>
    <s v="Nuu"/>
    <x v="6"/>
    <x v="33"/>
    <x v="33"/>
    <x v="45"/>
    <x v="7"/>
    <n v="200"/>
    <x v="11"/>
    <x v="40"/>
    <n v="2366481"/>
  </r>
  <r>
    <d v="2026-05-29T00:00:00"/>
    <s v="Faataualofa Taefu"/>
    <s v="Male"/>
    <s v="Satuimalufilufi"/>
    <n v="0"/>
    <s v="Nuu"/>
    <x v="0"/>
    <x v="1"/>
    <x v="1"/>
    <x v="1"/>
    <x v="0"/>
    <n v="30"/>
    <x v="4"/>
    <x v="2"/>
    <n v="0"/>
  </r>
  <r>
    <d v="2026-05-29T00:00:00"/>
    <s v="Mulitalo"/>
    <s v="Male"/>
    <s v="Aleisa"/>
    <n v="0"/>
    <s v="Nuu"/>
    <x v="0"/>
    <x v="1"/>
    <x v="1"/>
    <x v="1"/>
    <x v="0"/>
    <n v="100"/>
    <x v="4"/>
    <x v="1"/>
    <n v="2366494"/>
  </r>
  <r>
    <d v="2026-05-29T00:00:00"/>
    <s v="Fata"/>
    <s v="Male"/>
    <s v="Afega"/>
    <n v="0"/>
    <s v="Nuu"/>
    <x v="0"/>
    <x v="1"/>
    <x v="1"/>
    <x v="1"/>
    <x v="0"/>
    <n v="50"/>
    <x v="4"/>
    <x v="0"/>
    <n v="2366493"/>
  </r>
  <r>
    <d v="2026-06-02T00:00:00"/>
    <s v="Luatuanuu Community"/>
    <s v="Male"/>
    <s v="Luatuanuu"/>
    <n v="0"/>
    <s v="Nuu"/>
    <x v="0"/>
    <x v="1"/>
    <x v="1"/>
    <x v="1"/>
    <x v="0"/>
    <n v="3000"/>
    <x v="4"/>
    <x v="78"/>
    <n v="2366498"/>
  </r>
  <r>
    <d v="2026-06-02T00:00:00"/>
    <s v="Pulemau Seve"/>
    <s v="Male"/>
    <s v="Foailalo"/>
    <n v="7519589"/>
    <s v="Nuu"/>
    <x v="2"/>
    <x v="5"/>
    <x v="5"/>
    <x v="69"/>
    <x v="2"/>
    <n v="10"/>
    <x v="2"/>
    <x v="17"/>
    <n v="2366499"/>
  </r>
  <r>
    <d v="2026-06-02T00:00:00"/>
    <s v="Pulemau Seve"/>
    <s v="Male"/>
    <s v="Foailalo"/>
    <n v="7519589"/>
    <s v="Nuu"/>
    <x v="2"/>
    <x v="15"/>
    <x v="15"/>
    <x v="18"/>
    <x v="2"/>
    <n v="6"/>
    <x v="2"/>
    <x v="10"/>
    <n v="2366499"/>
  </r>
  <r>
    <d v="2026-06-02T00:00:00"/>
    <s v="Iosua Suau'u"/>
    <s v="Male"/>
    <s v="Vailima"/>
    <n v="7735083"/>
    <s v="Nuu"/>
    <x v="2"/>
    <x v="6"/>
    <x v="6"/>
    <x v="39"/>
    <x v="2"/>
    <n v="7"/>
    <x v="2"/>
    <x v="20"/>
    <n v="2366501"/>
  </r>
  <r>
    <d v="2026-06-02T00:00:00"/>
    <s v="Iosua Suau'u"/>
    <s v="Male"/>
    <s v="Vailima"/>
    <n v="7735083"/>
    <s v="Nuu"/>
    <x v="2"/>
    <x v="15"/>
    <x v="15"/>
    <x v="18"/>
    <x v="2"/>
    <n v="7"/>
    <x v="2"/>
    <x v="20"/>
    <n v="2366501"/>
  </r>
  <r>
    <d v="2026-06-02T00:00:00"/>
    <s v="Iosua Suau'u"/>
    <s v="Male"/>
    <s v="Vailima"/>
    <n v="7735083"/>
    <s v="Nuu"/>
    <x v="2"/>
    <x v="4"/>
    <x v="4"/>
    <x v="4"/>
    <x v="2"/>
    <n v="4"/>
    <x v="2"/>
    <x v="8"/>
    <n v="2366501"/>
  </r>
  <r>
    <d v="2026-06-02T00:00:00"/>
    <s v="Tony Blade"/>
    <s v="Male"/>
    <s v="Vaitele fou"/>
    <n v="7762314"/>
    <s v="Nuu"/>
    <x v="2"/>
    <x v="10"/>
    <x v="10"/>
    <x v="12"/>
    <x v="3"/>
    <n v="4"/>
    <x v="3"/>
    <x v="90"/>
    <n v="2366502"/>
  </r>
  <r>
    <d v="2026-06-02T00:00:00"/>
    <s v="Billy Maka"/>
    <s v="Male"/>
    <s v="Vaiala"/>
    <n v="7841221"/>
    <s v="Nuu"/>
    <x v="2"/>
    <x v="6"/>
    <x v="6"/>
    <x v="6"/>
    <x v="2"/>
    <n v="7"/>
    <x v="2"/>
    <x v="20"/>
    <n v="2366503"/>
  </r>
  <r>
    <d v="2026-06-02T00:00:00"/>
    <s v="Billy Maka"/>
    <s v="Male"/>
    <s v="Vaiala"/>
    <n v="7841221"/>
    <s v="Nuu"/>
    <x v="2"/>
    <x v="15"/>
    <x v="15"/>
    <x v="18"/>
    <x v="2"/>
    <n v="4"/>
    <x v="2"/>
    <x v="8"/>
    <n v="2366503"/>
  </r>
  <r>
    <d v="2026-06-02T00:00:00"/>
    <s v="Billy Maka"/>
    <s v="Male"/>
    <s v="Vaiala"/>
    <n v="7841221"/>
    <s v="Nuu"/>
    <x v="2"/>
    <x v="5"/>
    <x v="5"/>
    <x v="5"/>
    <x v="2"/>
    <n v="4"/>
    <x v="2"/>
    <x v="8"/>
    <n v="2366503"/>
  </r>
  <r>
    <d v="2026-06-02T00:00:00"/>
    <s v="Billy Maka"/>
    <s v="Male"/>
    <s v="Vaiala"/>
    <n v="7841221"/>
    <s v="Nuu"/>
    <x v="2"/>
    <x v="4"/>
    <x v="4"/>
    <x v="4"/>
    <x v="2"/>
    <n v="2"/>
    <x v="2"/>
    <x v="4"/>
    <n v="2366503"/>
  </r>
  <r>
    <d v="2026-06-02T00:00:00"/>
    <s v="Billy Maka"/>
    <s v="Male"/>
    <s v="Vaiala"/>
    <n v="7841221"/>
    <s v="Nuu"/>
    <x v="2"/>
    <x v="14"/>
    <x v="14"/>
    <x v="55"/>
    <x v="2"/>
    <n v="3"/>
    <x v="2"/>
    <x v="7"/>
    <n v="2366503"/>
  </r>
  <r>
    <d v="2026-06-02T00:00:00"/>
    <s v="Lesa Telephone Ser"/>
    <s v="Male"/>
    <s v="Nuufou"/>
    <n v="29252"/>
    <s v="Nuu"/>
    <x v="2"/>
    <x v="30"/>
    <x v="30"/>
    <x v="40"/>
    <x v="2"/>
    <n v="6"/>
    <x v="2"/>
    <x v="10"/>
    <n v="2366500"/>
  </r>
  <r>
    <d v="2026-06-02T00:00:00"/>
    <s v="Lesa Telephone Ser"/>
    <s v="Male"/>
    <s v="Nuufou"/>
    <n v="29252"/>
    <s v="Nuu"/>
    <x v="2"/>
    <x v="15"/>
    <x v="15"/>
    <x v="18"/>
    <x v="2"/>
    <n v="6"/>
    <x v="2"/>
    <x v="10"/>
    <n v="2366500"/>
  </r>
  <r>
    <d v="2026-06-02T00:00:00"/>
    <s v="Lesa Telephone Ser"/>
    <s v="Male"/>
    <s v="Nuufou"/>
    <n v="29252"/>
    <s v="Nuu"/>
    <x v="2"/>
    <x v="10"/>
    <x v="10"/>
    <x v="12"/>
    <x v="3"/>
    <n v="1"/>
    <x v="3"/>
    <x v="19"/>
    <n v="2366500"/>
  </r>
  <r>
    <d v="2026-06-02T00:00:00"/>
    <s v="Jacinta Amataga"/>
    <s v="Female"/>
    <s v="Siusega"/>
    <n v="7602594"/>
    <s v="Nuu"/>
    <x v="2"/>
    <x v="15"/>
    <x v="15"/>
    <x v="18"/>
    <x v="2"/>
    <n v="5"/>
    <x v="2"/>
    <x v="3"/>
    <n v="2366504"/>
  </r>
  <r>
    <d v="2026-06-02T00:00:00"/>
    <s v="Jacinta Amataga"/>
    <s v="Female"/>
    <s v="Siusega"/>
    <n v="7602594"/>
    <s v="Nuu"/>
    <x v="2"/>
    <x v="5"/>
    <x v="5"/>
    <x v="5"/>
    <x v="2"/>
    <n v="5"/>
    <x v="2"/>
    <x v="3"/>
    <n v="2366504"/>
  </r>
  <r>
    <d v="2026-06-02T00:00:00"/>
    <s v="Jacinta Amataga"/>
    <s v="Female"/>
    <s v="Siusega"/>
    <n v="7602594"/>
    <s v="Nuu"/>
    <x v="2"/>
    <x v="6"/>
    <x v="6"/>
    <x v="39"/>
    <x v="2"/>
    <n v="5"/>
    <x v="2"/>
    <x v="3"/>
    <n v="2366504"/>
  </r>
  <r>
    <d v="2026-06-02T00:00:00"/>
    <s v="Jacinta Amataga"/>
    <s v="Female"/>
    <s v="Siusega"/>
    <n v="7602594"/>
    <s v="Nuu"/>
    <x v="2"/>
    <x v="11"/>
    <x v="11"/>
    <x v="20"/>
    <x v="2"/>
    <n v="7"/>
    <x v="2"/>
    <x v="20"/>
    <n v="2366504"/>
  </r>
  <r>
    <d v="2026-06-02T00:00:00"/>
    <s v="Jacinta Amataga"/>
    <s v="Female"/>
    <s v="Siusega"/>
    <n v="7602594"/>
    <s v="Nuu"/>
    <x v="2"/>
    <x v="14"/>
    <x v="14"/>
    <x v="55"/>
    <x v="2"/>
    <n v="3"/>
    <x v="2"/>
    <x v="7"/>
    <n v="2366504"/>
  </r>
  <r>
    <d v="2026-06-02T00:00:00"/>
    <s v="Lino Pogai"/>
    <s v="Male"/>
    <s v="Afega"/>
    <n v="7639167"/>
    <s v="Nuu"/>
    <x v="2"/>
    <x v="11"/>
    <x v="11"/>
    <x v="20"/>
    <x v="2"/>
    <n v="30"/>
    <x v="2"/>
    <x v="49"/>
    <n v="2366505"/>
  </r>
  <r>
    <d v="2026-06-02T00:00:00"/>
    <s v="Lino Pogai"/>
    <s v="Male"/>
    <s v="Afega"/>
    <n v="7639167"/>
    <s v="Nuu"/>
    <x v="2"/>
    <x v="6"/>
    <x v="6"/>
    <x v="39"/>
    <x v="2"/>
    <n v="20"/>
    <x v="2"/>
    <x v="11"/>
    <n v="2366505"/>
  </r>
  <r>
    <d v="2026-06-02T00:00:00"/>
    <s v="Ariu Fuimaopoa"/>
    <s v="Male"/>
    <s v="Malie"/>
    <n v="7514226"/>
    <s v="Nuu"/>
    <x v="2"/>
    <x v="6"/>
    <x v="6"/>
    <x v="39"/>
    <x v="2"/>
    <n v="5"/>
    <x v="2"/>
    <x v="3"/>
    <n v="2366506"/>
  </r>
  <r>
    <d v="2026-06-02T00:00:00"/>
    <s v="Ariu Fuimaopoa"/>
    <s v="Male"/>
    <s v="Malie"/>
    <n v="7514226"/>
    <s v="Nuu"/>
    <x v="2"/>
    <x v="6"/>
    <x v="6"/>
    <x v="6"/>
    <x v="2"/>
    <n v="5"/>
    <x v="2"/>
    <x v="3"/>
    <n v="2366506"/>
  </r>
  <r>
    <d v="2026-06-02T00:00:00"/>
    <s v="Ariu Fuimaopoa"/>
    <s v="Male"/>
    <s v="Malie"/>
    <n v="7514226"/>
    <s v="Nuu"/>
    <x v="2"/>
    <x v="5"/>
    <x v="5"/>
    <x v="5"/>
    <x v="2"/>
    <n v="5"/>
    <x v="2"/>
    <x v="3"/>
    <n v="2366506"/>
  </r>
  <r>
    <d v="2026-06-02T00:00:00"/>
    <s v="Senetenari Fuauli"/>
    <s v="Female"/>
    <s v="Satuimalufilufi"/>
    <n v="7765670"/>
    <s v="Nuu"/>
    <x v="2"/>
    <x v="15"/>
    <x v="15"/>
    <x v="18"/>
    <x v="2"/>
    <n v="2"/>
    <x v="2"/>
    <x v="4"/>
    <n v="2366507"/>
  </r>
  <r>
    <d v="2026-06-02T00:00:00"/>
    <s v="Senetenari Fuauli"/>
    <s v="Female"/>
    <s v="Satuimalufilufi"/>
    <n v="7765670"/>
    <s v="Nuu"/>
    <x v="2"/>
    <x v="5"/>
    <x v="5"/>
    <x v="69"/>
    <x v="2"/>
    <n v="5"/>
    <x v="2"/>
    <x v="3"/>
    <n v="2366507"/>
  </r>
  <r>
    <d v="2026-06-02T00:00:00"/>
    <s v="Senetenari Fuauli"/>
    <s v="Female"/>
    <s v="Satuimalufilufi"/>
    <n v="7765670"/>
    <s v="Nuu"/>
    <x v="2"/>
    <x v="11"/>
    <x v="11"/>
    <x v="20"/>
    <x v="2"/>
    <n v="3"/>
    <x v="2"/>
    <x v="7"/>
    <n v="2366507"/>
  </r>
  <r>
    <d v="2026-06-02T00:00:00"/>
    <s v="Marieta Simone"/>
    <s v="Female"/>
    <s v="Leauvaa"/>
    <n v="7763529"/>
    <s v="Nuu"/>
    <x v="2"/>
    <x v="4"/>
    <x v="4"/>
    <x v="4"/>
    <x v="2"/>
    <n v="10"/>
    <x v="2"/>
    <x v="17"/>
    <n v="2366508"/>
  </r>
  <r>
    <d v="2026-06-02T00:00:00"/>
    <s v="Marieta Simone"/>
    <s v="Female"/>
    <s v="Leauvaa"/>
    <n v="7763529"/>
    <s v="Nuu"/>
    <x v="2"/>
    <x v="15"/>
    <x v="15"/>
    <x v="18"/>
    <x v="2"/>
    <n v="10"/>
    <x v="2"/>
    <x v="17"/>
    <n v="2366508"/>
  </r>
  <r>
    <d v="2026-06-02T00:00:00"/>
    <s v="Marieta Simone"/>
    <s v="Female"/>
    <s v="Leauvaa"/>
    <n v="7763529"/>
    <s v="Nuu"/>
    <x v="2"/>
    <x v="6"/>
    <x v="6"/>
    <x v="39"/>
    <x v="2"/>
    <n v="15"/>
    <x v="2"/>
    <x v="47"/>
    <n v="2366508"/>
  </r>
  <r>
    <d v="2026-06-02T00:00:00"/>
    <s v="Marieta Simone"/>
    <s v="Female"/>
    <s v="Leauvaa"/>
    <n v="7763529"/>
    <s v="Nuu"/>
    <x v="2"/>
    <x v="7"/>
    <x v="7"/>
    <x v="21"/>
    <x v="3"/>
    <n v="4"/>
    <x v="3"/>
    <x v="90"/>
    <n v="2366508"/>
  </r>
  <r>
    <d v="2026-06-02T00:00:00"/>
    <s v="Palepa Eneliko"/>
    <s v="Female"/>
    <s v="Vaitele fou"/>
    <n v="7287216"/>
    <s v="Nuu"/>
    <x v="2"/>
    <x v="6"/>
    <x v="6"/>
    <x v="39"/>
    <x v="2"/>
    <n v="5"/>
    <x v="2"/>
    <x v="3"/>
    <n v="2366509"/>
  </r>
  <r>
    <d v="2026-06-02T00:00:00"/>
    <s v="Palepa Eneliko"/>
    <s v="Female"/>
    <s v="Vaitele fou"/>
    <n v="7287216"/>
    <s v="Nuu"/>
    <x v="2"/>
    <x v="15"/>
    <x v="15"/>
    <x v="18"/>
    <x v="2"/>
    <n v="20"/>
    <x v="2"/>
    <x v="11"/>
    <n v="2366509"/>
  </r>
  <r>
    <d v="2026-06-02T00:00:00"/>
    <s v="Palepa Eneliko"/>
    <s v="Female"/>
    <s v="Vaitele fou"/>
    <n v="7287216"/>
    <s v="Nuu"/>
    <x v="2"/>
    <x v="4"/>
    <x v="4"/>
    <x v="4"/>
    <x v="2"/>
    <n v="10"/>
    <x v="2"/>
    <x v="17"/>
    <n v="2366509"/>
  </r>
  <r>
    <d v="2026-06-02T00:00:00"/>
    <s v="Palepa Eneliko"/>
    <s v="Female"/>
    <s v="Vaitele fou"/>
    <n v="7287216"/>
    <s v="Nuu"/>
    <x v="2"/>
    <x v="5"/>
    <x v="5"/>
    <x v="5"/>
    <x v="2"/>
    <n v="1"/>
    <x v="2"/>
    <x v="6"/>
    <n v="2366509"/>
  </r>
  <r>
    <d v="2026-06-02T00:00:00"/>
    <s v="Herman Overhoff"/>
    <s v="Male"/>
    <s v="Sinamoga"/>
    <n v="7574655"/>
    <s v="Nuu"/>
    <x v="2"/>
    <x v="6"/>
    <x v="6"/>
    <x v="39"/>
    <x v="2"/>
    <n v="6"/>
    <x v="2"/>
    <x v="10"/>
    <n v="2366510"/>
  </r>
  <r>
    <d v="2026-06-02T00:00:00"/>
    <s v="Herman Overhoff"/>
    <s v="Male"/>
    <s v="Sinamoga"/>
    <n v="7574655"/>
    <s v="Nuu"/>
    <x v="2"/>
    <x v="15"/>
    <x v="15"/>
    <x v="18"/>
    <x v="2"/>
    <n v="6"/>
    <x v="2"/>
    <x v="10"/>
    <n v="2366510"/>
  </r>
  <r>
    <d v="2026-06-02T00:00:00"/>
    <s v="Herman Overhoff"/>
    <s v="Male"/>
    <s v="Sinamoga"/>
    <n v="7574655"/>
    <s v="Nuu"/>
    <x v="2"/>
    <x v="4"/>
    <x v="4"/>
    <x v="4"/>
    <x v="2"/>
    <n v="8"/>
    <x v="2"/>
    <x v="65"/>
    <n v="2366510"/>
  </r>
  <r>
    <d v="2026-06-03T00:00:00"/>
    <s v="Vaifoa"/>
    <s v="Female"/>
    <s v="Satapuala"/>
    <n v="7739776"/>
    <s v="Nuu"/>
    <x v="1"/>
    <x v="31"/>
    <x v="31"/>
    <x v="41"/>
    <x v="2"/>
    <n v="1"/>
    <x v="5"/>
    <x v="38"/>
    <n v="2366517"/>
  </r>
  <r>
    <d v="2026-06-03T00:00:00"/>
    <s v="Vaifoa"/>
    <s v="Female"/>
    <s v="Satapuala"/>
    <n v="7739776"/>
    <s v="Nuu"/>
    <x v="5"/>
    <x v="21"/>
    <x v="21"/>
    <x v="58"/>
    <x v="2"/>
    <n v="2"/>
    <x v="5"/>
    <x v="26"/>
    <n v="2366517"/>
  </r>
  <r>
    <d v="2026-06-03T00:00:00"/>
    <s v="Vaifoa"/>
    <s v="Female"/>
    <s v="Satapuala"/>
    <n v="7739776"/>
    <s v="Nuu"/>
    <x v="5"/>
    <x v="26"/>
    <x v="26"/>
    <x v="34"/>
    <x v="2"/>
    <n v="2"/>
    <x v="5"/>
    <x v="26"/>
    <n v="2366517"/>
  </r>
  <r>
    <d v="2026-06-03T00:00:00"/>
    <s v="Vaifoa"/>
    <s v="Female"/>
    <s v="Satapuala"/>
    <n v="7739776"/>
    <s v="Nuu"/>
    <x v="5"/>
    <x v="27"/>
    <x v="27"/>
    <x v="35"/>
    <x v="8"/>
    <n v="2"/>
    <x v="1"/>
    <x v="12"/>
    <n v="2366517"/>
  </r>
  <r>
    <d v="2026-06-03T00:00:00"/>
    <s v="Vaifoa"/>
    <s v="Female"/>
    <s v="Satapuala"/>
    <n v="7739776"/>
    <s v="Nuu"/>
    <x v="5"/>
    <x v="18"/>
    <x v="18"/>
    <x v="25"/>
    <x v="2"/>
    <n v="4"/>
    <x v="5"/>
    <x v="22"/>
    <n v="2366517"/>
  </r>
  <r>
    <d v="2026-06-03T00:00:00"/>
    <s v="Tofa Tupu"/>
    <s v="Male"/>
    <s v="Malololelei"/>
    <n v="0"/>
    <s v="Nuu"/>
    <x v="5"/>
    <x v="26"/>
    <x v="26"/>
    <x v="34"/>
    <x v="2"/>
    <n v="2"/>
    <x v="5"/>
    <x v="26"/>
    <n v="2366518"/>
  </r>
  <r>
    <d v="2026-06-03T00:00:00"/>
    <s v="Tofa Tupu"/>
    <s v="Male"/>
    <s v="Malololelei"/>
    <n v="0"/>
    <s v="Nuu"/>
    <x v="5"/>
    <x v="21"/>
    <x v="21"/>
    <x v="58"/>
    <x v="2"/>
    <n v="2"/>
    <x v="5"/>
    <x v="26"/>
    <n v="2366518"/>
  </r>
  <r>
    <d v="2026-06-03T00:00:00"/>
    <s v="Ofusina Toamua"/>
    <s v="Female"/>
    <s v="Toamua"/>
    <n v="7358749"/>
    <s v="Nuu"/>
    <x v="0"/>
    <x v="1"/>
    <x v="1"/>
    <x v="1"/>
    <x v="0"/>
    <n v="100"/>
    <x v="4"/>
    <x v="1"/>
    <n v="2366511"/>
  </r>
  <r>
    <d v="2026-06-03T00:00:00"/>
    <s v="Sarai"/>
    <s v="Female"/>
    <s v="Vaimoso"/>
    <n v="0"/>
    <s v="Nuu"/>
    <x v="4"/>
    <x v="37"/>
    <x v="37"/>
    <x v="67"/>
    <x v="2"/>
    <n v="5"/>
    <x v="5"/>
    <x v="23"/>
    <n v="2366516"/>
  </r>
  <r>
    <d v="2026-06-03T00:00:00"/>
    <s v="Vaitoa Vaitoa"/>
    <s v="Male"/>
    <s v="Faleula"/>
    <n v="0"/>
    <s v="Nuu"/>
    <x v="2"/>
    <x v="6"/>
    <x v="6"/>
    <x v="39"/>
    <x v="2"/>
    <n v="3"/>
    <x v="2"/>
    <x v="7"/>
    <n v="2366519"/>
  </r>
  <r>
    <d v="2026-06-03T00:00:00"/>
    <s v="Vaitoa Vaitoa"/>
    <s v="Male"/>
    <s v="Faleula"/>
    <n v="0"/>
    <s v="Nuu"/>
    <x v="2"/>
    <x v="6"/>
    <x v="6"/>
    <x v="6"/>
    <x v="2"/>
    <n v="3"/>
    <x v="2"/>
    <x v="7"/>
    <n v="2366519"/>
  </r>
  <r>
    <d v="2026-06-03T00:00:00"/>
    <s v="Vaitoa Vaitoa"/>
    <s v="Male"/>
    <s v="Faleula"/>
    <n v="0"/>
    <s v="Nuu"/>
    <x v="2"/>
    <x v="15"/>
    <x v="15"/>
    <x v="18"/>
    <x v="2"/>
    <n v="5"/>
    <x v="2"/>
    <x v="3"/>
    <n v="2366519"/>
  </r>
  <r>
    <d v="2026-06-03T00:00:00"/>
    <s v="Vaitoa Vaitoa"/>
    <s v="Male"/>
    <s v="Faleula"/>
    <n v="0"/>
    <s v="Nuu"/>
    <x v="2"/>
    <x v="4"/>
    <x v="4"/>
    <x v="4"/>
    <x v="2"/>
    <n v="3"/>
    <x v="2"/>
    <x v="7"/>
    <n v="2366519"/>
  </r>
  <r>
    <d v="2026-06-03T00:00:00"/>
    <s v="Vaitoa Vaitoa"/>
    <s v="Male"/>
    <s v="Faleula"/>
    <n v="0"/>
    <s v="Nuu"/>
    <x v="2"/>
    <x v="6"/>
    <x v="6"/>
    <x v="6"/>
    <x v="2"/>
    <n v="3"/>
    <x v="2"/>
    <x v="7"/>
    <n v="2366519"/>
  </r>
  <r>
    <d v="2026-06-03T00:00:00"/>
    <s v="Vaitoa Vaitoa"/>
    <s v="Male"/>
    <s v="Faleula"/>
    <n v="0"/>
    <s v="Nuu"/>
    <x v="2"/>
    <x v="15"/>
    <x v="15"/>
    <x v="18"/>
    <x v="2"/>
    <n v="2"/>
    <x v="2"/>
    <x v="4"/>
    <n v="2366519"/>
  </r>
  <r>
    <d v="2026-06-03T00:00:00"/>
    <s v="Sua Freida"/>
    <s v="Female"/>
    <s v="Vaoala"/>
    <n v="0"/>
    <s v="Nuu"/>
    <x v="2"/>
    <x v="15"/>
    <x v="15"/>
    <x v="18"/>
    <x v="2"/>
    <n v="16"/>
    <x v="2"/>
    <x v="15"/>
    <n v="2366520"/>
  </r>
  <r>
    <d v="2026-06-03T00:00:00"/>
    <s v="Sua Freida"/>
    <s v="Female"/>
    <s v="Vaoala"/>
    <n v="0"/>
    <s v="Nuu"/>
    <x v="2"/>
    <x v="10"/>
    <x v="10"/>
    <x v="10"/>
    <x v="2"/>
    <n v="8"/>
    <x v="2"/>
    <x v="65"/>
    <n v="2366520"/>
  </r>
  <r>
    <d v="2026-06-03T00:00:00"/>
    <s v="Sua Freida"/>
    <s v="Female"/>
    <s v="Vaoala"/>
    <n v="0"/>
    <s v="Nuu"/>
    <x v="2"/>
    <x v="30"/>
    <x v="30"/>
    <x v="40"/>
    <x v="2"/>
    <n v="6"/>
    <x v="2"/>
    <x v="10"/>
    <n v="2366520"/>
  </r>
  <r>
    <d v="2026-06-03T00:00:00"/>
    <s v="Sua Freida"/>
    <s v="Female"/>
    <s v="Vaoala"/>
    <n v="0"/>
    <s v="Nuu"/>
    <x v="2"/>
    <x v="9"/>
    <x v="9"/>
    <x v="9"/>
    <x v="2"/>
    <n v="3"/>
    <x v="2"/>
    <x v="7"/>
    <n v="2366520"/>
  </r>
  <r>
    <d v="2026-06-03T00:00:00"/>
    <s v="Sua Freida"/>
    <s v="Female"/>
    <s v="Vaoala"/>
    <n v="0"/>
    <s v="Nuu"/>
    <x v="2"/>
    <x v="38"/>
    <x v="38"/>
    <x v="70"/>
    <x v="2"/>
    <n v="2"/>
    <x v="2"/>
    <x v="4"/>
    <n v="2366520"/>
  </r>
  <r>
    <d v="2026-06-03T00:00:00"/>
    <s v="Sua Freida"/>
    <s v="Female"/>
    <s v="Vaoala"/>
    <n v="0"/>
    <s v="Nuu"/>
    <x v="2"/>
    <x v="4"/>
    <x v="4"/>
    <x v="4"/>
    <x v="2"/>
    <n v="10"/>
    <x v="2"/>
    <x v="17"/>
    <n v="2366520"/>
  </r>
  <r>
    <d v="2026-06-03T00:00:00"/>
    <s v="Sua Freida"/>
    <s v="Female"/>
    <s v="Vaoala"/>
    <n v="0"/>
    <s v="Nuu"/>
    <x v="2"/>
    <x v="6"/>
    <x v="6"/>
    <x v="39"/>
    <x v="2"/>
    <n v="3"/>
    <x v="2"/>
    <x v="7"/>
    <n v="2366520"/>
  </r>
  <r>
    <d v="2026-06-03T00:00:00"/>
    <s v="Sua Freida"/>
    <s v="Female"/>
    <s v="Vaoala"/>
    <n v="0"/>
    <s v="Nuu"/>
    <x v="2"/>
    <x v="6"/>
    <x v="6"/>
    <x v="6"/>
    <x v="2"/>
    <n v="4"/>
    <x v="2"/>
    <x v="8"/>
    <n v="2366520"/>
  </r>
  <r>
    <d v="2026-06-03T00:00:00"/>
    <s v="Sua Freida"/>
    <s v="Female"/>
    <s v="Vaoala"/>
    <n v="0"/>
    <s v="Nuu"/>
    <x v="2"/>
    <x v="11"/>
    <x v="11"/>
    <x v="11"/>
    <x v="2"/>
    <n v="7"/>
    <x v="2"/>
    <x v="20"/>
    <n v="2366520"/>
  </r>
  <r>
    <d v="2026-06-03T00:00:00"/>
    <s v="Doreen Lameko"/>
    <s v="Female"/>
    <s v="Fasitoo uta"/>
    <n v="7224415"/>
    <s v="Nuu"/>
    <x v="2"/>
    <x v="15"/>
    <x v="15"/>
    <x v="49"/>
    <x v="2"/>
    <n v="15"/>
    <x v="2"/>
    <x v="47"/>
    <n v="2366521"/>
  </r>
  <r>
    <d v="2026-06-03T00:00:00"/>
    <s v="Doreen Lameko"/>
    <s v="Female"/>
    <s v="Fasitoo uta"/>
    <n v="7224415"/>
    <s v="Nuu"/>
    <x v="2"/>
    <x v="29"/>
    <x v="29"/>
    <x v="38"/>
    <x v="4"/>
    <n v="5"/>
    <x v="2"/>
    <x v="3"/>
    <n v="2366521"/>
  </r>
  <r>
    <d v="2026-06-03T00:00:00"/>
    <s v="John Siei"/>
    <s v="Male"/>
    <s v="Apia"/>
    <n v="0"/>
    <s v="Nuu"/>
    <x v="2"/>
    <x v="10"/>
    <x v="10"/>
    <x v="12"/>
    <x v="3"/>
    <n v="4"/>
    <x v="3"/>
    <x v="90"/>
    <n v="2366522"/>
  </r>
  <r>
    <d v="2026-06-03T00:00:00"/>
    <s v="John Siei"/>
    <s v="Male"/>
    <s v="Apia"/>
    <n v="0"/>
    <s v="Nuu"/>
    <x v="2"/>
    <x v="15"/>
    <x v="15"/>
    <x v="18"/>
    <x v="2"/>
    <n v="10"/>
    <x v="2"/>
    <x v="17"/>
    <n v="2366522"/>
  </r>
  <r>
    <d v="2026-06-03T00:00:00"/>
    <s v="Ioana Faasalafa"/>
    <s v="Female"/>
    <s v="Vailima"/>
    <n v="7589071"/>
    <s v="Nuu"/>
    <x v="2"/>
    <x v="10"/>
    <x v="10"/>
    <x v="10"/>
    <x v="2"/>
    <n v="60"/>
    <x v="2"/>
    <x v="18"/>
    <n v="2366523"/>
  </r>
  <r>
    <d v="2026-06-03T00:00:00"/>
    <s v="Ioana Faasalafa"/>
    <s v="Female"/>
    <s v="Vailima"/>
    <n v="7589071"/>
    <s v="Nuu"/>
    <x v="2"/>
    <x v="6"/>
    <x v="6"/>
    <x v="39"/>
    <x v="2"/>
    <n v="10"/>
    <x v="2"/>
    <x v="17"/>
    <n v="2366523"/>
  </r>
  <r>
    <d v="2026-06-03T00:00:00"/>
    <s v="Ioana Faasalafa"/>
    <s v="Female"/>
    <s v="Vailima"/>
    <n v="7589071"/>
    <s v="Nuu"/>
    <x v="2"/>
    <x v="4"/>
    <x v="4"/>
    <x v="4"/>
    <x v="2"/>
    <n v="5"/>
    <x v="2"/>
    <x v="3"/>
    <n v="2366523"/>
  </r>
  <r>
    <d v="2026-06-03T00:00:00"/>
    <s v="Ioana Faasalafa"/>
    <s v="Female"/>
    <s v="Vailima"/>
    <n v="7589071"/>
    <s v="Nuu"/>
    <x v="2"/>
    <x v="30"/>
    <x v="30"/>
    <x v="40"/>
    <x v="2"/>
    <n v="5"/>
    <x v="2"/>
    <x v="3"/>
    <n v="2366523"/>
  </r>
  <r>
    <d v="2026-06-03T00:00:00"/>
    <s v="Elizabeth Laurenson "/>
    <s v="Male "/>
    <s v="Aleisa "/>
    <n v="0"/>
    <s v="Aleisa "/>
    <x v="2"/>
    <x v="5"/>
    <x v="5"/>
    <x v="32"/>
    <x v="2"/>
    <n v="10"/>
    <x v="5"/>
    <x v="0"/>
    <n v="2366514"/>
  </r>
  <r>
    <d v="2026-06-03T00:00:00"/>
    <s v="Elizabeth Laurenso "/>
    <s v="Male "/>
    <s v="Aleisa "/>
    <n v="0"/>
    <s v="Aleisa "/>
    <x v="5"/>
    <x v="28"/>
    <x v="28"/>
    <x v="59"/>
    <x v="0"/>
    <n v="1"/>
    <x v="5"/>
    <x v="38"/>
    <n v="2366514"/>
  </r>
  <r>
    <d v="2026-06-03T00:00:00"/>
    <s v="Elizabeth Laurenson "/>
    <s v="Female "/>
    <s v="Aleisa "/>
    <n v="0"/>
    <s v="Aleisa "/>
    <x v="6"/>
    <x v="33"/>
    <x v="33"/>
    <x v="71"/>
    <x v="10"/>
    <n v="30"/>
    <x v="11"/>
    <x v="88"/>
    <n v="2366514"/>
  </r>
  <r>
    <d v="2026-06-03T00:00:00"/>
    <s v="Leu Ainoama "/>
    <s v="Female "/>
    <s v="Aleisa "/>
    <n v="0"/>
    <s v="Falelauniu "/>
    <x v="2"/>
    <x v="5"/>
    <x v="5"/>
    <x v="32"/>
    <x v="2"/>
    <n v="15"/>
    <x v="5"/>
    <x v="30"/>
    <n v="2366513"/>
  </r>
  <r>
    <d v="2026-06-03T00:00:00"/>
    <s v="Iosefo John Lee"/>
    <s v="Male "/>
    <s v="Aleisa "/>
    <n v="0"/>
    <s v="Aleisa "/>
    <x v="0"/>
    <x v="1"/>
    <x v="1"/>
    <x v="1"/>
    <x v="0"/>
    <n v="150"/>
    <x v="4"/>
    <x v="28"/>
    <n v="2366515"/>
  </r>
  <r>
    <d v="2026-06-03T00:00:00"/>
    <s v="Taefy Ulaula "/>
    <s v="Male "/>
    <s v="Aleisa "/>
    <n v="0"/>
    <s v="Falelatai "/>
    <x v="0"/>
    <x v="1"/>
    <x v="1"/>
    <x v="1"/>
    <x v="0"/>
    <n v="50"/>
    <x v="4"/>
    <x v="0"/>
    <n v="2366512"/>
  </r>
  <r>
    <d v="2026-06-03T00:00:00"/>
    <s v="Taefu Ulaula "/>
    <s v="Male "/>
    <s v="Aleisa "/>
    <n v="0"/>
    <s v="Falelatai "/>
    <x v="5"/>
    <x v="18"/>
    <x v="18"/>
    <x v="72"/>
    <x v="0"/>
    <n v="2"/>
    <x v="5"/>
    <x v="26"/>
    <n v="2366512"/>
  </r>
  <r>
    <d v="2026-06-04T00:00:00"/>
    <s v="Luatuanuu Community"/>
    <s v="Female"/>
    <s v="Luatuanuu"/>
    <n v="7797108"/>
    <s v="Nuu"/>
    <x v="5"/>
    <x v="21"/>
    <x v="21"/>
    <x v="58"/>
    <x v="2"/>
    <n v="100"/>
    <x v="5"/>
    <x v="76"/>
    <n v="2366526"/>
  </r>
  <r>
    <d v="2026-06-04T00:00:00"/>
    <s v="Luatuanuu Community"/>
    <s v="Female"/>
    <s v="Luatuanuu"/>
    <n v="7797108"/>
    <s v="Nuu"/>
    <x v="5"/>
    <x v="22"/>
    <x v="22"/>
    <x v="29"/>
    <x v="2"/>
    <n v="100"/>
    <x v="5"/>
    <x v="76"/>
    <n v="2366526"/>
  </r>
  <r>
    <d v="2026-06-04T00:00:00"/>
    <s v="Luatuanuu Community"/>
    <s v="Female"/>
    <s v="Luatuanuu"/>
    <n v="7797108"/>
    <s v="Nuu"/>
    <x v="5"/>
    <x v="19"/>
    <x v="19"/>
    <x v="26"/>
    <x v="2"/>
    <n v="100"/>
    <x v="5"/>
    <x v="76"/>
    <n v="2366526"/>
  </r>
  <r>
    <d v="2026-06-04T00:00:00"/>
    <s v="Luatuanuu Community"/>
    <s v="Female"/>
    <s v="Luatuanuu"/>
    <n v="7797108"/>
    <s v="Nuu"/>
    <x v="5"/>
    <x v="26"/>
    <x v="26"/>
    <x v="34"/>
    <x v="2"/>
    <n v="100"/>
    <x v="5"/>
    <x v="76"/>
    <n v="2366526"/>
  </r>
  <r>
    <d v="2026-06-04T00:00:00"/>
    <s v="Ministry of POLICE"/>
    <s v="Male"/>
    <s v="Tafaigata"/>
    <n v="7127543"/>
    <s v="Nuu"/>
    <x v="5"/>
    <x v="22"/>
    <x v="22"/>
    <x v="29"/>
    <x v="2"/>
    <n v="30"/>
    <x v="5"/>
    <x v="28"/>
    <s v="PO"/>
  </r>
  <r>
    <d v="2026-06-04T00:00:00"/>
    <s v="Ministry of POLICE"/>
    <s v="Male"/>
    <s v="Tafaigata"/>
    <n v="7127543"/>
    <s v="Nuu"/>
    <x v="5"/>
    <x v="39"/>
    <x v="39"/>
    <x v="73"/>
    <x v="2"/>
    <n v="30"/>
    <x v="5"/>
    <x v="28"/>
    <s v="PO"/>
  </r>
  <r>
    <d v="2026-06-04T00:00:00"/>
    <s v="Sina Petelo"/>
    <s v="Female"/>
    <s v="Aleipata"/>
    <n v="7652022"/>
    <s v="Nuu"/>
    <x v="5"/>
    <x v="19"/>
    <x v="19"/>
    <x v="26"/>
    <x v="2"/>
    <n v="2"/>
    <x v="5"/>
    <x v="26"/>
    <n v="2366532"/>
  </r>
  <r>
    <d v="2026-06-04T00:00:00"/>
    <s v="Sina Petelo"/>
    <s v="Female"/>
    <s v="Aleipata"/>
    <n v="7652022"/>
    <s v="Nuu"/>
    <x v="1"/>
    <x v="3"/>
    <x v="3"/>
    <x v="3"/>
    <x v="8"/>
    <n v="2"/>
    <x v="1"/>
    <x v="12"/>
    <n v="2366532"/>
  </r>
  <r>
    <d v="2026-06-04T00:00:00"/>
    <s v="Sina Petelo"/>
    <s v="Female"/>
    <s v="Aleipata"/>
    <n v="7652022"/>
    <s v="Nuu"/>
    <x v="1"/>
    <x v="2"/>
    <x v="2"/>
    <x v="2"/>
    <x v="8"/>
    <n v="2"/>
    <x v="1"/>
    <x v="12"/>
    <n v="2366532"/>
  </r>
  <r>
    <d v="2026-06-04T00:00:00"/>
    <s v="Sina Petelo"/>
    <s v="Female"/>
    <s v="Aleipata"/>
    <n v="7652022"/>
    <s v="Nuu"/>
    <x v="5"/>
    <x v="26"/>
    <x v="26"/>
    <x v="34"/>
    <x v="2"/>
    <n v="2"/>
    <x v="5"/>
    <x v="26"/>
    <n v="2366532"/>
  </r>
  <r>
    <d v="2026-06-04T00:00:00"/>
    <s v="Sina Petelo"/>
    <s v="Female"/>
    <s v="Aleipata"/>
    <n v="7652022"/>
    <s v="Nuu"/>
    <x v="5"/>
    <x v="22"/>
    <x v="22"/>
    <x v="29"/>
    <x v="2"/>
    <n v="2"/>
    <x v="5"/>
    <x v="26"/>
    <n v="2366532"/>
  </r>
  <r>
    <d v="2026-06-04T00:00:00"/>
    <s v="Sina Petelo"/>
    <s v="Female"/>
    <s v="Aleipata"/>
    <n v="7652022"/>
    <s v="Nuu"/>
    <x v="1"/>
    <x v="31"/>
    <x v="31"/>
    <x v="41"/>
    <x v="2"/>
    <n v="2"/>
    <x v="5"/>
    <x v="26"/>
    <n v="2366532"/>
  </r>
  <r>
    <d v="2026-06-04T00:00:00"/>
    <s v="Sina Petelo"/>
    <s v="Female"/>
    <s v="Aleipata"/>
    <n v="7652022"/>
    <s v="Nuu"/>
    <x v="5"/>
    <x v="21"/>
    <x v="21"/>
    <x v="58"/>
    <x v="2"/>
    <n v="2"/>
    <x v="5"/>
    <x v="26"/>
    <n v="2366532"/>
  </r>
  <r>
    <d v="2026-06-04T00:00:00"/>
    <s v="Fata Enoka"/>
    <s v="Male"/>
    <s v="Afega"/>
    <n v="0"/>
    <s v="Nuu"/>
    <x v="0"/>
    <x v="1"/>
    <x v="1"/>
    <x v="1"/>
    <x v="0"/>
    <n v="100"/>
    <x v="4"/>
    <x v="1"/>
    <n v="2366524"/>
  </r>
  <r>
    <d v="2026-06-04T00:00:00"/>
    <s v="Lisa Tavita"/>
    <s v="Female"/>
    <s v="Tanumapua"/>
    <n v="7779572"/>
    <s v="Nuu"/>
    <x v="2"/>
    <x v="7"/>
    <x v="7"/>
    <x v="21"/>
    <x v="3"/>
    <n v="2"/>
    <x v="3"/>
    <x v="9"/>
    <n v="2366527"/>
  </r>
  <r>
    <d v="2026-06-04T00:00:00"/>
    <s v="Lisa Tavita"/>
    <s v="Female"/>
    <s v="Tanumapua"/>
    <n v="7779572"/>
    <s v="Nuu"/>
    <x v="2"/>
    <x v="11"/>
    <x v="11"/>
    <x v="11"/>
    <x v="2"/>
    <n v="10"/>
    <x v="2"/>
    <x v="17"/>
    <n v="2366527"/>
  </r>
  <r>
    <d v="2026-06-04T00:00:00"/>
    <s v="Vaifua Lealaitafea"/>
    <s v="Female"/>
    <s v="Tuanai"/>
    <n v="7749993"/>
    <s v="Nuu"/>
    <x v="2"/>
    <x v="6"/>
    <x v="6"/>
    <x v="39"/>
    <x v="2"/>
    <n v="25"/>
    <x v="2"/>
    <x v="41"/>
    <n v="2366525"/>
  </r>
  <r>
    <d v="2026-06-04T00:00:00"/>
    <s v="Vaifua Lealaitafea"/>
    <s v="Female"/>
    <s v="Tuanai"/>
    <n v="7749993"/>
    <s v="Nuu"/>
    <x v="2"/>
    <x v="15"/>
    <x v="15"/>
    <x v="49"/>
    <x v="2"/>
    <n v="5"/>
    <x v="2"/>
    <x v="3"/>
    <n v="2366525"/>
  </r>
  <r>
    <d v="2026-06-04T00:00:00"/>
    <s v="Vaifua Lealaitafea"/>
    <s v="Female"/>
    <s v="Tuanai"/>
    <n v="7749993"/>
    <s v="Nuu"/>
    <x v="3"/>
    <x v="13"/>
    <x v="13"/>
    <x v="15"/>
    <x v="2"/>
    <n v="2"/>
    <x v="2"/>
    <x v="4"/>
    <n v="2366525"/>
  </r>
  <r>
    <d v="2026-06-04T00:00:00"/>
    <s v="Vaifua Lealaitafea"/>
    <s v="Female"/>
    <s v="Tuanai"/>
    <n v="7749993"/>
    <s v="Nuu"/>
    <x v="2"/>
    <x v="15"/>
    <x v="15"/>
    <x v="18"/>
    <x v="2"/>
    <n v="2"/>
    <x v="2"/>
    <x v="4"/>
    <n v="2366525"/>
  </r>
  <r>
    <d v="2026-06-04T00:00:00"/>
    <s v="Titi Mamea"/>
    <s v="Male"/>
    <s v="Faleula"/>
    <n v="7351425"/>
    <s v="Nuu"/>
    <x v="2"/>
    <x v="15"/>
    <x v="15"/>
    <x v="49"/>
    <x v="2"/>
    <n v="15"/>
    <x v="2"/>
    <x v="47"/>
    <n v="2366528"/>
  </r>
  <r>
    <d v="2026-06-04T00:00:00"/>
    <s v="Titi Mamea"/>
    <s v="Male"/>
    <s v="Faleula"/>
    <n v="7351425"/>
    <s v="Nuu"/>
    <x v="2"/>
    <x v="6"/>
    <x v="6"/>
    <x v="39"/>
    <x v="2"/>
    <n v="15"/>
    <x v="2"/>
    <x v="47"/>
    <n v="2366528"/>
  </r>
  <r>
    <d v="2026-06-04T00:00:00"/>
    <s v="Titi Mamea"/>
    <s v="Male"/>
    <s v="Faleula"/>
    <n v="7351425"/>
    <s v="Nuu"/>
    <x v="2"/>
    <x v="4"/>
    <x v="4"/>
    <x v="4"/>
    <x v="2"/>
    <n v="10"/>
    <x v="2"/>
    <x v="17"/>
    <n v="2366528"/>
  </r>
  <r>
    <d v="2026-06-04T00:00:00"/>
    <s v="Titi Mamea"/>
    <s v="Male"/>
    <s v="Faleula"/>
    <n v="7351425"/>
    <s v="Nuu"/>
    <x v="3"/>
    <x v="13"/>
    <x v="13"/>
    <x v="15"/>
    <x v="2"/>
    <n v="3"/>
    <x v="2"/>
    <x v="7"/>
    <n v="2366528"/>
  </r>
  <r>
    <d v="2026-06-04T00:00:00"/>
    <s v="Fetaui Pulusi"/>
    <s v="Female"/>
    <s v="Aleisa"/>
    <n v="7121481"/>
    <s v="Nuu"/>
    <x v="2"/>
    <x v="7"/>
    <x v="7"/>
    <x v="21"/>
    <x v="3"/>
    <n v="5"/>
    <x v="3"/>
    <x v="5"/>
    <n v="2366529"/>
  </r>
  <r>
    <d v="2026-06-04T00:00:00"/>
    <s v="Fetaui Pulusi"/>
    <s v="Female"/>
    <s v="Aleisa"/>
    <n v="7121481"/>
    <s v="Nuu"/>
    <x v="2"/>
    <x v="15"/>
    <x v="15"/>
    <x v="18"/>
    <x v="2"/>
    <n v="30"/>
    <x v="2"/>
    <x v="49"/>
    <n v="2366529"/>
  </r>
  <r>
    <d v="2026-06-04T00:00:00"/>
    <s v="Fetaui Pulusi"/>
    <s v="Female"/>
    <s v="Aleisa"/>
    <n v="7121481"/>
    <s v="Nuu"/>
    <x v="2"/>
    <x v="4"/>
    <x v="4"/>
    <x v="4"/>
    <x v="2"/>
    <n v="20"/>
    <x v="2"/>
    <x v="11"/>
    <n v="2366529"/>
  </r>
  <r>
    <d v="2026-06-04T00:00:00"/>
    <s v="Lili Tenari"/>
    <s v="Female"/>
    <s v="Vaitele fou"/>
    <n v="7513225"/>
    <s v="Nuu"/>
    <x v="2"/>
    <x v="9"/>
    <x v="9"/>
    <x v="9"/>
    <x v="2"/>
    <n v="6"/>
    <x v="2"/>
    <x v="10"/>
    <n v="2366530"/>
  </r>
  <r>
    <d v="2026-06-04T00:00:00"/>
    <s v="Lili Tenari"/>
    <s v="Female"/>
    <s v="Vaitele fou"/>
    <n v="7513225"/>
    <s v="Nuu"/>
    <x v="2"/>
    <x v="10"/>
    <x v="10"/>
    <x v="10"/>
    <x v="2"/>
    <n v="4"/>
    <x v="2"/>
    <x v="8"/>
    <n v="2366530"/>
  </r>
  <r>
    <d v="2026-06-04T00:00:00"/>
    <s v="Lili Tenari"/>
    <s v="Female"/>
    <s v="Vaitele fou"/>
    <n v="7513225"/>
    <s v="Nuu"/>
    <x v="2"/>
    <x v="15"/>
    <x v="15"/>
    <x v="18"/>
    <x v="2"/>
    <n v="6"/>
    <x v="2"/>
    <x v="10"/>
    <n v="2366530"/>
  </r>
  <r>
    <d v="2026-06-04T00:00:00"/>
    <s v="Lili Tenari"/>
    <s v="Female"/>
    <s v="Vaitele fou"/>
    <n v="7513225"/>
    <s v="Nuu"/>
    <x v="2"/>
    <x v="4"/>
    <x v="4"/>
    <x v="4"/>
    <x v="2"/>
    <n v="20"/>
    <x v="2"/>
    <x v="11"/>
    <n v="2366530"/>
  </r>
  <r>
    <d v="2026-06-04T00:00:00"/>
    <s v="Lili Tenari"/>
    <s v="Female"/>
    <s v="Vaitele fou"/>
    <n v="7513225"/>
    <s v="Nuu"/>
    <x v="2"/>
    <x v="5"/>
    <x v="5"/>
    <x v="5"/>
    <x v="2"/>
    <n v="10"/>
    <x v="2"/>
    <x v="17"/>
    <n v="2366530"/>
  </r>
  <r>
    <d v="2026-06-04T00:00:00"/>
    <s v="Opetaia Tautalafua"/>
    <s v="Male"/>
    <s v="Nuufou"/>
    <n v="0"/>
    <s v="Nuu"/>
    <x v="2"/>
    <x v="11"/>
    <x v="11"/>
    <x v="20"/>
    <x v="2"/>
    <n v="100"/>
    <x v="2"/>
    <x v="57"/>
    <n v="2366531"/>
  </r>
  <r>
    <d v="2026-06-04T00:00:00"/>
    <s v="Eseta Peo"/>
    <s v="Female"/>
    <s v="Vailima"/>
    <n v="7713534"/>
    <s v="Nuu"/>
    <x v="2"/>
    <x v="15"/>
    <x v="15"/>
    <x v="18"/>
    <x v="2"/>
    <n v="20"/>
    <x v="2"/>
    <x v="11"/>
    <n v="2366533"/>
  </r>
  <r>
    <d v="2026-06-04T00:00:00"/>
    <s v="Eseta Peo"/>
    <s v="Female"/>
    <s v="Vailima"/>
    <n v="7713534"/>
    <s v="Nuu"/>
    <x v="2"/>
    <x v="4"/>
    <x v="4"/>
    <x v="4"/>
    <x v="2"/>
    <n v="20"/>
    <x v="2"/>
    <x v="11"/>
    <n v="2366533"/>
  </r>
  <r>
    <d v="2026-06-04T00:00:00"/>
    <s v="Toeaina Toeaina"/>
    <s v="Male"/>
    <s v="Apia"/>
    <n v="0"/>
    <s v="Nuu"/>
    <x v="2"/>
    <x v="15"/>
    <x v="15"/>
    <x v="18"/>
    <x v="2"/>
    <n v="10"/>
    <x v="2"/>
    <x v="17"/>
    <n v="2366534"/>
  </r>
  <r>
    <d v="2026-06-04T00:00:00"/>
    <s v="Toeaina Toeaina"/>
    <s v="Male"/>
    <s v="Apia"/>
    <n v="0"/>
    <s v="Nuu"/>
    <x v="2"/>
    <x v="4"/>
    <x v="4"/>
    <x v="4"/>
    <x v="2"/>
    <n v="10"/>
    <x v="2"/>
    <x v="17"/>
    <n v="2366534"/>
  </r>
  <r>
    <d v="2026-06-04T00:00:00"/>
    <s v="Tautala Laufale"/>
    <s v="Male"/>
    <s v="Sataoa"/>
    <n v="0"/>
    <s v="Nuu"/>
    <x v="2"/>
    <x v="15"/>
    <x v="15"/>
    <x v="18"/>
    <x v="2"/>
    <n v="6"/>
    <x v="2"/>
    <x v="10"/>
    <n v="2366535"/>
  </r>
  <r>
    <d v="2026-06-04T00:00:00"/>
    <s v="Tautala Laufale"/>
    <s v="Male"/>
    <s v="Sataoa"/>
    <n v="0"/>
    <s v="Nuu"/>
    <x v="2"/>
    <x v="29"/>
    <x v="29"/>
    <x v="38"/>
    <x v="4"/>
    <n v="24"/>
    <x v="2"/>
    <x v="60"/>
    <n v="2366535"/>
  </r>
  <r>
    <d v="2026-06-04T00:00:00"/>
    <s v="Asema Leapai"/>
    <s v="Female"/>
    <s v="Malie"/>
    <n v="7845766"/>
    <s v="Nuu"/>
    <x v="2"/>
    <x v="6"/>
    <x v="6"/>
    <x v="39"/>
    <x v="2"/>
    <n v="20"/>
    <x v="2"/>
    <x v="11"/>
    <n v="2366536"/>
  </r>
  <r>
    <d v="2026-06-04T00:00:00"/>
    <s v="Asema Leapai"/>
    <s v="Female"/>
    <s v="Malie"/>
    <n v="7845766"/>
    <s v="Nuu"/>
    <x v="2"/>
    <x v="4"/>
    <x v="4"/>
    <x v="4"/>
    <x v="2"/>
    <n v="10"/>
    <x v="2"/>
    <x v="17"/>
    <n v="2366536"/>
  </r>
  <r>
    <d v="2026-06-04T00:00:00"/>
    <s v="Asema Leapai"/>
    <s v="Female"/>
    <s v="Malie"/>
    <n v="7845766"/>
    <s v="Nuu"/>
    <x v="2"/>
    <x v="15"/>
    <x v="15"/>
    <x v="18"/>
    <x v="2"/>
    <n v="10"/>
    <x v="2"/>
    <x v="17"/>
    <n v="2366536"/>
  </r>
  <r>
    <d v="2026-06-04T00:00:00"/>
    <s v="Asema Leapai"/>
    <s v="Female"/>
    <s v="Malie"/>
    <n v="7845766"/>
    <s v="Nuu"/>
    <x v="2"/>
    <x v="15"/>
    <x v="15"/>
    <x v="49"/>
    <x v="2"/>
    <n v="10"/>
    <x v="2"/>
    <x v="17"/>
    <n v="2366536"/>
  </r>
  <r>
    <d v="2026-06-05T00:00:00"/>
    <s v="Saumaleula Seupule"/>
    <s v="Male"/>
    <s v="Savaia"/>
    <n v="0"/>
    <s v="Savaia"/>
    <x v="2"/>
    <x v="5"/>
    <x v="5"/>
    <x v="60"/>
    <x v="2"/>
    <n v="10"/>
    <x v="2"/>
    <x v="17"/>
    <n v="2366548"/>
  </r>
  <r>
    <d v="2026-06-05T00:00:00"/>
    <s v="Saumaleula Seupule"/>
    <s v="Male"/>
    <s v="Savaia"/>
    <n v="0"/>
    <s v="Savaia"/>
    <x v="2"/>
    <x v="6"/>
    <x v="6"/>
    <x v="47"/>
    <x v="2"/>
    <n v="5"/>
    <x v="2"/>
    <x v="3"/>
    <n v="2366548"/>
  </r>
  <r>
    <d v="2026-06-05T00:00:00"/>
    <s v="Sao Malo"/>
    <s v="Female"/>
    <s v="Tafatafa"/>
    <n v="7516325"/>
    <s v="Nuu"/>
    <x v="2"/>
    <x v="6"/>
    <x v="6"/>
    <x v="39"/>
    <x v="2"/>
    <n v="10"/>
    <x v="2"/>
    <x v="17"/>
    <n v="2366538"/>
  </r>
  <r>
    <d v="2026-06-05T00:00:00"/>
    <s v="Sao Malo"/>
    <s v="Female"/>
    <s v="Tafatafa"/>
    <n v="7516325"/>
    <s v="Nuu"/>
    <x v="2"/>
    <x v="4"/>
    <x v="4"/>
    <x v="4"/>
    <x v="2"/>
    <n v="10"/>
    <x v="2"/>
    <x v="17"/>
    <n v="2366538"/>
  </r>
  <r>
    <d v="2026-06-05T00:00:00"/>
    <s v="Ruta Faletolu"/>
    <s v="Female"/>
    <s v="Falefa"/>
    <n v="7231845"/>
    <s v="Nuu"/>
    <x v="2"/>
    <x v="4"/>
    <x v="4"/>
    <x v="4"/>
    <x v="2"/>
    <n v="30"/>
    <x v="2"/>
    <x v="49"/>
    <n v="2366540"/>
  </r>
  <r>
    <d v="2026-06-05T00:00:00"/>
    <s v="Tunana Eneliko"/>
    <s v="Female"/>
    <s v="Vaimoso uta"/>
    <n v="7320125"/>
    <s v="Nuu"/>
    <x v="2"/>
    <x v="6"/>
    <x v="6"/>
    <x v="39"/>
    <x v="2"/>
    <n v="8"/>
    <x v="2"/>
    <x v="65"/>
    <n v="2366541"/>
  </r>
  <r>
    <d v="2026-06-05T00:00:00"/>
    <s v="Tunana Eneliko"/>
    <s v="Female"/>
    <s v="Vaimoso uta"/>
    <n v="7320125"/>
    <s v="Nuu"/>
    <x v="2"/>
    <x v="4"/>
    <x v="4"/>
    <x v="4"/>
    <x v="2"/>
    <n v="20"/>
    <x v="2"/>
    <x v="11"/>
    <n v="2366541"/>
  </r>
  <r>
    <d v="2026-06-05T00:00:00"/>
    <s v="Tunana Eneliko"/>
    <s v="Female"/>
    <s v="Vaimoso uta"/>
    <n v="7320125"/>
    <s v="Nuu"/>
    <x v="2"/>
    <x v="15"/>
    <x v="15"/>
    <x v="18"/>
    <x v="2"/>
    <n v="8"/>
    <x v="2"/>
    <x v="65"/>
    <n v="2366541"/>
  </r>
  <r>
    <d v="2026-06-05T00:00:00"/>
    <s v="Laloata Timo"/>
    <s v="Male"/>
    <s v="Afega"/>
    <n v="7845764"/>
    <s v="Nuu"/>
    <x v="2"/>
    <x v="6"/>
    <x v="6"/>
    <x v="39"/>
    <x v="2"/>
    <n v="10"/>
    <x v="2"/>
    <x v="17"/>
    <n v="2366542"/>
  </r>
  <r>
    <d v="2026-06-05T00:00:00"/>
    <s v="Laloata Timo"/>
    <s v="Male"/>
    <s v="Afega"/>
    <n v="7845764"/>
    <s v="Nuu"/>
    <x v="2"/>
    <x v="6"/>
    <x v="6"/>
    <x v="6"/>
    <x v="2"/>
    <n v="10"/>
    <x v="2"/>
    <x v="17"/>
    <n v="2366542"/>
  </r>
  <r>
    <d v="2026-06-05T00:00:00"/>
    <s v="Laloata Timo"/>
    <s v="Male"/>
    <s v="Afega"/>
    <n v="7845764"/>
    <s v="Nuu"/>
    <x v="2"/>
    <x v="15"/>
    <x v="15"/>
    <x v="18"/>
    <x v="2"/>
    <n v="10"/>
    <x v="2"/>
    <x v="17"/>
    <n v="2366542"/>
  </r>
  <r>
    <d v="2026-06-05T00:00:00"/>
    <s v="Leota Liz"/>
    <s v="Female"/>
    <s v="Sinamoga"/>
    <n v="7249680"/>
    <s v="Nuu"/>
    <x v="2"/>
    <x v="10"/>
    <x v="10"/>
    <x v="10"/>
    <x v="2"/>
    <n v="20"/>
    <x v="2"/>
    <x v="11"/>
    <n v="2366543"/>
  </r>
  <r>
    <d v="2026-06-05T00:00:00"/>
    <s v="Leota Liz"/>
    <s v="Female"/>
    <s v="Sinamoga"/>
    <n v="7249680"/>
    <s v="Nuu"/>
    <x v="2"/>
    <x v="15"/>
    <x v="15"/>
    <x v="18"/>
    <x v="2"/>
    <n v="2"/>
    <x v="2"/>
    <x v="4"/>
    <n v="2366543"/>
  </r>
  <r>
    <d v="2026-06-05T00:00:00"/>
    <s v="Joe Tuala"/>
    <s v="Male"/>
    <s v="Siusega"/>
    <n v="7700613"/>
    <s v="Nuu"/>
    <x v="2"/>
    <x v="6"/>
    <x v="6"/>
    <x v="6"/>
    <x v="2"/>
    <n v="10"/>
    <x v="2"/>
    <x v="17"/>
    <n v="2366544"/>
  </r>
  <r>
    <d v="2026-06-05T00:00:00"/>
    <s v="Joe Tuala"/>
    <s v="Male"/>
    <s v="Siusega"/>
    <n v="7700613"/>
    <s v="Nuu"/>
    <x v="2"/>
    <x v="4"/>
    <x v="4"/>
    <x v="4"/>
    <x v="2"/>
    <n v="10"/>
    <x v="2"/>
    <x v="17"/>
    <n v="2366544"/>
  </r>
  <r>
    <d v="2026-06-05T00:00:00"/>
    <s v="Joe Tuala"/>
    <s v="Male"/>
    <s v="Siusega"/>
    <n v="7700613"/>
    <s v="Nuu"/>
    <x v="2"/>
    <x v="15"/>
    <x v="15"/>
    <x v="18"/>
    <x v="2"/>
    <n v="10"/>
    <x v="2"/>
    <x v="17"/>
    <n v="2366544"/>
  </r>
  <r>
    <d v="2026-06-05T00:00:00"/>
    <s v="Taliaoa Stowers"/>
    <s v="Female"/>
    <s v="Afega"/>
    <n v="7220050"/>
    <s v="Nuu"/>
    <x v="2"/>
    <x v="6"/>
    <x v="6"/>
    <x v="6"/>
    <x v="2"/>
    <n v="30"/>
    <x v="2"/>
    <x v="49"/>
    <n v="2366545"/>
  </r>
  <r>
    <d v="2026-06-05T00:00:00"/>
    <s v="Misipati Tolutasi"/>
    <s v="Male"/>
    <s v="Afega"/>
    <n v="7260721"/>
    <s v="Nuu"/>
    <x v="2"/>
    <x v="15"/>
    <x v="15"/>
    <x v="18"/>
    <x v="2"/>
    <n v="30"/>
    <x v="2"/>
    <x v="49"/>
    <n v="2366550"/>
  </r>
  <r>
    <d v="2026-06-05T00:00:00"/>
    <s v="T J Samuelu"/>
    <s v="Male"/>
    <s v="Afega"/>
    <n v="7262310"/>
    <s v="Nuu"/>
    <x v="2"/>
    <x v="6"/>
    <x v="6"/>
    <x v="39"/>
    <x v="2"/>
    <n v="10"/>
    <x v="2"/>
    <x v="17"/>
    <n v="2366552"/>
  </r>
  <r>
    <d v="2026-06-05T00:00:00"/>
    <s v="T J Samuelu"/>
    <s v="Male"/>
    <s v="Afega"/>
    <n v="7262310"/>
    <s v="Nuu"/>
    <x v="2"/>
    <x v="6"/>
    <x v="6"/>
    <x v="6"/>
    <x v="2"/>
    <n v="10"/>
    <x v="2"/>
    <x v="17"/>
    <n v="2366552"/>
  </r>
  <r>
    <d v="2026-06-05T00:00:00"/>
    <s v="T J Samuelu"/>
    <s v="Male"/>
    <s v="Afega"/>
    <n v="7262310"/>
    <s v="Nuu"/>
    <x v="2"/>
    <x v="15"/>
    <x v="15"/>
    <x v="18"/>
    <x v="2"/>
    <n v="10"/>
    <x v="2"/>
    <x v="17"/>
    <n v="2366552"/>
  </r>
  <r>
    <d v="2026-06-05T00:00:00"/>
    <s v="Mano Ioeli"/>
    <s v="Male"/>
    <s v="Siumu"/>
    <n v="7354186"/>
    <s v="Nuu"/>
    <x v="2"/>
    <x v="6"/>
    <x v="6"/>
    <x v="39"/>
    <x v="2"/>
    <n v="30"/>
    <x v="2"/>
    <x v="49"/>
    <n v="2366551"/>
  </r>
  <r>
    <d v="2026-06-05T00:00:00"/>
    <s v="Mano Ioeli"/>
    <s v="Male"/>
    <s v="Siumu"/>
    <n v="7354186"/>
    <s v="Nuu"/>
    <x v="2"/>
    <x v="6"/>
    <x v="6"/>
    <x v="6"/>
    <x v="2"/>
    <n v="20"/>
    <x v="2"/>
    <x v="11"/>
    <n v="2366551"/>
  </r>
  <r>
    <d v="2026-06-05T00:00:00"/>
    <s v="Mano Ioeli"/>
    <s v="Male"/>
    <s v="Siumu"/>
    <n v="7354186"/>
    <s v="Nuu"/>
    <x v="2"/>
    <x v="4"/>
    <x v="4"/>
    <x v="4"/>
    <x v="2"/>
    <n v="30"/>
    <x v="2"/>
    <x v="49"/>
    <n v="2366551"/>
  </r>
  <r>
    <d v="2026-06-05T00:00:00"/>
    <s v="Mano Ioeli"/>
    <s v="Male"/>
    <s v="Siumu"/>
    <n v="7354186"/>
    <s v="Nuu"/>
    <x v="2"/>
    <x v="11"/>
    <x v="11"/>
    <x v="20"/>
    <x v="2"/>
    <n v="20"/>
    <x v="2"/>
    <x v="11"/>
    <n v="2366551"/>
  </r>
  <r>
    <d v="2026-06-05T00:00:00"/>
    <s v="Tai Shuster"/>
    <s v="Female"/>
    <s v="Malifa"/>
    <n v="7204050"/>
    <s v="Nuu"/>
    <x v="2"/>
    <x v="15"/>
    <x v="15"/>
    <x v="18"/>
    <x v="2"/>
    <n v="6"/>
    <x v="2"/>
    <x v="10"/>
    <n v="2366553"/>
  </r>
  <r>
    <d v="2026-06-05T00:00:00"/>
    <s v="Tai Shuster"/>
    <s v="Female"/>
    <s v="Malifa"/>
    <n v="7204050"/>
    <s v="Nuu"/>
    <x v="2"/>
    <x v="11"/>
    <x v="11"/>
    <x v="11"/>
    <x v="2"/>
    <n v="4"/>
    <x v="2"/>
    <x v="8"/>
    <n v="2366553"/>
  </r>
  <r>
    <d v="2026-06-05T00:00:00"/>
    <s v="Tai Shuster"/>
    <s v="Female"/>
    <s v="Malifa"/>
    <n v="7204050"/>
    <s v="Nuu"/>
    <x v="2"/>
    <x v="4"/>
    <x v="4"/>
    <x v="4"/>
    <x v="2"/>
    <n v="2"/>
    <x v="2"/>
    <x v="4"/>
    <n v="2366553"/>
  </r>
  <r>
    <d v="2026-06-05T00:00:00"/>
    <s v="Tai Shuster"/>
    <s v="Female"/>
    <s v="Malifa"/>
    <n v="7204050"/>
    <s v="Nuu"/>
    <x v="2"/>
    <x v="30"/>
    <x v="30"/>
    <x v="40"/>
    <x v="2"/>
    <n v="2"/>
    <x v="2"/>
    <x v="4"/>
    <n v="2366553"/>
  </r>
  <r>
    <d v="2026-06-05T00:00:00"/>
    <s v="Tai Shuster"/>
    <s v="Female"/>
    <s v="Malifa"/>
    <n v="7204050"/>
    <s v="Nuu"/>
    <x v="2"/>
    <x v="6"/>
    <x v="6"/>
    <x v="39"/>
    <x v="2"/>
    <n v="10"/>
    <x v="2"/>
    <x v="17"/>
    <n v="2366553"/>
  </r>
  <r>
    <d v="2026-06-05T00:00:00"/>
    <s v="Louisa Leaupepe"/>
    <s v="Female"/>
    <s v="Fasitoo uta"/>
    <n v="7230141"/>
    <s v="Nuu"/>
    <x v="2"/>
    <x v="9"/>
    <x v="9"/>
    <x v="9"/>
    <x v="2"/>
    <n v="10"/>
    <x v="2"/>
    <x v="17"/>
    <n v="2366554"/>
  </r>
  <r>
    <d v="2026-06-05T00:00:00"/>
    <s v="Louisa Leaupepe"/>
    <s v="Female"/>
    <s v="Fasitoo uta"/>
    <n v="7230141"/>
    <s v="Nuu"/>
    <x v="2"/>
    <x v="11"/>
    <x v="11"/>
    <x v="11"/>
    <x v="2"/>
    <n v="10"/>
    <x v="2"/>
    <x v="17"/>
    <n v="2366554"/>
  </r>
  <r>
    <d v="2026-06-05T00:00:00"/>
    <s v="Louisa Leaupepe"/>
    <s v="Female"/>
    <s v="Fasitoo uta"/>
    <n v="7230141"/>
    <s v="Nuu"/>
    <x v="2"/>
    <x v="10"/>
    <x v="10"/>
    <x v="10"/>
    <x v="2"/>
    <n v="10"/>
    <x v="2"/>
    <x v="17"/>
    <n v="2366554"/>
  </r>
  <r>
    <d v="2026-06-05T00:00:00"/>
    <s v="Charlie Ah Kuoi"/>
    <s v="Male"/>
    <s v="Lalovaea"/>
    <n v="7717948"/>
    <s v="Nuu"/>
    <x v="2"/>
    <x v="4"/>
    <x v="4"/>
    <x v="4"/>
    <x v="2"/>
    <n v="10"/>
    <x v="2"/>
    <x v="17"/>
    <n v="2366555"/>
  </r>
  <r>
    <d v="2026-06-05T00:00:00"/>
    <s v="Charlie Ah Kuoi"/>
    <s v="Male"/>
    <s v="Lalovaea"/>
    <n v="7717948"/>
    <s v="Nuu"/>
    <x v="2"/>
    <x v="11"/>
    <x v="11"/>
    <x v="20"/>
    <x v="2"/>
    <n v="10"/>
    <x v="2"/>
    <x v="17"/>
    <n v="2366555"/>
  </r>
  <r>
    <d v="2026-06-05T00:00:00"/>
    <s v="Charlie Ah Kuoi"/>
    <s v="Male"/>
    <s v="Lalovaea"/>
    <n v="7717948"/>
    <s v="Nuu"/>
    <x v="2"/>
    <x v="7"/>
    <x v="7"/>
    <x v="21"/>
    <x v="3"/>
    <n v="2"/>
    <x v="3"/>
    <x v="9"/>
    <n v="2366555"/>
  </r>
  <r>
    <d v="2026-06-05T00:00:00"/>
    <s v="Fuaina Fuaina"/>
    <s v="Male"/>
    <s v="Apia"/>
    <n v="0"/>
    <s v="Nuu"/>
    <x v="2"/>
    <x v="4"/>
    <x v="4"/>
    <x v="4"/>
    <x v="2"/>
    <n v="30"/>
    <x v="2"/>
    <x v="19"/>
    <n v="2366556"/>
  </r>
  <r>
    <d v="2026-06-05T00:00:00"/>
    <s v="Peniamina"/>
    <s v="Male"/>
    <s v="Vaitele fou"/>
    <n v="0"/>
    <s v="Nuu"/>
    <x v="6"/>
    <x v="34"/>
    <x v="34"/>
    <x v="74"/>
    <x v="2"/>
    <n v="3"/>
    <x v="9"/>
    <x v="12"/>
    <n v="2366546"/>
  </r>
  <r>
    <d v="2026-06-05T00:00:00"/>
    <s v="Eneliko"/>
    <s v="Male"/>
    <s v="Vaimoso"/>
    <n v="7320125"/>
    <s v="Nuu"/>
    <x v="1"/>
    <x v="3"/>
    <x v="3"/>
    <x v="3"/>
    <x v="1"/>
    <n v="2"/>
    <x v="1"/>
    <x v="12"/>
    <n v="2366537"/>
  </r>
  <r>
    <d v="2026-06-05T00:00:00"/>
    <s v="Joe Tulai"/>
    <s v="Male"/>
    <s v="Siusega"/>
    <n v="7700613"/>
    <s v="Nuu"/>
    <x v="5"/>
    <x v="26"/>
    <x v="26"/>
    <x v="34"/>
    <x v="2"/>
    <n v="5"/>
    <x v="5"/>
    <x v="23"/>
    <n v="2366557"/>
  </r>
  <r>
    <d v="2026-06-05T00:00:00"/>
    <s v="Joe Tulai"/>
    <s v="Male"/>
    <s v="Siusega"/>
    <n v="7700613"/>
    <s v="Nuu"/>
    <x v="5"/>
    <x v="21"/>
    <x v="21"/>
    <x v="58"/>
    <x v="2"/>
    <n v="5"/>
    <x v="5"/>
    <x v="23"/>
    <n v="2366557"/>
  </r>
  <r>
    <d v="2026-06-05T00:00:00"/>
    <s v="Joe Tulai"/>
    <s v="Male"/>
    <s v="Siusega"/>
    <n v="7700613"/>
    <s v="Nuu"/>
    <x v="5"/>
    <x v="19"/>
    <x v="19"/>
    <x v="26"/>
    <x v="2"/>
    <n v="10"/>
    <x v="5"/>
    <x v="0"/>
    <n v="2366557"/>
  </r>
  <r>
    <d v="2026-06-05T00:00:00"/>
    <s v="Tua"/>
    <s v="Male"/>
    <s v="Luatuanuu"/>
    <n v="7141668"/>
    <s v="Nuu"/>
    <x v="1"/>
    <x v="3"/>
    <x v="3"/>
    <x v="3"/>
    <x v="1"/>
    <n v="1"/>
    <x v="1"/>
    <x v="2"/>
    <n v="2366559"/>
  </r>
  <r>
    <d v="2026-06-05T00:00:00"/>
    <s v="Tua"/>
    <s v="Male"/>
    <s v="Luatuanuu"/>
    <n v="7141668"/>
    <s v="Nuu"/>
    <x v="5"/>
    <x v="19"/>
    <x v="19"/>
    <x v="26"/>
    <x v="2"/>
    <n v="2"/>
    <x v="5"/>
    <x v="26"/>
    <n v="2366559"/>
  </r>
  <r>
    <d v="2026-06-05T00:00:00"/>
    <s v="Lio"/>
    <s v="Male"/>
    <s v="Peleia"/>
    <n v="7781116"/>
    <s v="Nuu"/>
    <x v="1"/>
    <x v="3"/>
    <x v="3"/>
    <x v="3"/>
    <x v="1"/>
    <n v="1"/>
    <x v="1"/>
    <x v="2"/>
    <n v="2366558"/>
  </r>
  <r>
    <d v="2026-06-05T00:00:00"/>
    <s v="Lio"/>
    <s v="Male"/>
    <s v="Puleia"/>
    <n v="7781116"/>
    <s v="Nuu"/>
    <x v="5"/>
    <x v="19"/>
    <x v="19"/>
    <x v="26"/>
    <x v="2"/>
    <n v="2"/>
    <x v="5"/>
    <x v="26"/>
    <n v="2366558"/>
  </r>
  <r>
    <d v="2026-06-05T00:00:00"/>
    <s v="Lio"/>
    <s v="Male"/>
    <s v="Puleia"/>
    <n v="7781116"/>
    <s v="Nuu"/>
    <x v="5"/>
    <x v="27"/>
    <x v="27"/>
    <x v="35"/>
    <x v="8"/>
    <n v="1"/>
    <x v="1"/>
    <x v="2"/>
    <n v="2366558"/>
  </r>
  <r>
    <d v="2026-06-08T00:00:00"/>
    <s v="Tumua Tavita"/>
    <s v="Male"/>
    <s v="Afega"/>
    <n v="0"/>
    <s v="Nuu"/>
    <x v="2"/>
    <x v="15"/>
    <x v="15"/>
    <x v="18"/>
    <x v="2"/>
    <n v="10"/>
    <x v="2"/>
    <x v="17"/>
    <n v="2366560"/>
  </r>
  <r>
    <d v="2026-06-08T00:00:00"/>
    <s v="Tumua Tavita"/>
    <s v="Male"/>
    <s v="Afega"/>
    <n v="0"/>
    <s v="Nuu"/>
    <x v="3"/>
    <x v="13"/>
    <x v="13"/>
    <x v="16"/>
    <x v="2"/>
    <n v="8"/>
    <x v="2"/>
    <x v="65"/>
    <n v="2366560"/>
  </r>
  <r>
    <d v="2026-06-08T00:00:00"/>
    <s v="Tumua Tavita"/>
    <s v="Male"/>
    <s v="Afega"/>
    <n v="0"/>
    <s v="Nuu"/>
    <x v="3"/>
    <x v="13"/>
    <x v="13"/>
    <x v="15"/>
    <x v="2"/>
    <n v="3"/>
    <x v="2"/>
    <x v="7"/>
    <n v="2366560"/>
  </r>
  <r>
    <d v="2026-06-08T00:00:00"/>
    <s v="Magele Simaika"/>
    <s v="Male"/>
    <s v="Vaitele fou"/>
    <n v="7277893"/>
    <s v="Nuu"/>
    <x v="2"/>
    <x v="5"/>
    <x v="5"/>
    <x v="5"/>
    <x v="2"/>
    <n v="10"/>
    <x v="2"/>
    <x v="17"/>
    <n v="2366561"/>
  </r>
  <r>
    <d v="2026-06-08T00:00:00"/>
    <s v="Magele Simaika"/>
    <s v="Male"/>
    <s v="Vaitele fou"/>
    <n v="7277893"/>
    <s v="Nuu"/>
    <x v="2"/>
    <x v="15"/>
    <x v="15"/>
    <x v="18"/>
    <x v="2"/>
    <n v="10"/>
    <x v="2"/>
    <x v="17"/>
    <n v="2366561"/>
  </r>
  <r>
    <d v="2026-06-08T00:00:00"/>
    <s v="Magele Simaika"/>
    <s v="Male"/>
    <s v="Vaitele fou"/>
    <n v="7277893"/>
    <s v="Nuu"/>
    <x v="2"/>
    <x v="6"/>
    <x v="6"/>
    <x v="39"/>
    <x v="2"/>
    <n v="10"/>
    <x v="2"/>
    <x v="17"/>
    <n v="2366561"/>
  </r>
  <r>
    <d v="2026-06-08T00:00:00"/>
    <s v="Fili Fili"/>
    <s v="Male"/>
    <s v="Vaitele fou"/>
    <n v="7740557"/>
    <s v="Nuu"/>
    <x v="2"/>
    <x v="30"/>
    <x v="30"/>
    <x v="40"/>
    <x v="2"/>
    <n v="10"/>
    <x v="2"/>
    <x v="17"/>
    <n v="2366562"/>
  </r>
  <r>
    <d v="2026-06-08T00:00:00"/>
    <s v="Fili Fili"/>
    <s v="Male"/>
    <s v="Vaitele fou"/>
    <n v="7740557"/>
    <s v="Nuu"/>
    <x v="2"/>
    <x v="6"/>
    <x v="6"/>
    <x v="6"/>
    <x v="2"/>
    <n v="8"/>
    <x v="2"/>
    <x v="65"/>
    <n v="2366562"/>
  </r>
  <r>
    <d v="2026-06-08T00:00:00"/>
    <s v="Fili Fili"/>
    <s v="Male"/>
    <s v="Vaitele fou"/>
    <n v="7740557"/>
    <s v="Nuu"/>
    <x v="2"/>
    <x v="15"/>
    <x v="15"/>
    <x v="18"/>
    <x v="2"/>
    <n v="6"/>
    <x v="2"/>
    <x v="10"/>
    <n v="2366562"/>
  </r>
  <r>
    <d v="2026-06-09T00:00:00"/>
    <s v="Ofa Vaihu"/>
    <s v="Male"/>
    <s v="Lepea"/>
    <n v="7396292"/>
    <s v="Nuu"/>
    <x v="2"/>
    <x v="4"/>
    <x v="4"/>
    <x v="4"/>
    <x v="2"/>
    <n v="10"/>
    <x v="2"/>
    <x v="17"/>
    <n v="2366563"/>
  </r>
  <r>
    <d v="2026-06-09T00:00:00"/>
    <s v="Ofa Vaihu"/>
    <s v="Male"/>
    <s v="Lepea"/>
    <n v="7396292"/>
    <s v="Nuu"/>
    <x v="2"/>
    <x v="10"/>
    <x v="10"/>
    <x v="10"/>
    <x v="2"/>
    <n v="20"/>
    <x v="2"/>
    <x v="11"/>
    <n v="2366563"/>
  </r>
  <r>
    <d v="2026-06-09T00:00:00"/>
    <s v="Foaimea Tavita"/>
    <s v="Male"/>
    <s v="Nuufou"/>
    <n v="7356944"/>
    <s v="Nuu"/>
    <x v="2"/>
    <x v="11"/>
    <x v="11"/>
    <x v="20"/>
    <x v="2"/>
    <n v="20"/>
    <x v="2"/>
    <x v="11"/>
    <n v="2366564"/>
  </r>
  <r>
    <d v="2026-06-09T00:00:00"/>
    <s v="Matavao Leilanii"/>
    <s v="Male"/>
    <s v="Fasitoo uta"/>
    <n v="7749756"/>
    <s v="Nuu"/>
    <x v="2"/>
    <x v="5"/>
    <x v="5"/>
    <x v="5"/>
    <x v="2"/>
    <n v="15"/>
    <x v="2"/>
    <x v="47"/>
    <n v="2366565"/>
  </r>
  <r>
    <d v="2026-06-09T00:00:00"/>
    <s v="Matavao Leilanii"/>
    <s v="Male"/>
    <s v="Fasitoo uta"/>
    <n v="7749756"/>
    <s v="Nuu"/>
    <x v="2"/>
    <x v="15"/>
    <x v="15"/>
    <x v="18"/>
    <x v="2"/>
    <n v="5"/>
    <x v="2"/>
    <x v="3"/>
    <n v="2366565"/>
  </r>
  <r>
    <d v="2026-06-09T00:00:00"/>
    <s v="Sam Tautai"/>
    <s v="Male"/>
    <s v="Fagalii"/>
    <n v="7757796"/>
    <s v="Nuu"/>
    <x v="2"/>
    <x v="15"/>
    <x v="15"/>
    <x v="18"/>
    <x v="2"/>
    <n v="13"/>
    <x v="2"/>
    <x v="19"/>
    <n v="2366566"/>
  </r>
  <r>
    <d v="2026-06-09T00:00:00"/>
    <s v="Sam Tautai"/>
    <s v="Male"/>
    <s v="Fagalii"/>
    <n v="7757796"/>
    <s v="Nuu"/>
    <x v="2"/>
    <x v="6"/>
    <x v="6"/>
    <x v="39"/>
    <x v="2"/>
    <n v="10"/>
    <x v="2"/>
    <x v="17"/>
    <n v="2366566"/>
  </r>
  <r>
    <d v="2026-06-09T00:00:00"/>
    <s v="Sam Tautai"/>
    <s v="Male"/>
    <s v="Fagalii"/>
    <n v="7757796"/>
    <s v="Nuu"/>
    <x v="2"/>
    <x v="4"/>
    <x v="4"/>
    <x v="4"/>
    <x v="2"/>
    <n v="7"/>
    <x v="2"/>
    <x v="20"/>
    <n v="2366566"/>
  </r>
  <r>
    <d v="2026-06-09T00:00:00"/>
    <s v="Mano Meredith"/>
    <s v="Male"/>
    <s v="Vailele"/>
    <n v="7682300"/>
    <s v="Nuu"/>
    <x v="2"/>
    <x v="14"/>
    <x v="14"/>
    <x v="55"/>
    <x v="2"/>
    <n v="5"/>
    <x v="2"/>
    <x v="3"/>
    <n v="2366567"/>
  </r>
  <r>
    <d v="2026-06-09T00:00:00"/>
    <s v="Mano Meredith"/>
    <s v="Male"/>
    <s v="Vailele"/>
    <n v="7682300"/>
    <s v="Nuu"/>
    <x v="2"/>
    <x v="8"/>
    <x v="8"/>
    <x v="22"/>
    <x v="2"/>
    <n v="5"/>
    <x v="2"/>
    <x v="3"/>
    <n v="2366567"/>
  </r>
  <r>
    <d v="2026-06-09T00:00:00"/>
    <s v="Mano Meredith"/>
    <s v="Male"/>
    <s v="Vailele"/>
    <n v="7682300"/>
    <s v="Nuu"/>
    <x v="2"/>
    <x v="5"/>
    <x v="5"/>
    <x v="5"/>
    <x v="2"/>
    <n v="5"/>
    <x v="2"/>
    <x v="3"/>
    <n v="2366567"/>
  </r>
  <r>
    <d v="2026-06-09T00:00:00"/>
    <s v="Mano Meredith"/>
    <s v="Male"/>
    <s v="Vailele"/>
    <n v="7682300"/>
    <s v="Nuu"/>
    <x v="2"/>
    <x v="11"/>
    <x v="11"/>
    <x v="20"/>
    <x v="2"/>
    <n v="5"/>
    <x v="2"/>
    <x v="3"/>
    <n v="2366567"/>
  </r>
  <r>
    <d v="2026-06-09T00:00:00"/>
    <s v="Mano Meredith"/>
    <s v="Male"/>
    <s v="Vailele"/>
    <n v="7682300"/>
    <s v="Nuu"/>
    <x v="2"/>
    <x v="15"/>
    <x v="15"/>
    <x v="18"/>
    <x v="2"/>
    <n v="4"/>
    <x v="2"/>
    <x v="8"/>
    <n v="2366567"/>
  </r>
  <r>
    <d v="2026-06-09T00:00:00"/>
    <s v="Mano Meredith"/>
    <s v="Male"/>
    <s v="Vailele"/>
    <n v="7682300"/>
    <s v="Nuu"/>
    <x v="2"/>
    <x v="9"/>
    <x v="9"/>
    <x v="9"/>
    <x v="2"/>
    <n v="3"/>
    <x v="2"/>
    <x v="7"/>
    <n v="2366567"/>
  </r>
  <r>
    <d v="2026-06-09T00:00:00"/>
    <s v="Magele Simaika"/>
    <s v="Male"/>
    <s v="Vaitele fou"/>
    <n v="7277823"/>
    <s v="Nuu"/>
    <x v="2"/>
    <x v="4"/>
    <x v="4"/>
    <x v="4"/>
    <x v="2"/>
    <n v="10"/>
    <x v="2"/>
    <x v="17"/>
    <n v="2366568"/>
  </r>
  <r>
    <d v="2026-06-09T00:00:00"/>
    <s v="Fau Kenner"/>
    <s v="Male"/>
    <s v="Manono"/>
    <n v="7366808"/>
    <s v="Nuu"/>
    <x v="2"/>
    <x v="6"/>
    <x v="6"/>
    <x v="39"/>
    <x v="2"/>
    <n v="10"/>
    <x v="2"/>
    <x v="17"/>
    <n v="2366569"/>
  </r>
  <r>
    <d v="2026-06-09T00:00:00"/>
    <s v="Fau Kenner"/>
    <s v="Male"/>
    <s v="Manono"/>
    <n v="7366808"/>
    <s v="Nuu"/>
    <x v="2"/>
    <x v="6"/>
    <x v="6"/>
    <x v="6"/>
    <x v="2"/>
    <n v="10"/>
    <x v="2"/>
    <x v="17"/>
    <n v="2366569"/>
  </r>
  <r>
    <d v="2026-06-09T00:00:00"/>
    <s v="Andrew Su'a"/>
    <s v="Male"/>
    <s v="Vaitele fou"/>
    <n v="7504141"/>
    <s v="Nuu"/>
    <x v="3"/>
    <x v="13"/>
    <x v="13"/>
    <x v="15"/>
    <x v="2"/>
    <n v="2"/>
    <x v="2"/>
    <x v="4"/>
    <n v="2366570"/>
  </r>
  <r>
    <d v="2026-06-09T00:00:00"/>
    <s v="Andrew Su'a"/>
    <s v="Male"/>
    <s v="Vaitele fou"/>
    <n v="7504141"/>
    <s v="Nuu"/>
    <x v="2"/>
    <x v="11"/>
    <x v="11"/>
    <x v="20"/>
    <x v="2"/>
    <n v="4"/>
    <x v="2"/>
    <x v="8"/>
    <n v="2366570"/>
  </r>
  <r>
    <d v="2026-06-09T00:00:00"/>
    <s v="Andrew Su'a"/>
    <s v="Male"/>
    <s v="Vaitele fou"/>
    <n v="7504141"/>
    <s v="Nuu"/>
    <x v="2"/>
    <x v="5"/>
    <x v="5"/>
    <x v="5"/>
    <x v="2"/>
    <n v="4"/>
    <x v="2"/>
    <x v="8"/>
    <n v="2366570"/>
  </r>
  <r>
    <d v="2026-06-09T00:00:00"/>
    <s v="Masina Johnson"/>
    <s v="Female"/>
    <s v="Vaoala"/>
    <n v="7604828"/>
    <s v="Nuu"/>
    <x v="2"/>
    <x v="10"/>
    <x v="10"/>
    <x v="10"/>
    <x v="2"/>
    <n v="10"/>
    <x v="2"/>
    <x v="17"/>
    <n v="2366571"/>
  </r>
  <r>
    <d v="2026-06-09T00:00:00"/>
    <s v="Masina Johnson"/>
    <s v="Female"/>
    <s v="Vaoala"/>
    <n v="7604828"/>
    <s v="Nuu"/>
    <x v="2"/>
    <x v="11"/>
    <x v="11"/>
    <x v="11"/>
    <x v="2"/>
    <n v="3"/>
    <x v="2"/>
    <x v="7"/>
    <n v="2366571"/>
  </r>
  <r>
    <d v="2026-06-09T00:00:00"/>
    <s v="Masina Johnson"/>
    <s v="Female"/>
    <s v="Vaoala"/>
    <n v="7604828"/>
    <s v="Nuu"/>
    <x v="2"/>
    <x v="29"/>
    <x v="29"/>
    <x v="38"/>
    <x v="4"/>
    <n v="3"/>
    <x v="2"/>
    <x v="7"/>
    <n v="2366571"/>
  </r>
  <r>
    <d v="2026-06-09T00:00:00"/>
    <s v="Masina Johnson"/>
    <s v="Female"/>
    <s v="Vaoala"/>
    <n v="7604828"/>
    <s v="Nuu"/>
    <x v="2"/>
    <x v="9"/>
    <x v="9"/>
    <x v="9"/>
    <x v="2"/>
    <n v="2"/>
    <x v="2"/>
    <x v="4"/>
    <n v="2366571"/>
  </r>
  <r>
    <d v="2026-06-09T00:00:00"/>
    <s v="Masina Johnson"/>
    <s v="Female"/>
    <s v="Vaoala"/>
    <n v="7604828"/>
    <s v="Nuu"/>
    <x v="3"/>
    <x v="13"/>
    <x v="13"/>
    <x v="15"/>
    <x v="2"/>
    <n v="2"/>
    <x v="2"/>
    <x v="4"/>
    <n v="2366571"/>
  </r>
  <r>
    <d v="2026-06-09T00:00:00"/>
    <s v="Masina Johnson"/>
    <s v="Female"/>
    <s v="Vaoala"/>
    <n v="7604828"/>
    <s v="Nuu"/>
    <x v="2"/>
    <x v="6"/>
    <x v="6"/>
    <x v="6"/>
    <x v="2"/>
    <n v="4"/>
    <x v="2"/>
    <x v="8"/>
    <n v="2366571"/>
  </r>
  <r>
    <d v="2026-06-09T00:00:00"/>
    <s v="Farmer Saipaia"/>
    <s v="Male"/>
    <s v="Satuimalufilufi"/>
    <n v="7347602"/>
    <s v="Nuu"/>
    <x v="2"/>
    <x v="6"/>
    <x v="6"/>
    <x v="6"/>
    <x v="2"/>
    <n v="8"/>
    <x v="2"/>
    <x v="65"/>
    <n v="2366572"/>
  </r>
  <r>
    <d v="2026-06-09T00:00:00"/>
    <s v="Farmer Saipaia"/>
    <s v="Male"/>
    <s v="Satuimalufilufi"/>
    <n v="7347602"/>
    <s v="Nuu"/>
    <x v="2"/>
    <x v="6"/>
    <x v="6"/>
    <x v="39"/>
    <x v="2"/>
    <n v="5"/>
    <x v="2"/>
    <x v="3"/>
    <n v="2366572"/>
  </r>
  <r>
    <d v="2026-06-09T00:00:00"/>
    <s v="Farmer Saipaia"/>
    <s v="Male"/>
    <s v="Satuimalufilufi"/>
    <n v="7347602"/>
    <s v="Nuu"/>
    <x v="2"/>
    <x v="5"/>
    <x v="5"/>
    <x v="5"/>
    <x v="2"/>
    <n v="5"/>
    <x v="2"/>
    <x v="3"/>
    <n v="2366572"/>
  </r>
  <r>
    <d v="2026-06-09T00:00:00"/>
    <s v="Farmer Saipaia"/>
    <s v="Male"/>
    <s v="Satuimalufilufi"/>
    <n v="7347602"/>
    <s v="Nuu"/>
    <x v="2"/>
    <x v="5"/>
    <x v="5"/>
    <x v="75"/>
    <x v="2"/>
    <n v="7"/>
    <x v="2"/>
    <x v="20"/>
    <n v="2366572"/>
  </r>
  <r>
    <d v="2026-06-09T00:00:00"/>
    <s v="Farmer Saipaia"/>
    <s v="Male"/>
    <s v="Satuimalufilufi"/>
    <n v="7347602"/>
    <s v="Nuu"/>
    <x v="2"/>
    <x v="4"/>
    <x v="4"/>
    <x v="4"/>
    <x v="2"/>
    <n v="3"/>
    <x v="2"/>
    <x v="7"/>
    <n v="2366572"/>
  </r>
  <r>
    <d v="2026-06-09T00:00:00"/>
    <s v="Manu Meredith"/>
    <s v="Male"/>
    <s v="Vailele"/>
    <n v="7682300"/>
    <s v="Nuu"/>
    <x v="1"/>
    <x v="3"/>
    <x v="3"/>
    <x v="3"/>
    <x v="1"/>
    <n v="5"/>
    <x v="1"/>
    <x v="28"/>
    <n v="2366574"/>
  </r>
  <r>
    <d v="2026-06-09T00:00:00"/>
    <s v="Manu Meredith"/>
    <s v="Male"/>
    <s v="Vailele"/>
    <n v="7682300"/>
    <s v="Nuu"/>
    <x v="5"/>
    <x v="26"/>
    <x v="26"/>
    <x v="34"/>
    <x v="2"/>
    <n v="4"/>
    <x v="5"/>
    <x v="22"/>
    <n v="2366574"/>
  </r>
  <r>
    <d v="2026-06-09T00:00:00"/>
    <s v="Manu Meredith"/>
    <s v="Male"/>
    <s v="Vailele"/>
    <n v="7682300"/>
    <s v="Nuu"/>
    <x v="5"/>
    <x v="25"/>
    <x v="25"/>
    <x v="28"/>
    <x v="2"/>
    <n v="4"/>
    <x v="20"/>
    <x v="22"/>
    <n v="2366574"/>
  </r>
  <r>
    <d v="2026-06-09T00:00:00"/>
    <s v="Manu Meredith"/>
    <s v="Male"/>
    <s v="Vailele"/>
    <n v="7682300"/>
    <s v="Nuu"/>
    <x v="1"/>
    <x v="31"/>
    <x v="31"/>
    <x v="41"/>
    <x v="2"/>
    <n v="2"/>
    <x v="5"/>
    <x v="26"/>
    <n v="2366574"/>
  </r>
  <r>
    <d v="2026-06-09T00:00:00"/>
    <s v="Manu Meredith"/>
    <s v="Male"/>
    <s v="Vailele"/>
    <n v="7682300"/>
    <s v="Nuu"/>
    <x v="1"/>
    <x v="31"/>
    <x v="31"/>
    <x v="76"/>
    <x v="2"/>
    <n v="3"/>
    <x v="5"/>
    <x v="32"/>
    <n v="2366575"/>
  </r>
  <r>
    <d v="2026-06-09T00:00:00"/>
    <s v="Manu Meredith"/>
    <s v="Male"/>
    <s v="Vailele"/>
    <n v="7682300"/>
    <s v="Nuu"/>
    <x v="1"/>
    <x v="3"/>
    <x v="3"/>
    <x v="3"/>
    <x v="8"/>
    <n v="2"/>
    <x v="1"/>
    <x v="12"/>
    <n v="2366575"/>
  </r>
  <r>
    <d v="2026-06-09T00:00:00"/>
    <s v="Manu Meredith"/>
    <s v="Male"/>
    <s v="Vailele"/>
    <n v="7682300"/>
    <s v="Nuu"/>
    <x v="1"/>
    <x v="3"/>
    <x v="3"/>
    <x v="3"/>
    <x v="1"/>
    <n v="3"/>
    <x v="1"/>
    <x v="63"/>
    <n v="2366575"/>
  </r>
  <r>
    <d v="2026-06-09T00:00:00"/>
    <s v="Manu Meredith"/>
    <s v="Male"/>
    <s v="Vailele"/>
    <n v="7682300"/>
    <s v="Nuu"/>
    <x v="5"/>
    <x v="26"/>
    <x v="26"/>
    <x v="34"/>
    <x v="2"/>
    <n v="2"/>
    <x v="5"/>
    <x v="26"/>
    <n v="2366575"/>
  </r>
  <r>
    <d v="2026-06-09T00:00:00"/>
    <s v="Lauina Fala"/>
    <s v="Male"/>
    <s v="Falelauniu"/>
    <n v="0"/>
    <s v="Nuu"/>
    <x v="1"/>
    <x v="2"/>
    <x v="2"/>
    <x v="2"/>
    <x v="8"/>
    <n v="2"/>
    <x v="1"/>
    <x v="12"/>
    <n v="2366576"/>
  </r>
  <r>
    <d v="2026-06-09T00:00:00"/>
    <s v="Hannah Tagi"/>
    <s v="Female"/>
    <s v="Vaitele"/>
    <n v="0"/>
    <s v="Nuu"/>
    <x v="5"/>
    <x v="19"/>
    <x v="19"/>
    <x v="26"/>
    <x v="2"/>
    <n v="10"/>
    <x v="5"/>
    <x v="0"/>
    <n v="2366577"/>
  </r>
  <r>
    <d v="2026-06-09T00:00:00"/>
    <s v="Samoa Export Authority "/>
    <s v="Male"/>
    <s v="Apia"/>
    <n v="21515"/>
    <s v="Nuu"/>
    <x v="5"/>
    <x v="26"/>
    <x v="26"/>
    <x v="34"/>
    <x v="2"/>
    <n v="50"/>
    <x v="5"/>
    <x v="13"/>
    <s v="PO"/>
  </r>
  <r>
    <d v="2026-06-09T00:00:00"/>
    <s v="Samoa Export Authority "/>
    <s v="Male"/>
    <s v="Apia"/>
    <n v="21515"/>
    <s v="Nuu"/>
    <x v="5"/>
    <x v="21"/>
    <x v="21"/>
    <x v="58"/>
    <x v="2"/>
    <n v="20"/>
    <x v="5"/>
    <x v="1"/>
    <s v="PO"/>
  </r>
  <r>
    <d v="2026-06-10T00:00:00"/>
    <s v="Sione Leau"/>
    <s v="Male"/>
    <s v="Levi Saleimoa"/>
    <n v="0"/>
    <s v="Nuu"/>
    <x v="2"/>
    <x v="5"/>
    <x v="5"/>
    <x v="5"/>
    <x v="2"/>
    <n v="20"/>
    <x v="2"/>
    <x v="11"/>
    <n v="2366584"/>
  </r>
  <r>
    <d v="2026-06-10T00:00:00"/>
    <s v="Alofa Alofa"/>
    <s v="Male"/>
    <s v="Vaiala"/>
    <n v="7837645"/>
    <s v="Nuu"/>
    <x v="3"/>
    <x v="13"/>
    <x v="13"/>
    <x v="16"/>
    <x v="2"/>
    <n v="3"/>
    <x v="2"/>
    <x v="7"/>
    <n v="2366578"/>
  </r>
  <r>
    <d v="2026-06-10T00:00:00"/>
    <s v="Alofa Alofa"/>
    <s v="Male"/>
    <s v="Vaiala"/>
    <n v="7837645"/>
    <s v="Nuu"/>
    <x v="2"/>
    <x v="5"/>
    <x v="5"/>
    <x v="5"/>
    <x v="2"/>
    <n v="5"/>
    <x v="2"/>
    <x v="3"/>
    <n v="2366578"/>
  </r>
  <r>
    <d v="2026-06-10T00:00:00"/>
    <s v="Alofa Alofa"/>
    <s v="Male"/>
    <s v="Vaiala"/>
    <n v="7837645"/>
    <s v="Nuu"/>
    <x v="2"/>
    <x v="10"/>
    <x v="10"/>
    <x v="12"/>
    <x v="3"/>
    <n v="1"/>
    <x v="3"/>
    <x v="19"/>
    <n v="2366578"/>
  </r>
  <r>
    <d v="2026-06-10T00:00:00"/>
    <s v="Ane Keneti"/>
    <s v="Female"/>
    <s v="Fasitoo uta"/>
    <n v="7271875"/>
    <s v="Nuu"/>
    <x v="2"/>
    <x v="5"/>
    <x v="5"/>
    <x v="75"/>
    <x v="2"/>
    <n v="20"/>
    <x v="2"/>
    <x v="11"/>
    <n v="2366582"/>
  </r>
  <r>
    <d v="2026-06-10T00:00:00"/>
    <s v="Ane Keneti"/>
    <s v="Female"/>
    <s v="Fasitoo uta"/>
    <n v="7271875"/>
    <s v="Nuu"/>
    <x v="2"/>
    <x v="6"/>
    <x v="6"/>
    <x v="39"/>
    <x v="2"/>
    <n v="20"/>
    <x v="2"/>
    <x v="11"/>
    <n v="2366582"/>
  </r>
  <r>
    <d v="2026-06-10T00:00:00"/>
    <s v="Ane Keneti"/>
    <s v="Female"/>
    <s v="Fasitoo uta"/>
    <n v="7271875"/>
    <s v="Nuu"/>
    <x v="2"/>
    <x v="4"/>
    <x v="4"/>
    <x v="4"/>
    <x v="2"/>
    <n v="20"/>
    <x v="2"/>
    <x v="11"/>
    <n v="2366582"/>
  </r>
  <r>
    <d v="2026-06-10T00:00:00"/>
    <s v="Litia Asiata"/>
    <s v="Female"/>
    <s v="Malololelei"/>
    <n v="7556037"/>
    <s v="Nuu"/>
    <x v="2"/>
    <x v="4"/>
    <x v="4"/>
    <x v="4"/>
    <x v="2"/>
    <n v="10"/>
    <x v="2"/>
    <x v="17"/>
    <n v="2366585"/>
  </r>
  <r>
    <d v="2026-06-10T00:00:00"/>
    <s v="Litia Asiata"/>
    <s v="Female"/>
    <s v="Malololelei"/>
    <n v="7556037"/>
    <s v="Nuu"/>
    <x v="2"/>
    <x v="9"/>
    <x v="9"/>
    <x v="9"/>
    <x v="2"/>
    <n v="5"/>
    <x v="2"/>
    <x v="3"/>
    <n v="2366585"/>
  </r>
  <r>
    <d v="2026-06-10T00:00:00"/>
    <s v="Litia Asiata"/>
    <s v="Female"/>
    <s v="Malololelei"/>
    <n v="7556037"/>
    <s v="Nuu"/>
    <x v="2"/>
    <x v="5"/>
    <x v="5"/>
    <x v="5"/>
    <x v="2"/>
    <n v="5"/>
    <x v="2"/>
    <x v="3"/>
    <n v="2366585"/>
  </r>
  <r>
    <d v="2026-06-10T00:00:00"/>
    <s v="Fiti Fiti"/>
    <s v="Male"/>
    <s v="Aleisa"/>
    <n v="0"/>
    <s v="Nuu"/>
    <x v="2"/>
    <x v="11"/>
    <x v="11"/>
    <x v="11"/>
    <x v="2"/>
    <n v="10"/>
    <x v="2"/>
    <x v="17"/>
    <n v="2366586"/>
  </r>
  <r>
    <d v="2026-06-10T00:00:00"/>
    <s v="Opetaia Tautalafua"/>
    <s v="Male"/>
    <s v="Nuufou"/>
    <n v="0"/>
    <s v="Nuu"/>
    <x v="2"/>
    <x v="11"/>
    <x v="11"/>
    <x v="20"/>
    <x v="2"/>
    <n v="20"/>
    <x v="2"/>
    <x v="11"/>
    <n v="2366587"/>
  </r>
  <r>
    <d v="2026-06-10T00:00:00"/>
    <s v="Henry Futiau"/>
    <s v="Male"/>
    <s v="Vaitele fou"/>
    <n v="7145476"/>
    <s v="Nuu"/>
    <x v="2"/>
    <x v="5"/>
    <x v="5"/>
    <x v="5"/>
    <x v="2"/>
    <n v="10"/>
    <x v="2"/>
    <x v="17"/>
    <n v="2366588"/>
  </r>
  <r>
    <d v="2026-06-10T00:00:00"/>
    <s v="Solo"/>
    <s v="Male"/>
    <s v="Falelatai"/>
    <n v="0"/>
    <s v="Nuu"/>
    <x v="0"/>
    <x v="1"/>
    <x v="1"/>
    <x v="1"/>
    <x v="0"/>
    <n v="100"/>
    <x v="4"/>
    <x v="1"/>
    <n v="2366583"/>
  </r>
  <r>
    <d v="2026-06-10T00:00:00"/>
    <s v="Alofa"/>
    <s v="Female"/>
    <s v="Vaiala"/>
    <n v="7837645"/>
    <s v="Nuu"/>
    <x v="5"/>
    <x v="26"/>
    <x v="26"/>
    <x v="34"/>
    <x v="2"/>
    <n v="2"/>
    <x v="5"/>
    <x v="26"/>
    <n v="2366580"/>
  </r>
  <r>
    <d v="2026-02-10T00:00:00"/>
    <s v="Alofa"/>
    <s v="Female"/>
    <s v="Vaiala"/>
    <n v="7837645"/>
    <s v="Nuu"/>
    <x v="5"/>
    <x v="18"/>
    <x v="18"/>
    <x v="25"/>
    <x v="2"/>
    <n v="2"/>
    <x v="5"/>
    <x v="26"/>
    <n v="2366580"/>
  </r>
  <r>
    <d v="2026-02-10T00:00:00"/>
    <s v="Alofa"/>
    <s v="Female"/>
    <s v="Vaiala"/>
    <n v="7837645"/>
    <s v="Nuu"/>
    <x v="5"/>
    <x v="21"/>
    <x v="21"/>
    <x v="58"/>
    <x v="2"/>
    <n v="2"/>
    <x v="5"/>
    <x v="26"/>
    <n v="2366580"/>
  </r>
  <r>
    <d v="2026-06-10T00:00:00"/>
    <s v="Whitney Laban"/>
    <s v="Female"/>
    <s v="Vaoala"/>
    <n v="0"/>
    <s v="Nuu"/>
    <x v="5"/>
    <x v="26"/>
    <x v="26"/>
    <x v="34"/>
    <x v="2"/>
    <n v="2"/>
    <x v="5"/>
    <x v="26"/>
    <n v="2366581"/>
  </r>
  <r>
    <d v="2026-06-10T00:00:00"/>
    <s v="Whitney Laban"/>
    <s v="Female"/>
    <s v="Vaoala"/>
    <n v="0"/>
    <s v="Nuu"/>
    <x v="5"/>
    <x v="18"/>
    <x v="18"/>
    <x v="25"/>
    <x v="2"/>
    <n v="1"/>
    <x v="5"/>
    <x v="38"/>
    <n v="2366581"/>
  </r>
  <r>
    <d v="2026-06-10T00:00:00"/>
    <s v="Whitney Laban"/>
    <s v="Female"/>
    <s v="Vaoala"/>
    <n v="0"/>
    <s v="Nuu"/>
    <x v="5"/>
    <x v="21"/>
    <x v="21"/>
    <x v="58"/>
    <x v="2"/>
    <n v="2"/>
    <x v="5"/>
    <x v="26"/>
    <n v="2366581"/>
  </r>
  <r>
    <d v="2026-06-10T00:00:00"/>
    <s v="Whitney Laban"/>
    <s v="Female"/>
    <s v="Vaoala"/>
    <n v="0"/>
    <s v="Nuu"/>
    <x v="5"/>
    <x v="19"/>
    <x v="19"/>
    <x v="26"/>
    <x v="2"/>
    <n v="4"/>
    <x v="5"/>
    <x v="22"/>
    <n v="2366581"/>
  </r>
  <r>
    <d v="2026-06-10T00:00:00"/>
    <s v="Whitney Laban"/>
    <s v="Female"/>
    <s v="Vaoala"/>
    <n v="0"/>
    <s v="Nuu"/>
    <x v="5"/>
    <x v="22"/>
    <x v="22"/>
    <x v="29"/>
    <x v="2"/>
    <n v="2"/>
    <x v="5"/>
    <x v="26"/>
    <n v="2366581"/>
  </r>
  <r>
    <d v="2026-06-10T00:00:00"/>
    <s v="Whitney Laban"/>
    <s v="Female"/>
    <s v="Vaoala"/>
    <n v="0"/>
    <s v="Nuu"/>
    <x v="5"/>
    <x v="27"/>
    <x v="27"/>
    <x v="35"/>
    <x v="8"/>
    <n v="1"/>
    <x v="1"/>
    <x v="2"/>
    <n v="2366581"/>
  </r>
  <r>
    <d v="2026-06-11T00:00:00"/>
    <s v="Oscar Miff"/>
    <s v="Male"/>
    <s v="Lepea"/>
    <n v="0"/>
    <s v="Nuu"/>
    <x v="3"/>
    <x v="13"/>
    <x v="13"/>
    <x v="16"/>
    <x v="2"/>
    <n v="6"/>
    <x v="2"/>
    <x v="10"/>
    <n v="2366590"/>
  </r>
  <r>
    <d v="2026-06-11T00:00:00"/>
    <s v="Oscar Miff"/>
    <s v="Male"/>
    <s v="Lepea"/>
    <n v="0"/>
    <s v="Nuu"/>
    <x v="2"/>
    <x v="11"/>
    <x v="11"/>
    <x v="20"/>
    <x v="2"/>
    <n v="8"/>
    <x v="2"/>
    <x v="65"/>
    <n v="2366590"/>
  </r>
  <r>
    <d v="2026-06-11T00:00:00"/>
    <s v="Oscar Miff"/>
    <s v="Male"/>
    <s v="Lepea"/>
    <n v="0"/>
    <s v="Nuu"/>
    <x v="2"/>
    <x v="4"/>
    <x v="4"/>
    <x v="4"/>
    <x v="2"/>
    <n v="5"/>
    <x v="2"/>
    <x v="3"/>
    <n v="2366590"/>
  </r>
  <r>
    <d v="2026-06-11T00:00:00"/>
    <s v="Suluape Suluape"/>
    <s v="Male"/>
    <s v="Nuufou"/>
    <n v="7600041"/>
    <s v="Nuu"/>
    <x v="2"/>
    <x v="10"/>
    <x v="10"/>
    <x v="10"/>
    <x v="2"/>
    <n v="50"/>
    <x v="2"/>
    <x v="50"/>
    <n v="2366591"/>
  </r>
  <r>
    <d v="2026-06-11T00:00:00"/>
    <s v="Suluape Suluape"/>
    <s v="Male"/>
    <s v="Nuufou"/>
    <n v="7600041"/>
    <s v="Nuu"/>
    <x v="2"/>
    <x v="5"/>
    <x v="5"/>
    <x v="5"/>
    <x v="2"/>
    <n v="11"/>
    <x v="2"/>
    <x v="59"/>
    <n v="2366591"/>
  </r>
  <r>
    <d v="2026-06-11T00:00:00"/>
    <s v="Maauga Peni"/>
    <s v="Male"/>
    <s v="Luatuanuu"/>
    <n v="0"/>
    <s v="Nuu"/>
    <x v="2"/>
    <x v="11"/>
    <x v="11"/>
    <x v="20"/>
    <x v="2"/>
    <n v="15"/>
    <x v="2"/>
    <x v="47"/>
    <n v="2366592"/>
  </r>
  <r>
    <d v="2026-06-11T00:00:00"/>
    <s v="Maauga Peni"/>
    <s v="Male"/>
    <s v="Luatuanuu"/>
    <n v="0"/>
    <s v="Nuu"/>
    <x v="2"/>
    <x v="6"/>
    <x v="6"/>
    <x v="39"/>
    <x v="2"/>
    <n v="15"/>
    <x v="2"/>
    <x v="47"/>
    <n v="2366592"/>
  </r>
  <r>
    <d v="2026-06-11T00:00:00"/>
    <s v="M Tuioti"/>
    <s v="Female"/>
    <s v="Tulaele"/>
    <n v="7513442"/>
    <s v="Nuu"/>
    <x v="2"/>
    <x v="38"/>
    <x v="38"/>
    <x v="70"/>
    <x v="2"/>
    <n v="3"/>
    <x v="2"/>
    <x v="7"/>
    <n v="2366594"/>
  </r>
  <r>
    <d v="2026-06-11T00:00:00"/>
    <s v="M Tuioti"/>
    <s v="Female"/>
    <s v="Tulaele"/>
    <n v="7513442"/>
    <s v="Nuu"/>
    <x v="2"/>
    <x v="6"/>
    <x v="6"/>
    <x v="6"/>
    <x v="2"/>
    <n v="6"/>
    <x v="2"/>
    <x v="10"/>
    <n v="2366594"/>
  </r>
  <r>
    <d v="2026-06-11T00:00:00"/>
    <s v="M Tuioti"/>
    <s v="Female"/>
    <s v="Tulaele"/>
    <n v="7513442"/>
    <s v="Nuu"/>
    <x v="2"/>
    <x v="5"/>
    <x v="5"/>
    <x v="75"/>
    <x v="2"/>
    <n v="6"/>
    <x v="2"/>
    <x v="10"/>
    <n v="2366594"/>
  </r>
  <r>
    <d v="2026-06-11T00:00:00"/>
    <s v="M Tuioti"/>
    <s v="Female"/>
    <s v="Tulaele"/>
    <n v="7513442"/>
    <s v="Nuu"/>
    <x v="2"/>
    <x v="14"/>
    <x v="14"/>
    <x v="55"/>
    <x v="2"/>
    <n v="2"/>
    <x v="2"/>
    <x v="4"/>
    <n v="2366594"/>
  </r>
  <r>
    <d v="2026-06-11T00:00:00"/>
    <s v="Queenie Q"/>
    <s v="Female"/>
    <s v="Avele"/>
    <n v="0"/>
    <s v="Nuu"/>
    <x v="2"/>
    <x v="8"/>
    <x v="8"/>
    <x v="22"/>
    <x v="2"/>
    <n v="6"/>
    <x v="2"/>
    <x v="10"/>
    <n v="2366595"/>
  </r>
  <r>
    <d v="2026-06-11T00:00:00"/>
    <s v="Queenie Q"/>
    <s v="Female"/>
    <s v="Avele"/>
    <n v="0"/>
    <s v="Nuu"/>
    <x v="2"/>
    <x v="5"/>
    <x v="5"/>
    <x v="5"/>
    <x v="2"/>
    <n v="6"/>
    <x v="2"/>
    <x v="10"/>
    <n v="2366595"/>
  </r>
  <r>
    <d v="2026-06-11T00:00:00"/>
    <s v="Queenie Q"/>
    <s v="Female"/>
    <s v="Avele"/>
    <n v="0"/>
    <s v="Nuu"/>
    <x v="2"/>
    <x v="14"/>
    <x v="14"/>
    <x v="55"/>
    <x v="2"/>
    <n v="10"/>
    <x v="2"/>
    <x v="17"/>
    <n v="2366595"/>
  </r>
  <r>
    <d v="2026-06-11T00:00:00"/>
    <s v="Christopher Waren"/>
    <s v="Male"/>
    <s v="Nuufou"/>
    <n v="7788151"/>
    <s v="Nuu"/>
    <x v="2"/>
    <x v="6"/>
    <x v="6"/>
    <x v="6"/>
    <x v="2"/>
    <n v="10"/>
    <x v="2"/>
    <x v="17"/>
    <n v="2366596"/>
  </r>
  <r>
    <d v="2026-06-11T00:00:00"/>
    <s v="Christopher Waren"/>
    <s v="Male"/>
    <s v="Nuufou"/>
    <n v="7788151"/>
    <s v="Nuu"/>
    <x v="2"/>
    <x v="8"/>
    <x v="8"/>
    <x v="22"/>
    <x v="2"/>
    <n v="10"/>
    <x v="2"/>
    <x v="17"/>
    <n v="2366596"/>
  </r>
  <r>
    <d v="2026-06-11T00:00:00"/>
    <s v="Sina Ah Yen"/>
    <s v="Female"/>
    <s v="Leauvaa"/>
    <n v="0"/>
    <s v="Nuu"/>
    <x v="2"/>
    <x v="5"/>
    <x v="5"/>
    <x v="5"/>
    <x v="2"/>
    <n v="10"/>
    <x v="2"/>
    <x v="17"/>
    <n v="2372405"/>
  </r>
  <r>
    <d v="2026-06-11T00:00:00"/>
    <s v="Sina Ah Yen"/>
    <s v="Female"/>
    <s v="Leauvaa"/>
    <n v="0"/>
    <s v="Nuu"/>
    <x v="2"/>
    <x v="6"/>
    <x v="6"/>
    <x v="6"/>
    <x v="2"/>
    <n v="3"/>
    <x v="2"/>
    <x v="7"/>
    <n v="2372405"/>
  </r>
  <r>
    <d v="2026-06-11T00:00:00"/>
    <s v="Sina Ah Yen"/>
    <s v="Female"/>
    <s v="Leauvaa"/>
    <n v="0"/>
    <s v="Nuu"/>
    <x v="2"/>
    <x v="8"/>
    <x v="8"/>
    <x v="22"/>
    <x v="2"/>
    <n v="1"/>
    <x v="2"/>
    <x v="6"/>
    <n v="2372405"/>
  </r>
  <r>
    <d v="2026-06-11T00:00:00"/>
    <s v="Sina Ah Yen"/>
    <s v="Female"/>
    <s v="Leauvaa"/>
    <n v="0"/>
    <s v="Nuu"/>
    <x v="2"/>
    <x v="14"/>
    <x v="14"/>
    <x v="55"/>
    <x v="2"/>
    <n v="1"/>
    <x v="2"/>
    <x v="6"/>
    <n v="2372405"/>
  </r>
  <r>
    <d v="2026-06-11T00:00:00"/>
    <s v="Sina Moli"/>
    <s v="Female"/>
    <s v="Vailele"/>
    <n v="0"/>
    <s v="Nuu"/>
    <x v="2"/>
    <x v="5"/>
    <x v="5"/>
    <x v="75"/>
    <x v="2"/>
    <n v="10"/>
    <x v="2"/>
    <x v="17"/>
    <n v="2372406"/>
  </r>
  <r>
    <d v="2026-06-11T00:00:00"/>
    <s v="Foai Tavita"/>
    <s v="Male"/>
    <s v="Nuufou"/>
    <n v="7356944"/>
    <s v="Nuu"/>
    <x v="2"/>
    <x v="11"/>
    <x v="11"/>
    <x v="20"/>
    <x v="2"/>
    <n v="10"/>
    <x v="2"/>
    <x v="17"/>
    <n v="2372404"/>
  </r>
  <r>
    <d v="2026-06-11T00:00:00"/>
    <s v="Foai Tavita"/>
    <s v="Male"/>
    <s v="Nuufou"/>
    <n v="7356944"/>
    <s v="Nuu"/>
    <x v="2"/>
    <x v="5"/>
    <x v="5"/>
    <x v="5"/>
    <x v="2"/>
    <n v="10"/>
    <x v="2"/>
    <x v="17"/>
    <n v="2372404"/>
  </r>
  <r>
    <d v="2026-06-11T00:00:00"/>
    <s v="Elia Elia"/>
    <s v="Male"/>
    <s v="Faleula"/>
    <n v="7301615"/>
    <s v="Nuu"/>
    <x v="2"/>
    <x v="5"/>
    <x v="5"/>
    <x v="5"/>
    <x v="2"/>
    <n v="5"/>
    <x v="2"/>
    <x v="3"/>
    <n v="2372407"/>
  </r>
  <r>
    <d v="2026-06-11T00:00:00"/>
    <s v="Elia Elia"/>
    <s v="Male"/>
    <s v="Faleula"/>
    <n v="7301615"/>
    <s v="Nuu"/>
    <x v="2"/>
    <x v="14"/>
    <x v="14"/>
    <x v="55"/>
    <x v="2"/>
    <n v="2"/>
    <x v="2"/>
    <x v="4"/>
    <n v="2372407"/>
  </r>
  <r>
    <d v="2026-06-11T00:00:00"/>
    <s v="Elia Elia"/>
    <s v="Male"/>
    <s v="Faleula"/>
    <n v="7301615"/>
    <s v="Nuu"/>
    <x v="2"/>
    <x v="6"/>
    <x v="6"/>
    <x v="39"/>
    <x v="2"/>
    <n v="8"/>
    <x v="2"/>
    <x v="65"/>
    <n v="2372407"/>
  </r>
  <r>
    <d v="2026-06-11T00:00:00"/>
    <s v="Iakopo Iakopo"/>
    <s v="Male"/>
    <s v="Aleisa"/>
    <n v="0"/>
    <s v="Nuu"/>
    <x v="2"/>
    <x v="38"/>
    <x v="38"/>
    <x v="70"/>
    <x v="2"/>
    <n v="5"/>
    <x v="2"/>
    <x v="3"/>
    <n v="2372408"/>
  </r>
  <r>
    <d v="2026-06-11T00:00:00"/>
    <s v="Iakopo Iakopo"/>
    <s v="Male"/>
    <s v="Aleisa"/>
    <n v="0"/>
    <s v="Nuu"/>
    <x v="2"/>
    <x v="9"/>
    <x v="9"/>
    <x v="9"/>
    <x v="2"/>
    <n v="2"/>
    <x v="2"/>
    <x v="4"/>
    <n v="2372408"/>
  </r>
  <r>
    <d v="2026-06-11T00:00:00"/>
    <s v="Iakopo Iakopo"/>
    <s v="Male"/>
    <s v="Aleisa"/>
    <n v="0"/>
    <s v="Nuu"/>
    <x v="2"/>
    <x v="5"/>
    <x v="5"/>
    <x v="5"/>
    <x v="2"/>
    <n v="9"/>
    <x v="2"/>
    <x v="56"/>
    <n v="2372408"/>
  </r>
  <r>
    <d v="2026-06-11T00:00:00"/>
    <s v="Iakopo Iakopo"/>
    <s v="Male"/>
    <s v="Aleisa"/>
    <n v="0"/>
    <s v="Nuu"/>
    <x v="2"/>
    <x v="6"/>
    <x v="6"/>
    <x v="39"/>
    <x v="2"/>
    <n v="4"/>
    <x v="2"/>
    <x v="8"/>
    <n v="2372408"/>
  </r>
  <r>
    <d v="2026-06-11T00:00:00"/>
    <s v="Fiaoo Fiaoo"/>
    <s v="Male"/>
    <s v="Leulumoega"/>
    <n v="7244981"/>
    <s v="Nuu"/>
    <x v="2"/>
    <x v="5"/>
    <x v="5"/>
    <x v="75"/>
    <x v="2"/>
    <n v="10"/>
    <x v="2"/>
    <x v="17"/>
    <n v="2372409"/>
  </r>
  <r>
    <d v="2026-06-11T00:00:00"/>
    <s v="Fiaoo Fiaoo"/>
    <s v="Male"/>
    <s v="Leulumoega"/>
    <n v="7244981"/>
    <s v="Nuu"/>
    <x v="2"/>
    <x v="6"/>
    <x v="6"/>
    <x v="6"/>
    <x v="2"/>
    <n v="10"/>
    <x v="2"/>
    <x v="17"/>
    <n v="2372409"/>
  </r>
  <r>
    <d v="2026-06-11T00:00:00"/>
    <s v="DJ Taupau"/>
    <s v="Male"/>
    <s v="Matautu Lefaga"/>
    <n v="0"/>
    <s v="Nuu"/>
    <x v="0"/>
    <x v="1"/>
    <x v="1"/>
    <x v="1"/>
    <x v="0"/>
    <n v="300"/>
    <x v="4"/>
    <x v="40"/>
    <n v="2366589"/>
  </r>
  <r>
    <d v="2026-06-11T00:00:00"/>
    <s v="Chris"/>
    <s v="Male"/>
    <s v="Vaoala"/>
    <n v="0"/>
    <s v="Nuu"/>
    <x v="4"/>
    <x v="16"/>
    <x v="16"/>
    <x v="23"/>
    <x v="2"/>
    <n v="5"/>
    <x v="5"/>
    <x v="23"/>
    <n v="2366598"/>
  </r>
  <r>
    <d v="2026-06-11T00:00:00"/>
    <s v="Tufosa"/>
    <s v="Female"/>
    <s v="Nuu"/>
    <n v="0"/>
    <s v="Nuu"/>
    <x v="5"/>
    <x v="19"/>
    <x v="19"/>
    <x v="26"/>
    <x v="6"/>
    <n v="1"/>
    <x v="10"/>
    <x v="0"/>
    <n v="2372401"/>
  </r>
  <r>
    <d v="2026-06-12T00:00:00"/>
    <s v="Pati"/>
    <s v="Male"/>
    <s v="Aleisa"/>
    <n v="0"/>
    <s v="Nuu"/>
    <x v="0"/>
    <x v="40"/>
    <x v="40"/>
    <x v="77"/>
    <x v="2"/>
    <n v="400"/>
    <x v="4"/>
    <x v="73"/>
    <n v="2366599"/>
  </r>
  <r>
    <d v="2026-06-12T00:00:00"/>
    <s v="Sam"/>
    <s v="Male"/>
    <s v="Aleisa"/>
    <n v="0"/>
    <s v="Nuu"/>
    <x v="6"/>
    <x v="33"/>
    <x v="33"/>
    <x v="52"/>
    <x v="7"/>
    <n v="200"/>
    <x v="11"/>
    <x v="40"/>
    <n v="2372419"/>
  </r>
  <r>
    <d v="2026-06-12T00:00:00"/>
    <s v="Sam"/>
    <s v="Male"/>
    <s v="Aleisa"/>
    <n v="0"/>
    <s v="Nuu"/>
    <x v="6"/>
    <x v="33"/>
    <x v="33"/>
    <x v="53"/>
    <x v="7"/>
    <n v="60"/>
    <x v="11"/>
    <x v="63"/>
    <n v="2372419"/>
  </r>
  <r>
    <d v="2026-06-12T00:00:00"/>
    <s v="Sam"/>
    <s v="Male"/>
    <s v="Aleisa"/>
    <n v="0"/>
    <s v="Nuu"/>
    <x v="6"/>
    <x v="33"/>
    <x v="33"/>
    <x v="78"/>
    <x v="7"/>
    <n v="40"/>
    <x v="11"/>
    <x v="12"/>
    <n v="2372419"/>
  </r>
  <r>
    <d v="2026-06-12T00:00:00"/>
    <s v="Fuatia"/>
    <s v="Male"/>
    <s v="Siumu"/>
    <n v="0"/>
    <s v="Nuu"/>
    <x v="4"/>
    <x v="16"/>
    <x v="16"/>
    <x v="23"/>
    <x v="2"/>
    <n v="5"/>
    <x v="5"/>
    <x v="23"/>
    <n v="2372403"/>
  </r>
  <r>
    <d v="2026-06-15T00:00:00"/>
    <s v="Foisaga"/>
    <s v="Male"/>
    <s v="Fagalii"/>
    <n v="0"/>
    <s v="Nuu"/>
    <x v="6"/>
    <x v="33"/>
    <x v="33"/>
    <x v="45"/>
    <x v="7"/>
    <n v="100"/>
    <x v="11"/>
    <x v="28"/>
    <n v="2372402"/>
  </r>
  <r>
    <d v="2026-06-15T00:00:00"/>
    <s v="Foisaga"/>
    <s v="Male"/>
    <s v="Fagalii"/>
    <n v="0"/>
    <s v="Nuu"/>
    <x v="6"/>
    <x v="33"/>
    <x v="33"/>
    <x v="52"/>
    <x v="7"/>
    <n v="100"/>
    <x v="11"/>
    <x v="28"/>
    <n v="2372402"/>
  </r>
  <r>
    <d v="2026-06-15T00:00:00"/>
    <s v="Fetaui Pulusi"/>
    <s v="Female"/>
    <s v="Aleisa"/>
    <n v="7121481"/>
    <s v="Nuu"/>
    <x v="2"/>
    <x v="10"/>
    <x v="10"/>
    <x v="12"/>
    <x v="3"/>
    <n v="1"/>
    <x v="3"/>
    <x v="19"/>
    <n v="2372410"/>
  </r>
  <r>
    <d v="2026-06-15T00:00:00"/>
    <s v="Fetaui Pulusi"/>
    <s v="Female"/>
    <s v="Aleisa"/>
    <n v="7121481"/>
    <s v="Nuu"/>
    <x v="2"/>
    <x v="5"/>
    <x v="5"/>
    <x v="5"/>
    <x v="2"/>
    <n v="10"/>
    <x v="2"/>
    <x v="17"/>
    <n v="2372410"/>
  </r>
  <r>
    <d v="2026-06-15T00:00:00"/>
    <s v="Atonio Fruean"/>
    <s v="Male"/>
    <s v="Se'ese'e"/>
    <n v="0"/>
    <s v="Nuu"/>
    <x v="2"/>
    <x v="5"/>
    <x v="5"/>
    <x v="75"/>
    <x v="2"/>
    <n v="10"/>
    <x v="2"/>
    <x v="17"/>
    <n v="2372411"/>
  </r>
  <r>
    <d v="2026-06-15T00:00:00"/>
    <s v="Maelino Pio"/>
    <s v="Male"/>
    <s v="Malololelei"/>
    <n v="7721403"/>
    <s v="Nuu"/>
    <x v="2"/>
    <x v="5"/>
    <x v="5"/>
    <x v="5"/>
    <x v="2"/>
    <n v="15"/>
    <x v="2"/>
    <x v="47"/>
    <n v="2372412"/>
  </r>
  <r>
    <d v="2026-06-15T00:00:00"/>
    <s v="Maelino Pio"/>
    <s v="Male"/>
    <s v="Malololelei"/>
    <n v="7721403"/>
    <s v="Nuu"/>
    <x v="2"/>
    <x v="6"/>
    <x v="6"/>
    <x v="39"/>
    <x v="2"/>
    <n v="15"/>
    <x v="2"/>
    <x v="47"/>
    <n v="2372412"/>
  </r>
  <r>
    <d v="2026-06-15T00:00:00"/>
    <s v="Ekeroma Tiumalu"/>
    <s v="Male"/>
    <s v="Falealili"/>
    <n v="0"/>
    <s v="Nuu"/>
    <x v="2"/>
    <x v="6"/>
    <x v="6"/>
    <x v="39"/>
    <x v="2"/>
    <n v="10"/>
    <x v="2"/>
    <x v="17"/>
    <n v="2372413"/>
  </r>
  <r>
    <d v="2026-06-15T00:00:00"/>
    <s v="Naomi Naomi"/>
    <s v="Female"/>
    <s v="Vaitele fou"/>
    <n v="0"/>
    <s v="Nuu"/>
    <x v="2"/>
    <x v="5"/>
    <x v="5"/>
    <x v="75"/>
    <x v="2"/>
    <n v="4"/>
    <x v="2"/>
    <x v="8"/>
    <n v="2372414"/>
  </r>
  <r>
    <d v="2026-06-15T00:00:00"/>
    <s v="Naomi Naomi"/>
    <s v="Female"/>
    <s v="Vaitele fou"/>
    <n v="0"/>
    <s v="Nuu"/>
    <x v="3"/>
    <x v="13"/>
    <x v="13"/>
    <x v="15"/>
    <x v="2"/>
    <n v="2"/>
    <x v="2"/>
    <x v="4"/>
    <n v="2372414"/>
  </r>
  <r>
    <d v="2026-06-15T00:00:00"/>
    <s v="Palepa P"/>
    <s v="Female"/>
    <s v="Vaitele fou"/>
    <n v="7287216"/>
    <s v="Nuu"/>
    <x v="2"/>
    <x v="5"/>
    <x v="5"/>
    <x v="75"/>
    <x v="2"/>
    <n v="10"/>
    <x v="2"/>
    <x v="17"/>
    <n v="2372415"/>
  </r>
  <r>
    <d v="2026-06-15T00:00:00"/>
    <s v="Palepa P"/>
    <s v="Female"/>
    <s v="Vaitele fou"/>
    <n v="7287216"/>
    <s v="Nuu"/>
    <x v="2"/>
    <x v="9"/>
    <x v="9"/>
    <x v="9"/>
    <x v="2"/>
    <n v="10"/>
    <x v="2"/>
    <x v="17"/>
    <n v="2372415"/>
  </r>
  <r>
    <d v="2026-06-15T00:00:00"/>
    <s v="Palepa P"/>
    <s v="Female"/>
    <s v="Vaitele fou"/>
    <n v="7287216"/>
    <s v="Nuu"/>
    <x v="3"/>
    <x v="13"/>
    <x v="13"/>
    <x v="15"/>
    <x v="2"/>
    <n v="5"/>
    <x v="2"/>
    <x v="3"/>
    <n v="2372415"/>
  </r>
  <r>
    <d v="2026-06-15T00:00:00"/>
    <s v="Filoi Pauga"/>
    <s v="Male"/>
    <s v="Laulii"/>
    <n v="0"/>
    <s v="Nuu"/>
    <x v="2"/>
    <x v="5"/>
    <x v="5"/>
    <x v="75"/>
    <x v="2"/>
    <n v="20"/>
    <x v="2"/>
    <x v="11"/>
    <n v="2372416"/>
  </r>
  <r>
    <d v="2026-06-15T00:00:00"/>
    <s v="Filoi Pauga"/>
    <s v="Male"/>
    <s v="Laulii"/>
    <n v="0"/>
    <s v="Nuu"/>
    <x v="2"/>
    <x v="9"/>
    <x v="9"/>
    <x v="9"/>
    <x v="2"/>
    <n v="5"/>
    <x v="2"/>
    <x v="3"/>
    <n v="2372416"/>
  </r>
  <r>
    <d v="2026-06-15T00:00:00"/>
    <s v="Filoi Pauga"/>
    <s v="Male"/>
    <s v="Laulii"/>
    <n v="0"/>
    <s v="Nuu"/>
    <x v="2"/>
    <x v="6"/>
    <x v="6"/>
    <x v="39"/>
    <x v="2"/>
    <n v="5"/>
    <x v="2"/>
    <x v="3"/>
    <n v="2372416"/>
  </r>
  <r>
    <d v="2026-06-15T00:00:00"/>
    <s v="Levi Feilo"/>
    <s v="Male"/>
    <s v="Saleimoa"/>
    <n v="0"/>
    <s v="Nuu"/>
    <x v="3"/>
    <x v="13"/>
    <x v="13"/>
    <x v="16"/>
    <x v="2"/>
    <n v="6"/>
    <x v="2"/>
    <x v="10"/>
    <n v="2372424"/>
  </r>
  <r>
    <d v="2026-06-15T00:00:00"/>
    <s v="Levi Feilo"/>
    <s v="Male"/>
    <s v="Saleimoa"/>
    <n v="0"/>
    <s v="Nuu"/>
    <x v="2"/>
    <x v="5"/>
    <x v="5"/>
    <x v="5"/>
    <x v="2"/>
    <n v="6"/>
    <x v="2"/>
    <x v="10"/>
    <n v="2372424"/>
  </r>
  <r>
    <d v="2026-06-15T00:00:00"/>
    <s v="Levi Feilo"/>
    <s v="Male"/>
    <s v="Saleimoa"/>
    <n v="0"/>
    <s v="Nuu"/>
    <x v="2"/>
    <x v="9"/>
    <x v="9"/>
    <x v="9"/>
    <x v="2"/>
    <n v="4"/>
    <x v="2"/>
    <x v="8"/>
    <n v="2372424"/>
  </r>
  <r>
    <d v="2026-06-15T00:00:00"/>
    <s v="Levi Feilo"/>
    <s v="Male"/>
    <s v="Saleimoa"/>
    <n v="0"/>
    <s v="Nuu"/>
    <x v="2"/>
    <x v="38"/>
    <x v="38"/>
    <x v="70"/>
    <x v="2"/>
    <n v="10"/>
    <x v="2"/>
    <x v="17"/>
    <n v="2372424"/>
  </r>
  <r>
    <d v="2026-06-16T00:00:00"/>
    <s v="Taiia"/>
    <s v="Male"/>
    <s v="Tuanai"/>
    <n v="0"/>
    <s v="Nuu"/>
    <x v="6"/>
    <x v="34"/>
    <x v="34"/>
    <x v="46"/>
    <x v="2"/>
    <n v="5"/>
    <x v="9"/>
    <x v="1"/>
    <n v="2372422"/>
  </r>
  <r>
    <d v="2026-06-16T00:00:00"/>
    <s v="Iite"/>
    <s v="Male"/>
    <s v="Malifa"/>
    <n v="0"/>
    <s v="Nuu"/>
    <x v="6"/>
    <x v="34"/>
    <x v="34"/>
    <x v="46"/>
    <x v="2"/>
    <n v="5"/>
    <x v="9"/>
    <x v="1"/>
    <n v="2372421"/>
  </r>
  <r>
    <d v="2026-06-16T00:00:00"/>
    <s v="Iite"/>
    <s v="Male"/>
    <s v="Malifa"/>
    <n v="0"/>
    <s v="Nuu"/>
    <x v="0"/>
    <x v="1"/>
    <x v="1"/>
    <x v="1"/>
    <x v="0"/>
    <n v="10"/>
    <x v="4"/>
    <x v="26"/>
    <n v="2372421"/>
  </r>
  <r>
    <d v="2026-06-16T00:00:00"/>
    <s v="Faatui"/>
    <s v="Male"/>
    <s v="Moamoa"/>
    <n v="0"/>
    <s v="Nuu"/>
    <x v="0"/>
    <x v="1"/>
    <x v="1"/>
    <x v="1"/>
    <x v="0"/>
    <n v="150"/>
    <x v="4"/>
    <x v="28"/>
    <n v="2372420"/>
  </r>
  <r>
    <d v="2026-06-16T00:00:00"/>
    <s v="Tina Tavale"/>
    <s v="Female"/>
    <s v="Tufulele"/>
    <n v="7224643"/>
    <s v="Nuu"/>
    <x v="2"/>
    <x v="5"/>
    <x v="5"/>
    <x v="75"/>
    <x v="2"/>
    <n v="10"/>
    <x v="2"/>
    <x v="17"/>
    <n v="2372418"/>
  </r>
  <r>
    <d v="2026-06-16T00:00:00"/>
    <s v="Tina Tavale"/>
    <s v="Female"/>
    <s v="Tufulele"/>
    <n v="7224643"/>
    <s v="Nuu"/>
    <x v="2"/>
    <x v="6"/>
    <x v="6"/>
    <x v="6"/>
    <x v="2"/>
    <n v="20"/>
    <x v="2"/>
    <x v="11"/>
    <n v="2372418"/>
  </r>
  <r>
    <d v="2026-06-16T00:00:00"/>
    <s v="Liai Liai"/>
    <s v="Female"/>
    <s v="Vaitele fou"/>
    <n v="7789104"/>
    <s v="Nuu"/>
    <x v="2"/>
    <x v="6"/>
    <x v="6"/>
    <x v="39"/>
    <x v="2"/>
    <n v="30"/>
    <x v="2"/>
    <x v="49"/>
    <n v="2372423"/>
  </r>
  <r>
    <d v="2026-06-16T00:00:00"/>
    <s v="Mark Mark"/>
    <s v="Male"/>
    <s v="Nuufou"/>
    <n v="7676293"/>
    <s v="Nuu"/>
    <x v="2"/>
    <x v="7"/>
    <x v="7"/>
    <x v="21"/>
    <x v="3"/>
    <n v="1"/>
    <x v="3"/>
    <x v="19"/>
    <n v="2372425"/>
  </r>
  <r>
    <d v="2026-06-16T00:00:00"/>
    <s v="Mark Mark"/>
    <s v="Male"/>
    <s v="Nuufou"/>
    <n v="7676293"/>
    <s v="Nuu"/>
    <x v="2"/>
    <x v="5"/>
    <x v="5"/>
    <x v="75"/>
    <x v="2"/>
    <n v="7"/>
    <x v="2"/>
    <x v="20"/>
    <n v="2372425"/>
  </r>
  <r>
    <d v="2026-06-16T00:00:00"/>
    <s v="Papalii Papalii"/>
    <s v="Male"/>
    <s v="Leifiifi"/>
    <n v="7202645"/>
    <s v="Nuu"/>
    <x v="2"/>
    <x v="5"/>
    <x v="5"/>
    <x v="5"/>
    <x v="2"/>
    <n v="5"/>
    <x v="2"/>
    <x v="3"/>
    <n v="2372426"/>
  </r>
  <r>
    <d v="2026-06-16T00:00:00"/>
    <s v="Ane Iosefa"/>
    <s v="Female"/>
    <s v="Maagiagi"/>
    <n v="7783605"/>
    <s v="Nuu"/>
    <x v="2"/>
    <x v="5"/>
    <x v="5"/>
    <x v="75"/>
    <x v="2"/>
    <n v="4"/>
    <x v="2"/>
    <x v="8"/>
    <n v="2372427"/>
  </r>
  <r>
    <d v="2026-06-16T00:00:00"/>
    <s v="Ane Iosefa"/>
    <s v="Female"/>
    <s v="Maagiagi"/>
    <n v="7783605"/>
    <s v="Nuu"/>
    <x v="2"/>
    <x v="5"/>
    <x v="5"/>
    <x v="5"/>
    <x v="2"/>
    <n v="4"/>
    <x v="2"/>
    <x v="8"/>
    <n v="2372427"/>
  </r>
  <r>
    <d v="2026-06-16T00:00:00"/>
    <s v="Naomi Mauia"/>
    <s v="Female"/>
    <s v="Maagiagi"/>
    <n v="7572507"/>
    <s v="Nuu"/>
    <x v="2"/>
    <x v="5"/>
    <x v="5"/>
    <x v="5"/>
    <x v="2"/>
    <n v="15"/>
    <x v="2"/>
    <x v="47"/>
    <n v="2372428"/>
  </r>
  <r>
    <d v="2026-06-16T00:00:00"/>
    <s v="Naomi Mauia"/>
    <s v="Female"/>
    <s v="Maagiagi"/>
    <n v="7572507"/>
    <s v="Nuu"/>
    <x v="2"/>
    <x v="6"/>
    <x v="6"/>
    <x v="39"/>
    <x v="2"/>
    <n v="10"/>
    <x v="2"/>
    <x v="17"/>
    <n v="2372428"/>
  </r>
  <r>
    <d v="2026-06-16T00:00:00"/>
    <s v="Naomi Mauia"/>
    <s v="Female"/>
    <s v="Maagiagi"/>
    <n v="7572507"/>
    <s v="Nuu"/>
    <x v="2"/>
    <x v="8"/>
    <x v="8"/>
    <x v="22"/>
    <x v="2"/>
    <n v="10"/>
    <x v="2"/>
    <x v="17"/>
    <n v="2372428"/>
  </r>
  <r>
    <d v="2026-06-16T00:00:00"/>
    <s v="Tutulu Mila"/>
    <s v="Male"/>
    <s v="Tafaigata"/>
    <n v="7661663"/>
    <s v="Nuu"/>
    <x v="2"/>
    <x v="6"/>
    <x v="6"/>
    <x v="39"/>
    <x v="2"/>
    <n v="10"/>
    <x v="2"/>
    <x v="17"/>
    <n v="2372429"/>
  </r>
  <r>
    <d v="2026-06-16T00:00:00"/>
    <s v="Tutulu Mila"/>
    <s v="Male"/>
    <s v="Tafaigata"/>
    <n v="7661663"/>
    <s v="Nuu"/>
    <x v="2"/>
    <x v="5"/>
    <x v="5"/>
    <x v="75"/>
    <x v="2"/>
    <n v="10"/>
    <x v="2"/>
    <x v="17"/>
    <n v="2372429"/>
  </r>
  <r>
    <d v="2026-06-17T00:00:00"/>
    <s v="Mose Mose"/>
    <s v="Male"/>
    <s v="Leulumoega"/>
    <n v="0"/>
    <s v="Nuu"/>
    <x v="2"/>
    <x v="5"/>
    <x v="5"/>
    <x v="75"/>
    <x v="2"/>
    <n v="10"/>
    <x v="2"/>
    <x v="17"/>
    <n v="2372433"/>
  </r>
  <r>
    <d v="2026-06-17T00:00:00"/>
    <s v="Mose Mose"/>
    <s v="Male"/>
    <s v="Leulumoega"/>
    <n v="0"/>
    <s v="Nuu"/>
    <x v="2"/>
    <x v="6"/>
    <x v="6"/>
    <x v="6"/>
    <x v="2"/>
    <n v="10"/>
    <x v="2"/>
    <x v="17"/>
    <n v="2372433"/>
  </r>
  <r>
    <d v="2026-06-17T00:00:00"/>
    <s v="Fa'afouina Milford"/>
    <s v="Male"/>
    <s v="Afega"/>
    <n v="0"/>
    <s v="Nuu"/>
    <x v="2"/>
    <x v="5"/>
    <x v="5"/>
    <x v="75"/>
    <x v="2"/>
    <n v="15"/>
    <x v="2"/>
    <x v="47"/>
    <n v="2372434"/>
  </r>
  <r>
    <d v="2026-06-17T00:00:00"/>
    <s v="Tuigamala Tamapau"/>
    <s v="Male"/>
    <s v="Faleasiu"/>
    <n v="7575365"/>
    <s v="Nuu"/>
    <x v="2"/>
    <x v="7"/>
    <x v="7"/>
    <x v="21"/>
    <x v="3"/>
    <n v="1"/>
    <x v="3"/>
    <x v="19"/>
    <n v="2372435"/>
  </r>
  <r>
    <d v="2026-06-17T00:00:00"/>
    <s v="Fiame Te'o"/>
    <s v="Female"/>
    <s v="Solosolo"/>
    <n v="7284367"/>
    <s v="Nuu"/>
    <x v="2"/>
    <x v="5"/>
    <x v="5"/>
    <x v="75"/>
    <x v="2"/>
    <n v="50"/>
    <x v="2"/>
    <x v="50"/>
    <n v="2372436"/>
  </r>
  <r>
    <d v="2026-06-17T00:00:00"/>
    <s v="Fiame Te'o"/>
    <s v="Female"/>
    <s v="Solosolo"/>
    <n v="7284367"/>
    <s v="Nuu"/>
    <x v="3"/>
    <x v="13"/>
    <x v="13"/>
    <x v="15"/>
    <x v="2"/>
    <n v="15"/>
    <x v="2"/>
    <x v="47"/>
    <n v="2372436"/>
  </r>
  <r>
    <d v="2026-06-17T00:00:00"/>
    <s v="Fiame Te'o"/>
    <s v="Female"/>
    <s v="Solosolo"/>
    <n v="7284367"/>
    <s v="Nuu"/>
    <x v="2"/>
    <x v="14"/>
    <x v="14"/>
    <x v="55"/>
    <x v="2"/>
    <n v="5"/>
    <x v="2"/>
    <x v="3"/>
    <n v="2372436"/>
  </r>
  <r>
    <d v="2026-06-17T00:00:00"/>
    <s v="Fiame Te'o"/>
    <s v="Female"/>
    <s v="Solosolo"/>
    <n v="7284367"/>
    <s v="Nuu"/>
    <x v="2"/>
    <x v="9"/>
    <x v="9"/>
    <x v="9"/>
    <x v="2"/>
    <n v="10"/>
    <x v="2"/>
    <x v="17"/>
    <n v="2372436"/>
  </r>
  <r>
    <d v="2026-06-17T00:00:00"/>
    <s v="Tina Brown"/>
    <s v="Female"/>
    <s v="Satapuala"/>
    <n v="7208736"/>
    <s v="Nuu"/>
    <x v="2"/>
    <x v="6"/>
    <x v="6"/>
    <x v="39"/>
    <x v="2"/>
    <n v="15"/>
    <x v="2"/>
    <x v="47"/>
    <n v="2372437"/>
  </r>
  <r>
    <d v="2026-06-17T00:00:00"/>
    <s v="Rev Ioane Ioane"/>
    <s v="Male"/>
    <s v="Nuufou"/>
    <n v="7222614"/>
    <s v="Nuu"/>
    <x v="2"/>
    <x v="5"/>
    <x v="5"/>
    <x v="75"/>
    <x v="2"/>
    <n v="10"/>
    <x v="2"/>
    <x v="17"/>
    <n v="2372438"/>
  </r>
  <r>
    <d v="2026-06-17T00:00:00"/>
    <s v="Rev Ioane Ioane"/>
    <s v="Male"/>
    <s v="Nuufou"/>
    <n v="7222614"/>
    <s v="Nuu"/>
    <x v="2"/>
    <x v="10"/>
    <x v="10"/>
    <x v="79"/>
    <x v="3"/>
    <n v="2"/>
    <x v="3"/>
    <x v="9"/>
    <n v="2372438"/>
  </r>
  <r>
    <d v="2026-06-17T00:00:00"/>
    <s v="Rev Ioane Ioane"/>
    <s v="Male"/>
    <s v="Nuufou"/>
    <n v="7222614"/>
    <s v="Nuu"/>
    <x v="2"/>
    <x v="9"/>
    <x v="9"/>
    <x v="9"/>
    <x v="2"/>
    <n v="5"/>
    <x v="2"/>
    <x v="3"/>
    <n v="2372438"/>
  </r>
  <r>
    <d v="2026-06-17T00:00:00"/>
    <s v="Rev Ioane Ioane"/>
    <s v="Male"/>
    <s v="Nuufou"/>
    <n v="7222614"/>
    <s v="Nuu"/>
    <x v="2"/>
    <x v="15"/>
    <x v="15"/>
    <x v="80"/>
    <x v="2"/>
    <n v="15"/>
    <x v="2"/>
    <x v="47"/>
    <n v="2372438"/>
  </r>
  <r>
    <d v="2026-06-17T00:00:00"/>
    <s v="Rev Ioane Ioane"/>
    <s v="Male"/>
    <s v="Nuufou"/>
    <n v="7222614"/>
    <s v="Nuu"/>
    <x v="2"/>
    <x v="11"/>
    <x v="11"/>
    <x v="20"/>
    <x v="2"/>
    <n v="5"/>
    <x v="2"/>
    <x v="3"/>
    <n v="2372438"/>
  </r>
  <r>
    <d v="2026-06-17T00:00:00"/>
    <s v="Rev Saulo Lease"/>
    <s v="Male"/>
    <s v="Tapatapao"/>
    <n v="7222213"/>
    <s v="Nuu"/>
    <x v="2"/>
    <x v="15"/>
    <x v="15"/>
    <x v="80"/>
    <x v="2"/>
    <n v="15"/>
    <x v="2"/>
    <x v="47"/>
    <n v="2372439"/>
  </r>
  <r>
    <d v="2026-06-17T00:00:00"/>
    <s v="Fala Amani"/>
    <s v="Male"/>
    <s v="Siusega"/>
    <n v="0"/>
    <s v="Nuu"/>
    <x v="2"/>
    <x v="6"/>
    <x v="6"/>
    <x v="6"/>
    <x v="2"/>
    <n v="20"/>
    <x v="2"/>
    <x v="11"/>
    <n v="2372440"/>
  </r>
  <r>
    <d v="2026-06-17T00:00:00"/>
    <s v="Fala Amani"/>
    <s v="Male"/>
    <s v="Siusega"/>
    <n v="0"/>
    <s v="Nuu"/>
    <x v="2"/>
    <x v="15"/>
    <x v="15"/>
    <x v="80"/>
    <x v="2"/>
    <n v="20"/>
    <x v="2"/>
    <x v="11"/>
    <n v="2372440"/>
  </r>
  <r>
    <d v="2026-06-17T00:00:00"/>
    <s v="Aino Pogai"/>
    <s v="Male"/>
    <s v="Afega"/>
    <n v="0"/>
    <s v="Nuu"/>
    <x v="2"/>
    <x v="11"/>
    <x v="11"/>
    <x v="20"/>
    <x v="2"/>
    <n v="40"/>
    <x v="2"/>
    <x v="39"/>
    <n v="2372441"/>
  </r>
  <r>
    <d v="2026-06-17T00:00:00"/>
    <s v="Luatuanuu Community"/>
    <s v="Male"/>
    <s v="Luatuanuu"/>
    <n v="0"/>
    <s v="Nuu"/>
    <x v="0"/>
    <x v="0"/>
    <x v="0"/>
    <x v="37"/>
    <x v="2"/>
    <n v="600"/>
    <x v="4"/>
    <x v="53"/>
    <n v="2372461"/>
  </r>
  <r>
    <d v="2026-06-17T00:00:00"/>
    <s v="Leatogie"/>
    <s v="Male"/>
    <s v="Toamua"/>
    <n v="0"/>
    <s v="Nuu"/>
    <x v="0"/>
    <x v="1"/>
    <x v="1"/>
    <x v="1"/>
    <x v="0"/>
    <n v="50"/>
    <x v="4"/>
    <x v="0"/>
    <n v="2372430"/>
  </r>
  <r>
    <d v="2026-06-17T00:00:00"/>
    <s v="Toma"/>
    <s v="Male"/>
    <s v="Vaivase uta"/>
    <n v="0"/>
    <s v="Nuu"/>
    <x v="0"/>
    <x v="1"/>
    <x v="1"/>
    <x v="1"/>
    <x v="0"/>
    <n v="100"/>
    <x v="4"/>
    <x v="1"/>
    <n v="2372432"/>
  </r>
  <r>
    <d v="2026-06-17T00:00:00"/>
    <s v="Tupito"/>
    <s v="Female"/>
    <s v="Nuu "/>
    <n v="20605"/>
    <s v="Nuu"/>
    <x v="5"/>
    <x v="19"/>
    <x v="19"/>
    <x v="26"/>
    <x v="6"/>
    <n v="1"/>
    <x v="12"/>
    <x v="23"/>
    <n v="2372515"/>
  </r>
  <r>
    <d v="2026-06-17T00:00:00"/>
    <s v="Teri"/>
    <s v="Female"/>
    <s v="Nuu"/>
    <n v="20605"/>
    <s v="Nuu"/>
    <x v="5"/>
    <x v="19"/>
    <x v="19"/>
    <x v="26"/>
    <x v="6"/>
    <n v="1"/>
    <x v="12"/>
    <x v="23"/>
    <n v="2372515"/>
  </r>
  <r>
    <d v="2026-06-18T00:00:00"/>
    <s v="Nonu"/>
    <s v="Male"/>
    <s v="Poutasi"/>
    <n v="0"/>
    <s v="Nuu"/>
    <x v="0"/>
    <x v="1"/>
    <x v="1"/>
    <x v="1"/>
    <x v="0"/>
    <n v="20"/>
    <x v="4"/>
    <x v="22"/>
    <n v="2372442"/>
  </r>
  <r>
    <d v="2026-06-18T00:00:00"/>
    <s v="Ane Keneti"/>
    <s v="Female"/>
    <s v="Fasitoo uta"/>
    <n v="7271875"/>
    <s v="Nuu"/>
    <x v="5"/>
    <x v="22"/>
    <x v="22"/>
    <x v="29"/>
    <x v="2"/>
    <n v="4"/>
    <x v="5"/>
    <x v="22"/>
    <n v="2372450"/>
  </r>
  <r>
    <d v="2026-06-18T00:00:00"/>
    <s v="Nonu"/>
    <s v="Male"/>
    <s v="Poutasi"/>
    <n v="0"/>
    <s v="Nuu"/>
    <x v="5"/>
    <x v="21"/>
    <x v="21"/>
    <x v="58"/>
    <x v="2"/>
    <n v="20"/>
    <x v="5"/>
    <x v="1"/>
    <n v="2372442"/>
  </r>
  <r>
    <d v="2026-06-18T00:00:00"/>
    <s v="Tilasi Popese"/>
    <s v="Male"/>
    <s v="Matautu Falealili"/>
    <n v="7253940"/>
    <s v="Nuu"/>
    <x v="6"/>
    <x v="33"/>
    <x v="33"/>
    <x v="81"/>
    <x v="7"/>
    <n v="200"/>
    <x v="11"/>
    <x v="40"/>
    <n v="2366579"/>
  </r>
  <r>
    <d v="2026-06-18T00:00:00"/>
    <s v="Anofale Tuia"/>
    <s v="Male"/>
    <s v="Laulii"/>
    <n v="0"/>
    <s v="Nuu"/>
    <x v="2"/>
    <x v="5"/>
    <x v="5"/>
    <x v="75"/>
    <x v="2"/>
    <n v="25"/>
    <x v="2"/>
    <x v="41"/>
    <n v="2372444"/>
  </r>
  <r>
    <d v="2026-06-18T00:00:00"/>
    <s v="Meli Falaniko"/>
    <s v="Female"/>
    <s v="Sataoa"/>
    <n v="7544651"/>
    <s v="Nuu"/>
    <x v="2"/>
    <x v="5"/>
    <x v="5"/>
    <x v="75"/>
    <x v="2"/>
    <n v="8"/>
    <x v="2"/>
    <x v="65"/>
    <n v="2372445"/>
  </r>
  <r>
    <d v="2026-06-18T00:00:00"/>
    <s v="Ana Junior"/>
    <s v="Female"/>
    <s v="Nuufou"/>
    <n v="7765581"/>
    <s v="Nuu"/>
    <x v="2"/>
    <x v="6"/>
    <x v="6"/>
    <x v="6"/>
    <x v="2"/>
    <n v="40"/>
    <x v="2"/>
    <x v="39"/>
    <n v="2372446"/>
  </r>
  <r>
    <d v="2026-06-18T00:00:00"/>
    <s v="Saini Fialelei"/>
    <s v="Female"/>
    <s v="Sataoa"/>
    <n v="7276261"/>
    <s v="Nuu"/>
    <x v="2"/>
    <x v="8"/>
    <x v="8"/>
    <x v="22"/>
    <x v="2"/>
    <n v="30"/>
    <x v="2"/>
    <x v="49"/>
    <n v="2372447"/>
  </r>
  <r>
    <d v="2026-06-18T00:00:00"/>
    <s v="Saini Fialelei"/>
    <s v="Female"/>
    <s v="Sataoa"/>
    <n v="7276261"/>
    <s v="Nuu"/>
    <x v="2"/>
    <x v="6"/>
    <x v="6"/>
    <x v="6"/>
    <x v="2"/>
    <n v="10"/>
    <x v="2"/>
    <x v="17"/>
    <n v="2372447"/>
  </r>
  <r>
    <d v="2026-06-18T00:00:00"/>
    <s v="Saini Fialelei"/>
    <s v="Female"/>
    <s v="Sataoa"/>
    <n v="7276261"/>
    <s v="Nuu"/>
    <x v="2"/>
    <x v="15"/>
    <x v="15"/>
    <x v="80"/>
    <x v="2"/>
    <n v="10"/>
    <x v="2"/>
    <x v="17"/>
    <n v="2372447"/>
  </r>
  <r>
    <d v="2026-06-18T00:00:00"/>
    <s v="Seumanu Seumanu"/>
    <s v="Male"/>
    <s v="Saleimoa"/>
    <n v="7223415"/>
    <s v="Nuu"/>
    <x v="3"/>
    <x v="13"/>
    <x v="13"/>
    <x v="16"/>
    <x v="2"/>
    <n v="4"/>
    <x v="2"/>
    <x v="8"/>
    <n v="2372448"/>
  </r>
  <r>
    <d v="2026-06-18T00:00:00"/>
    <s v="Seumanu Seumanu"/>
    <s v="Male"/>
    <s v="Saleimoa"/>
    <n v="7223416"/>
    <s v="Nuu"/>
    <x v="2"/>
    <x v="11"/>
    <x v="11"/>
    <x v="11"/>
    <x v="2"/>
    <n v="5"/>
    <x v="2"/>
    <x v="3"/>
    <n v="2372448"/>
  </r>
  <r>
    <d v="2026-06-18T00:00:00"/>
    <s v="Seumanu Seumanu"/>
    <s v="Male"/>
    <s v="Saleimoa"/>
    <n v="7223417"/>
    <s v="Nuu"/>
    <x v="2"/>
    <x v="4"/>
    <x v="4"/>
    <x v="4"/>
    <x v="2"/>
    <n v="5"/>
    <x v="2"/>
    <x v="3"/>
    <n v="2372448"/>
  </r>
  <r>
    <d v="2026-06-18T00:00:00"/>
    <s v="Seumanu Seumanu"/>
    <s v="Male"/>
    <s v="Saleimoa"/>
    <n v="7223418"/>
    <s v="Nuu"/>
    <x v="2"/>
    <x v="15"/>
    <x v="15"/>
    <x v="80"/>
    <x v="2"/>
    <n v="5"/>
    <x v="2"/>
    <x v="3"/>
    <n v="2372448"/>
  </r>
  <r>
    <d v="2026-06-18T00:00:00"/>
    <s v="Seumanu Seumanu"/>
    <s v="Male"/>
    <s v="Saleimoa"/>
    <n v="7223419"/>
    <s v="Nuu"/>
    <x v="2"/>
    <x v="10"/>
    <x v="10"/>
    <x v="79"/>
    <x v="3"/>
    <n v="1"/>
    <x v="3"/>
    <x v="19"/>
    <n v="2372448"/>
  </r>
  <r>
    <d v="2026-06-18T00:00:00"/>
    <s v="Seumanu Seumanu"/>
    <s v="Male"/>
    <s v="Saleimoa"/>
    <n v="7223420"/>
    <s v="Nuu"/>
    <x v="2"/>
    <x v="7"/>
    <x v="7"/>
    <x v="21"/>
    <x v="3"/>
    <n v="1"/>
    <x v="3"/>
    <x v="19"/>
    <n v="2372448"/>
  </r>
  <r>
    <d v="2026-06-18T00:00:00"/>
    <s v="Taylor Taylor"/>
    <s v="Male"/>
    <s v="Ululoloa"/>
    <n v="0"/>
    <s v="Nuu"/>
    <x v="2"/>
    <x v="15"/>
    <x v="15"/>
    <x v="80"/>
    <x v="2"/>
    <n v="6"/>
    <x v="2"/>
    <x v="10"/>
    <n v="2372449"/>
  </r>
  <r>
    <d v="2026-06-18T00:00:00"/>
    <s v="Taylor Taylor"/>
    <s v="Male"/>
    <s v="Ululoloa"/>
    <n v="0"/>
    <s v="Nuu"/>
    <x v="2"/>
    <x v="8"/>
    <x v="8"/>
    <x v="22"/>
    <x v="2"/>
    <n v="2"/>
    <x v="2"/>
    <x v="4"/>
    <n v="2372449"/>
  </r>
  <r>
    <d v="2026-06-18T00:00:00"/>
    <s v="Taylor Taylor"/>
    <s v="Male"/>
    <s v="Ululoloa"/>
    <n v="0"/>
    <s v="Nuu"/>
    <x v="3"/>
    <x v="13"/>
    <x v="13"/>
    <x v="16"/>
    <x v="2"/>
    <n v="2"/>
    <x v="2"/>
    <x v="4"/>
    <n v="2372449"/>
  </r>
  <r>
    <d v="2026-06-18T00:00:00"/>
    <s v="Taylor Taylor"/>
    <s v="Male"/>
    <s v="Ululoloa"/>
    <n v="0"/>
    <s v="Nuu"/>
    <x v="2"/>
    <x v="14"/>
    <x v="14"/>
    <x v="55"/>
    <x v="2"/>
    <n v="2"/>
    <x v="2"/>
    <x v="4"/>
    <n v="2372449"/>
  </r>
  <r>
    <d v="2026-06-18T00:00:00"/>
    <s v="Taylor Taylor"/>
    <s v="Male"/>
    <s v="Ululoloa"/>
    <n v="0"/>
    <s v="Nuu"/>
    <x v="2"/>
    <x v="9"/>
    <x v="9"/>
    <x v="9"/>
    <x v="2"/>
    <n v="2"/>
    <x v="2"/>
    <x v="4"/>
    <n v="2372449"/>
  </r>
  <r>
    <d v="2026-06-19T00:00:00"/>
    <s v="Solomona Tia"/>
    <s v="Male"/>
    <s v="Vaitele fou"/>
    <n v="0"/>
    <s v="Nuu"/>
    <x v="2"/>
    <x v="15"/>
    <x v="15"/>
    <x v="80"/>
    <x v="2"/>
    <n v="10"/>
    <x v="2"/>
    <x v="17"/>
    <n v="2372453"/>
  </r>
  <r>
    <d v="2026-06-19T00:00:00"/>
    <s v="Solomona Tia"/>
    <s v="Male"/>
    <s v="Vaitele fou"/>
    <n v="0"/>
    <s v="Nuu"/>
    <x v="3"/>
    <x v="13"/>
    <x v="13"/>
    <x v="16"/>
    <x v="2"/>
    <n v="5"/>
    <x v="2"/>
    <x v="3"/>
    <n v="2372453"/>
  </r>
  <r>
    <d v="2026-06-19T00:00:00"/>
    <s v="Sala Mikaele"/>
    <s v="Female"/>
    <s v="Moamoa"/>
    <n v="7652425"/>
    <s v="Nuu"/>
    <x v="2"/>
    <x v="6"/>
    <x v="6"/>
    <x v="6"/>
    <x v="2"/>
    <n v="20"/>
    <x v="2"/>
    <x v="11"/>
    <n v="2372451"/>
  </r>
  <r>
    <d v="2026-06-19T00:00:00"/>
    <s v="Sala Mikaele"/>
    <s v="Female"/>
    <s v="Moamoa"/>
    <n v="7652425"/>
    <s v="Nuu"/>
    <x v="2"/>
    <x v="15"/>
    <x v="15"/>
    <x v="80"/>
    <x v="2"/>
    <n v="10"/>
    <x v="2"/>
    <x v="17"/>
    <n v="2372451"/>
  </r>
  <r>
    <d v="2026-06-19T00:00:00"/>
    <s v="Sala Mikaele"/>
    <s v="Female"/>
    <s v="Moamoa"/>
    <n v="7652425"/>
    <s v="Nuu"/>
    <x v="2"/>
    <x v="6"/>
    <x v="6"/>
    <x v="6"/>
    <x v="2"/>
    <n v="15"/>
    <x v="2"/>
    <x v="47"/>
    <n v="2372451"/>
  </r>
  <r>
    <d v="2026-06-19T00:00:00"/>
    <s v="Sala Mikaele"/>
    <s v="Female"/>
    <s v="Moamoa"/>
    <n v="7652425"/>
    <s v="Nuu"/>
    <x v="2"/>
    <x v="15"/>
    <x v="15"/>
    <x v="80"/>
    <x v="2"/>
    <n v="10"/>
    <x v="2"/>
    <x v="17"/>
    <n v="2372451"/>
  </r>
  <r>
    <d v="2026-06-19T00:00:00"/>
    <s v="Arievoor Rwinden"/>
    <s v="Female"/>
    <s v="Lotopa"/>
    <n v="0"/>
    <s v="Nuu"/>
    <x v="2"/>
    <x v="11"/>
    <x v="11"/>
    <x v="20"/>
    <x v="2"/>
    <n v="10"/>
    <x v="2"/>
    <x v="17"/>
    <n v="2372452"/>
  </r>
  <r>
    <d v="2026-06-19T00:00:00"/>
    <s v="Arievoor Rwinden"/>
    <s v="Female"/>
    <s v="Lotopa"/>
    <n v="0"/>
    <s v="Nuu"/>
    <x v="3"/>
    <x v="13"/>
    <x v="13"/>
    <x v="16"/>
    <x v="2"/>
    <n v="10"/>
    <x v="2"/>
    <x v="17"/>
    <n v="2372452"/>
  </r>
  <r>
    <d v="2026-06-19T00:00:00"/>
    <s v="Arievoor Rwinden"/>
    <s v="Female"/>
    <s v="Lotopa"/>
    <n v="0"/>
    <s v="Nuu"/>
    <x v="2"/>
    <x v="4"/>
    <x v="4"/>
    <x v="4"/>
    <x v="2"/>
    <n v="10"/>
    <x v="2"/>
    <x v="17"/>
    <n v="2372452"/>
  </r>
  <r>
    <d v="2026-06-19T00:00:00"/>
    <s v="Arievoor Rwinden"/>
    <s v="Female"/>
    <s v="Lotopa"/>
    <n v="0"/>
    <s v="Nuu"/>
    <x v="2"/>
    <x v="15"/>
    <x v="15"/>
    <x v="80"/>
    <x v="2"/>
    <n v="10"/>
    <x v="2"/>
    <x v="17"/>
    <n v="2372452"/>
  </r>
  <r>
    <d v="2026-06-19T00:00:00"/>
    <s v="Lealofi Leavasa"/>
    <s v="Male"/>
    <s v="Vaitele fou"/>
    <n v="0"/>
    <s v="Nuu"/>
    <x v="2"/>
    <x v="6"/>
    <x v="6"/>
    <x v="6"/>
    <x v="2"/>
    <n v="5"/>
    <x v="2"/>
    <x v="3"/>
    <n v="2372456"/>
  </r>
  <r>
    <d v="2026-06-19T00:00:00"/>
    <s v="Lealofi Leavasa"/>
    <s v="Male"/>
    <s v="Vaitele fou"/>
    <n v="0"/>
    <s v="Nuu"/>
    <x v="2"/>
    <x v="14"/>
    <x v="14"/>
    <x v="55"/>
    <x v="2"/>
    <n v="2"/>
    <x v="2"/>
    <x v="4"/>
    <n v="2372456"/>
  </r>
  <r>
    <d v="2026-06-19T00:00:00"/>
    <s v="Lealofi Leavasa"/>
    <s v="Male"/>
    <s v="Vaitele fou"/>
    <n v="0"/>
    <s v="Nuu"/>
    <x v="2"/>
    <x v="8"/>
    <x v="8"/>
    <x v="8"/>
    <x v="2"/>
    <n v="2"/>
    <x v="2"/>
    <x v="4"/>
    <n v="2372456"/>
  </r>
  <r>
    <d v="2026-06-19T00:00:00"/>
    <s v="Epenesa Ropati"/>
    <s v="Female"/>
    <s v="Nuufou"/>
    <n v="7600661"/>
    <s v="Nuu"/>
    <x v="3"/>
    <x v="13"/>
    <x v="13"/>
    <x v="16"/>
    <x v="2"/>
    <n v="10"/>
    <x v="2"/>
    <x v="17"/>
    <n v="2372455"/>
  </r>
  <r>
    <d v="2026-06-19T00:00:00"/>
    <s v="Epenesa Ropati"/>
    <s v="Female"/>
    <s v="Nuufou"/>
    <n v="7600661"/>
    <s v="Nuu"/>
    <x v="2"/>
    <x v="15"/>
    <x v="15"/>
    <x v="80"/>
    <x v="2"/>
    <n v="10"/>
    <x v="2"/>
    <x v="17"/>
    <n v="2372455"/>
  </r>
  <r>
    <d v="2026-06-19T00:00:00"/>
    <s v="Epenesa Ropati"/>
    <s v="Female"/>
    <s v="Nuufou"/>
    <n v="7600661"/>
    <s v="Nuu"/>
    <x v="2"/>
    <x v="10"/>
    <x v="10"/>
    <x v="12"/>
    <x v="3"/>
    <n v="2"/>
    <x v="3"/>
    <x v="9"/>
    <n v="2372455"/>
  </r>
  <r>
    <d v="2026-06-19T00:00:00"/>
    <s v="Tevaga"/>
    <s v="Male"/>
    <s v="Leauvaa"/>
    <n v="0"/>
    <s v="Nuu"/>
    <x v="0"/>
    <x v="1"/>
    <x v="1"/>
    <x v="1"/>
    <x v="0"/>
    <n v="100"/>
    <x v="4"/>
    <x v="1"/>
    <n v="2372454"/>
  </r>
  <r>
    <d v="2026-06-19T00:00:00"/>
    <s v="Sara Pagia"/>
    <s v="Female"/>
    <s v="Poutasi"/>
    <n v="0"/>
    <s v="Poutasi "/>
    <x v="0"/>
    <x v="1"/>
    <x v="1"/>
    <x v="1"/>
    <x v="0"/>
    <n v="100"/>
    <x v="4"/>
    <x v="1"/>
    <n v="2372457"/>
  </r>
  <r>
    <d v="2026-06-22T00:00:00"/>
    <s v="Ace Sofe"/>
    <s v="Male"/>
    <s v="Siusega"/>
    <n v="7751216"/>
    <s v="Nuu"/>
    <x v="2"/>
    <x v="6"/>
    <x v="6"/>
    <x v="6"/>
    <x v="2"/>
    <n v="40"/>
    <x v="2"/>
    <x v="39"/>
    <n v="2372458"/>
  </r>
  <r>
    <d v="2026-06-22T00:00:00"/>
    <s v="Ace Sofe"/>
    <s v="Male"/>
    <s v="Siusega"/>
    <n v="7751216"/>
    <s v="Nuu"/>
    <x v="2"/>
    <x v="14"/>
    <x v="14"/>
    <x v="55"/>
    <x v="2"/>
    <n v="7"/>
    <x v="2"/>
    <x v="20"/>
    <n v="2372458"/>
  </r>
  <r>
    <d v="2026-06-22T00:00:00"/>
    <s v="Asiasi Matagi"/>
    <s v="Male"/>
    <s v="Ululoloa"/>
    <n v="7626292"/>
    <s v="Nuu"/>
    <x v="2"/>
    <x v="10"/>
    <x v="10"/>
    <x v="79"/>
    <x v="3"/>
    <n v="1"/>
    <x v="3"/>
    <x v="19"/>
    <n v="2372459"/>
  </r>
  <r>
    <d v="2026-06-22T00:00:00"/>
    <s v="Asiasi Matagi"/>
    <s v="Male"/>
    <s v="Ululoloa"/>
    <n v="7626292"/>
    <s v="Nuu"/>
    <x v="2"/>
    <x v="15"/>
    <x v="15"/>
    <x v="80"/>
    <x v="2"/>
    <n v="10"/>
    <x v="2"/>
    <x v="17"/>
    <n v="2372459"/>
  </r>
  <r>
    <d v="2026-06-22T00:00:00"/>
    <s v="Malolo Toma"/>
    <s v="Male"/>
    <s v="Nuufou"/>
    <n v="0"/>
    <s v="Nuu"/>
    <x v="2"/>
    <x v="15"/>
    <x v="15"/>
    <x v="80"/>
    <x v="2"/>
    <n v="15"/>
    <x v="2"/>
    <x v="47"/>
    <n v="2372460"/>
  </r>
  <r>
    <d v="2026-06-22T00:00:00"/>
    <s v="Malolo Toma"/>
    <s v="Male"/>
    <s v="Nuufou"/>
    <n v="0"/>
    <s v="Nuu"/>
    <x v="2"/>
    <x v="5"/>
    <x v="5"/>
    <x v="5"/>
    <x v="2"/>
    <n v="15"/>
    <x v="2"/>
    <x v="47"/>
    <n v="2372460"/>
  </r>
  <r>
    <d v="2026-06-22T00:00:00"/>
    <s v="Malolo Toma"/>
    <s v="Male"/>
    <s v="Nuufou"/>
    <n v="0"/>
    <s v="Nuu"/>
    <x v="2"/>
    <x v="11"/>
    <x v="11"/>
    <x v="11"/>
    <x v="2"/>
    <n v="10"/>
    <x v="2"/>
    <x v="17"/>
    <n v="2372460"/>
  </r>
  <r>
    <d v="2026-06-22T00:00:00"/>
    <s v="Solomona Tagaloa"/>
    <s v="Male"/>
    <s v="Falelauniu"/>
    <n v="0"/>
    <s v="Nuu"/>
    <x v="2"/>
    <x v="6"/>
    <x v="6"/>
    <x v="39"/>
    <x v="2"/>
    <n v="10"/>
    <x v="2"/>
    <x v="17"/>
    <n v="2372461"/>
  </r>
  <r>
    <d v="2026-06-22T00:00:00"/>
    <s v="Va'a Va'a"/>
    <s v="Male"/>
    <s v="Tulaele"/>
    <n v="0"/>
    <s v="Nuu"/>
    <x v="2"/>
    <x v="10"/>
    <x v="10"/>
    <x v="12"/>
    <x v="3"/>
    <n v="2"/>
    <x v="3"/>
    <x v="9"/>
    <n v="2372462"/>
  </r>
  <r>
    <d v="2026-06-22T00:00:00"/>
    <s v="Va'a Va'a"/>
    <s v="Male"/>
    <s v="Tulaele"/>
    <n v="0"/>
    <s v="Nuu"/>
    <x v="2"/>
    <x v="15"/>
    <x v="15"/>
    <x v="80"/>
    <x v="2"/>
    <n v="5"/>
    <x v="2"/>
    <x v="8"/>
    <n v="2372462"/>
  </r>
  <r>
    <d v="2026-06-22T00:00:00"/>
    <s v="Va'a Va'a"/>
    <s v="Male"/>
    <s v="Tulaele"/>
    <n v="0"/>
    <s v="Nuu"/>
    <x v="2"/>
    <x v="6"/>
    <x v="6"/>
    <x v="6"/>
    <x v="2"/>
    <n v="6"/>
    <x v="2"/>
    <x v="10"/>
    <n v="2372462"/>
  </r>
  <r>
    <d v="2026-06-22T00:00:00"/>
    <s v="Va'a Va'a"/>
    <s v="Male"/>
    <s v="Tulaele"/>
    <n v="0"/>
    <s v="Nuu"/>
    <x v="2"/>
    <x v="11"/>
    <x v="11"/>
    <x v="20"/>
    <x v="2"/>
    <n v="4"/>
    <x v="2"/>
    <x v="8"/>
    <n v="2372462"/>
  </r>
  <r>
    <d v="2026-06-22T00:00:00"/>
    <s v="Vorn Ellis"/>
    <s v="Male"/>
    <s v="Puipaa"/>
    <n v="7710980"/>
    <s v="Nuu"/>
    <x v="2"/>
    <x v="5"/>
    <x v="5"/>
    <x v="75"/>
    <x v="2"/>
    <n v="20"/>
    <x v="2"/>
    <x v="11"/>
    <n v="2372463"/>
  </r>
  <r>
    <d v="2026-06-22T00:00:00"/>
    <s v="Mataia Mataia"/>
    <s v="Male"/>
    <s v="Tufulele"/>
    <n v="7249680"/>
    <s v="Nuu"/>
    <x v="2"/>
    <x v="5"/>
    <x v="5"/>
    <x v="75"/>
    <x v="2"/>
    <n v="20"/>
    <x v="2"/>
    <x v="11"/>
    <n v="2372464"/>
  </r>
  <r>
    <d v="2026-06-22T00:00:00"/>
    <s v="Mataia Mataia"/>
    <s v="Male"/>
    <s v="Tufulele"/>
    <n v="7249680"/>
    <s v="Nuu"/>
    <x v="2"/>
    <x v="15"/>
    <x v="15"/>
    <x v="80"/>
    <x v="2"/>
    <n v="10"/>
    <x v="2"/>
    <x v="17"/>
    <n v="2372464"/>
  </r>
  <r>
    <d v="2026-06-22T00:00:00"/>
    <s v="Joe Aunei Sala"/>
    <s v="Male"/>
    <s v="Faleula"/>
    <n v="7515693"/>
    <s v="Nuu"/>
    <x v="2"/>
    <x v="4"/>
    <x v="4"/>
    <x v="4"/>
    <x v="2"/>
    <n v="10"/>
    <x v="2"/>
    <x v="17"/>
    <n v="2372465"/>
  </r>
  <r>
    <d v="2026-06-23T00:00:00"/>
    <s v="Mark Bartley"/>
    <s v="Male"/>
    <s v="Siusega"/>
    <n v="7256843"/>
    <s v="Nuu"/>
    <x v="3"/>
    <x v="13"/>
    <x v="13"/>
    <x v="15"/>
    <x v="2"/>
    <n v="4"/>
    <x v="2"/>
    <x v="8"/>
    <n v="2372473"/>
  </r>
  <r>
    <d v="2026-06-23T00:00:00"/>
    <s v="Mark Bartley"/>
    <s v="Male"/>
    <s v="Siusega"/>
    <n v="7256843"/>
    <s v="Nuu"/>
    <x v="2"/>
    <x v="11"/>
    <x v="11"/>
    <x v="20"/>
    <x v="2"/>
    <n v="4"/>
    <x v="2"/>
    <x v="8"/>
    <n v="2372473"/>
  </r>
  <r>
    <d v="2026-06-23T00:00:00"/>
    <s v="Mark Bartley"/>
    <s v="Male"/>
    <s v="Siusega"/>
    <n v="7256843"/>
    <s v="Nuu"/>
    <x v="2"/>
    <x v="15"/>
    <x v="15"/>
    <x v="80"/>
    <x v="2"/>
    <n v="4"/>
    <x v="2"/>
    <x v="8"/>
    <n v="2372473"/>
  </r>
  <r>
    <d v="2026-06-23T00:00:00"/>
    <s v="Ace Sofe"/>
    <s v="Male"/>
    <s v="Siusega"/>
    <n v="7548278"/>
    <s v="Nuu"/>
    <x v="2"/>
    <x v="15"/>
    <x v="15"/>
    <x v="80"/>
    <x v="2"/>
    <n v="4"/>
    <x v="2"/>
    <x v="8"/>
    <n v="2372474"/>
  </r>
  <r>
    <d v="2026-06-23T00:00:00"/>
    <s v="Tausala Cook"/>
    <s v="Female"/>
    <s v="Saleimoa"/>
    <n v="0"/>
    <s v="Nuu"/>
    <x v="2"/>
    <x v="10"/>
    <x v="10"/>
    <x v="12"/>
    <x v="3"/>
    <n v="1"/>
    <x v="3"/>
    <x v="19"/>
    <n v="2372475"/>
  </r>
  <r>
    <d v="2026-06-23T00:00:00"/>
    <s v="Tausala Cook"/>
    <s v="Female"/>
    <s v="Saleimoa"/>
    <n v="0"/>
    <s v="Nuu"/>
    <x v="2"/>
    <x v="11"/>
    <x v="11"/>
    <x v="20"/>
    <x v="2"/>
    <n v="15"/>
    <x v="2"/>
    <x v="47"/>
    <n v="2372475"/>
  </r>
  <r>
    <d v="2026-06-23T00:00:00"/>
    <s v="Maryjane Sitivi"/>
    <s v="Female"/>
    <s v="Tafitoala"/>
    <n v="7151755"/>
    <s v="Nuu"/>
    <x v="2"/>
    <x v="10"/>
    <x v="10"/>
    <x v="12"/>
    <x v="3"/>
    <n v="1"/>
    <x v="3"/>
    <x v="19"/>
    <n v="2372476"/>
  </r>
  <r>
    <d v="2026-06-23T00:00:00"/>
    <s v="Maryjane Sitivi"/>
    <s v="Female"/>
    <s v="Tafitoala"/>
    <n v="7151755"/>
    <s v="Nuu"/>
    <x v="2"/>
    <x v="15"/>
    <x v="15"/>
    <x v="80"/>
    <x v="2"/>
    <n v="3"/>
    <x v="2"/>
    <x v="7"/>
    <n v="2372476"/>
  </r>
  <r>
    <d v="2026-06-23T00:00:00"/>
    <s v="Maryjane Silver"/>
    <s v="Female"/>
    <s v="Tafitoala"/>
    <n v="7151755"/>
    <s v="Nuu"/>
    <x v="2"/>
    <x v="5"/>
    <x v="5"/>
    <x v="5"/>
    <x v="2"/>
    <n v="3"/>
    <x v="2"/>
    <x v="7"/>
    <n v="2372476"/>
  </r>
  <r>
    <d v="2026-06-23T00:00:00"/>
    <s v="Maryjane Silver"/>
    <s v="Female"/>
    <s v="Tafitoala"/>
    <n v="7151755"/>
    <s v="Nuu"/>
    <x v="2"/>
    <x v="7"/>
    <x v="7"/>
    <x v="21"/>
    <x v="3"/>
    <n v="1"/>
    <x v="3"/>
    <x v="19"/>
    <n v="2372477"/>
  </r>
  <r>
    <d v="2026-06-23T00:00:00"/>
    <s v="Maryjane Silver"/>
    <s v="Female"/>
    <s v="Tafitoala"/>
    <n v="7151755"/>
    <s v="Nuu"/>
    <x v="2"/>
    <x v="4"/>
    <x v="4"/>
    <x v="4"/>
    <x v="2"/>
    <n v="4"/>
    <x v="2"/>
    <x v="8"/>
    <n v="2372477"/>
  </r>
  <r>
    <d v="2026-06-23T00:00:00"/>
    <s v="Maryjane Silver"/>
    <s v="Female"/>
    <s v="Tafitoala"/>
    <n v="7151755"/>
    <s v="Nuu"/>
    <x v="2"/>
    <x v="15"/>
    <x v="15"/>
    <x v="80"/>
    <x v="2"/>
    <n v="3"/>
    <x v="2"/>
    <x v="7"/>
    <n v="2372477"/>
  </r>
  <r>
    <d v="2026-06-23T00:00:00"/>
    <s v="Maryjane Silver"/>
    <s v="Female"/>
    <s v="Tafitoala"/>
    <n v="7151755"/>
    <s v="Nuu"/>
    <x v="3"/>
    <x v="13"/>
    <x v="13"/>
    <x v="16"/>
    <x v="2"/>
    <n v="4"/>
    <x v="2"/>
    <x v="8"/>
    <n v="2372477"/>
  </r>
  <r>
    <d v="2026-06-23T00:00:00"/>
    <s v="Maryjane Silver"/>
    <s v="Female"/>
    <s v="Tafitoala"/>
    <n v="7151755"/>
    <s v="Nuu"/>
    <x v="2"/>
    <x v="10"/>
    <x v="10"/>
    <x v="79"/>
    <x v="3"/>
    <n v="1"/>
    <x v="3"/>
    <x v="19"/>
    <n v="2372477"/>
  </r>
  <r>
    <d v="2026-06-23T00:00:00"/>
    <s v="Joe Peinei"/>
    <s v="Male"/>
    <s v="Vaitele fou"/>
    <n v="0"/>
    <s v="Nuu"/>
    <x v="2"/>
    <x v="6"/>
    <x v="6"/>
    <x v="6"/>
    <x v="2"/>
    <n v="8"/>
    <x v="2"/>
    <x v="65"/>
    <n v="2372478"/>
  </r>
  <r>
    <d v="2026-06-23T00:00:00"/>
    <s v="Joe Peinei"/>
    <s v="Male"/>
    <s v="Vaitele fou"/>
    <n v="0"/>
    <s v="Nuu"/>
    <x v="2"/>
    <x v="15"/>
    <x v="15"/>
    <x v="80"/>
    <x v="2"/>
    <n v="3"/>
    <x v="2"/>
    <x v="7"/>
    <n v="2372478"/>
  </r>
  <r>
    <d v="2026-06-23T00:00:00"/>
    <s v="Lafaele Lafaele"/>
    <s v="Male"/>
    <s v="Nuufou"/>
    <n v="7600041"/>
    <s v="Nuu"/>
    <x v="2"/>
    <x v="10"/>
    <x v="10"/>
    <x v="79"/>
    <x v="3"/>
    <n v="2"/>
    <x v="3"/>
    <x v="9"/>
    <n v="2372479"/>
  </r>
  <r>
    <d v="2026-06-23T00:00:00"/>
    <s v="Lafaele Lafaele"/>
    <s v="Male"/>
    <s v="Nuufou"/>
    <n v="7600041"/>
    <s v="Nuu"/>
    <x v="2"/>
    <x v="5"/>
    <x v="5"/>
    <x v="5"/>
    <x v="2"/>
    <n v="60"/>
    <x v="2"/>
    <x v="18"/>
    <n v="2372479"/>
  </r>
  <r>
    <d v="2026-06-23T00:00:00"/>
    <s v="Karalina Pagopago"/>
    <s v="Female"/>
    <s v="Manono"/>
    <n v="7282814"/>
    <s v="Nuu"/>
    <x v="2"/>
    <x v="6"/>
    <x v="6"/>
    <x v="6"/>
    <x v="2"/>
    <n v="20"/>
    <x v="2"/>
    <x v="11"/>
    <n v="2372480"/>
  </r>
  <r>
    <d v="2026-06-23T00:00:00"/>
    <s v="Karalina Pagopago"/>
    <s v="Female"/>
    <s v="Manono"/>
    <n v="7282814"/>
    <s v="Nuu"/>
    <x v="2"/>
    <x v="15"/>
    <x v="15"/>
    <x v="80"/>
    <x v="2"/>
    <n v="20"/>
    <x v="2"/>
    <x v="11"/>
    <n v="2372480"/>
  </r>
  <r>
    <d v="2026-06-23T00:00:00"/>
    <s v="Karalina Pagopago"/>
    <s v="Female"/>
    <s v="Manono"/>
    <n v="7282814"/>
    <s v="Nuu"/>
    <x v="2"/>
    <x v="4"/>
    <x v="4"/>
    <x v="4"/>
    <x v="2"/>
    <n v="10"/>
    <x v="2"/>
    <x v="17"/>
    <n v="2372480"/>
  </r>
  <r>
    <d v="2026-06-23T00:00:00"/>
    <s v="Karalina Pagopago"/>
    <s v="Female"/>
    <s v="Manono"/>
    <n v="7282814"/>
    <s v="Nuu"/>
    <x v="2"/>
    <x v="5"/>
    <x v="5"/>
    <x v="5"/>
    <x v="2"/>
    <n v="10"/>
    <x v="2"/>
    <x v="17"/>
    <n v="2372480"/>
  </r>
  <r>
    <d v="2026-06-23T00:00:00"/>
    <s v="Pisi Fa'amatuaina"/>
    <s v="Female"/>
    <s v="Vaitele fou"/>
    <n v="0"/>
    <s v="Nuu"/>
    <x v="2"/>
    <x v="9"/>
    <x v="9"/>
    <x v="9"/>
    <x v="2"/>
    <n v="6"/>
    <x v="2"/>
    <x v="10"/>
    <n v="2372481"/>
  </r>
  <r>
    <d v="2026-06-23T00:00:00"/>
    <s v="Pisi Fa'amatuaina"/>
    <s v="Female"/>
    <s v="Vaitele fou"/>
    <n v="0"/>
    <s v="Nuu"/>
    <x v="2"/>
    <x v="4"/>
    <x v="4"/>
    <x v="4"/>
    <x v="2"/>
    <n v="6"/>
    <x v="2"/>
    <x v="10"/>
    <n v="2372481"/>
  </r>
  <r>
    <d v="2026-06-23T00:00:00"/>
    <s v="Pisi Fa'amatuaina"/>
    <s v="Female"/>
    <s v="Vaitele fou"/>
    <n v="0"/>
    <s v="Nuu"/>
    <x v="2"/>
    <x v="15"/>
    <x v="15"/>
    <x v="80"/>
    <x v="2"/>
    <n v="10"/>
    <x v="2"/>
    <x v="17"/>
    <n v="2372481"/>
  </r>
  <r>
    <d v="2026-06-23T00:00:00"/>
    <s v="Liutaga Solomua Vaoga"/>
    <s v="Male"/>
    <s v="Nonoa Saleimoa"/>
    <n v="7253117"/>
    <s v="Nuu"/>
    <x v="2"/>
    <x v="5"/>
    <x v="5"/>
    <x v="5"/>
    <x v="2"/>
    <n v="10"/>
    <x v="2"/>
    <x v="17"/>
    <n v="2372482"/>
  </r>
  <r>
    <d v="2026-06-23T00:00:00"/>
    <s v="Liutaga Solomua Vaoga"/>
    <s v="Male"/>
    <s v="Nonoa Saleimoa"/>
    <n v="7253117"/>
    <s v="Nuu"/>
    <x v="3"/>
    <x v="13"/>
    <x v="13"/>
    <x v="16"/>
    <x v="2"/>
    <n v="20"/>
    <x v="2"/>
    <x v="11"/>
    <n v="2372482"/>
  </r>
  <r>
    <d v="2026-06-23T00:00:00"/>
    <s v="Iakopo Iakopo"/>
    <s v="Male"/>
    <s v="Aleisa"/>
    <n v="0"/>
    <s v="Nuu"/>
    <x v="2"/>
    <x v="10"/>
    <x v="10"/>
    <x v="10"/>
    <x v="2"/>
    <n v="6"/>
    <x v="2"/>
    <x v="10"/>
    <n v="2372483"/>
  </r>
  <r>
    <d v="2026-06-23T00:00:00"/>
    <s v="Iakopo Iakopo"/>
    <s v="Male"/>
    <s v="Aleisa"/>
    <n v="0"/>
    <s v="Nuu"/>
    <x v="2"/>
    <x v="38"/>
    <x v="38"/>
    <x v="70"/>
    <x v="2"/>
    <n v="4"/>
    <x v="2"/>
    <x v="8"/>
    <n v="2372483"/>
  </r>
  <r>
    <d v="2026-06-23T00:00:00"/>
    <s v="Iakopo Iakopo"/>
    <s v="Male"/>
    <s v="Aleisa"/>
    <n v="0"/>
    <s v="Nuu"/>
    <x v="2"/>
    <x v="15"/>
    <x v="15"/>
    <x v="80"/>
    <x v="2"/>
    <n v="4"/>
    <x v="2"/>
    <x v="8"/>
    <n v="2372483"/>
  </r>
  <r>
    <d v="2026-06-23T00:00:00"/>
    <s v="Iakopo Iakopo"/>
    <s v="Male"/>
    <s v="Aleisa"/>
    <n v="0"/>
    <s v="Nuu"/>
    <x v="2"/>
    <x v="5"/>
    <x v="5"/>
    <x v="5"/>
    <x v="2"/>
    <n v="6"/>
    <x v="2"/>
    <x v="10"/>
    <n v="2372483"/>
  </r>
  <r>
    <d v="2026-06-23T00:00:00"/>
    <s v="Leti Ah Lam"/>
    <s v="Male"/>
    <s v="Falelauniu"/>
    <n v="7738768"/>
    <s v="Nuu"/>
    <x v="2"/>
    <x v="15"/>
    <x v="15"/>
    <x v="80"/>
    <x v="2"/>
    <n v="10"/>
    <x v="2"/>
    <x v="17"/>
    <n v="2372484"/>
  </r>
  <r>
    <d v="2026-06-23T00:00:00"/>
    <s v="Leti Ah Lam"/>
    <s v="Male"/>
    <s v="Falelauniu"/>
    <n v="7738768"/>
    <s v="Nuu"/>
    <x v="2"/>
    <x v="6"/>
    <x v="6"/>
    <x v="6"/>
    <x v="2"/>
    <n v="10"/>
    <x v="2"/>
    <x v="17"/>
    <n v="2372484"/>
  </r>
  <r>
    <d v="2026-06-23T00:00:00"/>
    <s v="Filipo Vito"/>
    <s v="Male"/>
    <s v="Lefaga"/>
    <n v="7792828"/>
    <s v="Nuu"/>
    <x v="1"/>
    <x v="2"/>
    <x v="2"/>
    <x v="2"/>
    <x v="1"/>
    <n v="5"/>
    <x v="1"/>
    <x v="28"/>
    <n v="2372466"/>
  </r>
  <r>
    <d v="2026-06-23T00:00:00"/>
    <s v="Leatogie"/>
    <s v="Male"/>
    <s v="Toamua"/>
    <n v="0"/>
    <s v="Nuu"/>
    <x v="0"/>
    <x v="1"/>
    <x v="1"/>
    <x v="1"/>
    <x v="0"/>
    <n v="20"/>
    <x v="4"/>
    <x v="22"/>
    <n v="2372469"/>
  </r>
  <r>
    <d v="2026-06-23T00:00:00"/>
    <s v="Leatogie"/>
    <s v="Male"/>
    <s v="Toamua"/>
    <n v="0"/>
    <s v="Nuu"/>
    <x v="0"/>
    <x v="40"/>
    <x v="40"/>
    <x v="77"/>
    <x v="2"/>
    <n v="5"/>
    <x v="4"/>
    <x v="38"/>
    <n v="2372469"/>
  </r>
  <r>
    <d v="2026-06-23T00:00:00"/>
    <s v="Leatogie"/>
    <s v="Male"/>
    <s v="Toamua"/>
    <n v="0"/>
    <s v="Nuu"/>
    <x v="6"/>
    <x v="34"/>
    <x v="34"/>
    <x v="74"/>
    <x v="2"/>
    <n v="4"/>
    <x v="9"/>
    <x v="43"/>
    <n v="2372469"/>
  </r>
  <r>
    <d v="2026-06-23T00:00:00"/>
    <s v="Tema"/>
    <s v="Male"/>
    <s v="Vaivase"/>
    <n v="0"/>
    <s v="Nuu"/>
    <x v="0"/>
    <x v="1"/>
    <x v="1"/>
    <x v="1"/>
    <x v="0"/>
    <n v="200"/>
    <x v="4"/>
    <x v="34"/>
    <n v="2372471"/>
  </r>
  <r>
    <d v="2026-06-23T00:00:00"/>
    <s v="Lepea Primary school"/>
    <s v="Female"/>
    <s v="Lepea"/>
    <n v="7740154"/>
    <s v="Nuu"/>
    <x v="5"/>
    <x v="26"/>
    <x v="26"/>
    <x v="34"/>
    <x v="2"/>
    <n v="7"/>
    <x v="5"/>
    <x v="48"/>
    <n v="2372467"/>
  </r>
  <r>
    <d v="2026-06-23T00:00:00"/>
    <s v="Lepea Primary school"/>
    <s v="Female"/>
    <s v="Lepea"/>
    <n v="7740154"/>
    <s v="Nuu"/>
    <x v="5"/>
    <x v="36"/>
    <x v="36"/>
    <x v="56"/>
    <x v="2"/>
    <n v="5"/>
    <x v="5"/>
    <x v="23"/>
    <n v="2372467"/>
  </r>
  <r>
    <d v="2026-06-23T00:00:00"/>
    <s v="Lepea Primary school"/>
    <s v="Female"/>
    <s v="Lepea"/>
    <n v="7740154"/>
    <s v="Nuu"/>
    <x v="5"/>
    <x v="18"/>
    <x v="18"/>
    <x v="25"/>
    <x v="2"/>
    <n v="7"/>
    <x v="5"/>
    <x v="48"/>
    <n v="2372467"/>
  </r>
  <r>
    <d v="2026-06-23T00:00:00"/>
    <s v="Lepea Primary school"/>
    <s v="Female"/>
    <s v="Lepea"/>
    <n v="7740154"/>
    <s v="Nuu"/>
    <x v="5"/>
    <x v="21"/>
    <x v="21"/>
    <x v="58"/>
    <x v="2"/>
    <n v="5"/>
    <x v="5"/>
    <x v="23"/>
    <n v="2372467"/>
  </r>
  <r>
    <d v="2026-06-23T00:00:00"/>
    <s v="Lepea Primary school"/>
    <s v="Female"/>
    <s v="Lepea"/>
    <n v="7740154"/>
    <s v="Nuu"/>
    <x v="5"/>
    <x v="22"/>
    <x v="22"/>
    <x v="29"/>
    <x v="2"/>
    <n v="10"/>
    <x v="5"/>
    <x v="0"/>
    <n v="2372467"/>
  </r>
  <r>
    <d v="2026-06-23T00:00:00"/>
    <s v="Lepea Primary school"/>
    <s v="Female"/>
    <s v="Lepea"/>
    <n v="7740154"/>
    <s v="Nuu"/>
    <x v="5"/>
    <x v="41"/>
    <x v="41"/>
    <x v="82"/>
    <x v="2"/>
    <n v="5"/>
    <x v="5"/>
    <x v="23"/>
    <n v="2372467"/>
  </r>
  <r>
    <d v="2026-06-23T00:00:00"/>
    <s v="Lepea Primary school"/>
    <s v="Female"/>
    <s v="Lepea"/>
    <n v="7740154"/>
    <s v="Nuu"/>
    <x v="5"/>
    <x v="28"/>
    <x v="28"/>
    <x v="36"/>
    <x v="2"/>
    <n v="5"/>
    <x v="5"/>
    <x v="23"/>
    <n v="2372467"/>
  </r>
  <r>
    <d v="2026-06-23T00:00:00"/>
    <s v="Lepea Primary school"/>
    <s v="Female"/>
    <s v="Lepea"/>
    <n v="7740154"/>
    <s v="Nuu"/>
    <x v="1"/>
    <x v="31"/>
    <x v="31"/>
    <x v="41"/>
    <x v="2"/>
    <n v="6"/>
    <x v="5"/>
    <x v="2"/>
    <n v="2372467"/>
  </r>
  <r>
    <d v="2026-06-23T00:00:00"/>
    <s v="Pisi Faamatuaina"/>
    <s v="Female"/>
    <s v="Vaitele"/>
    <n v="7740154"/>
    <s v="Nuu"/>
    <x v="5"/>
    <x v="26"/>
    <x v="26"/>
    <x v="34"/>
    <x v="2"/>
    <n v="2"/>
    <x v="5"/>
    <x v="26"/>
    <n v="2372485"/>
  </r>
  <r>
    <d v="2026-06-23T00:00:00"/>
    <s v="Pisi Faamatuaina"/>
    <s v="Female"/>
    <s v="Vaitele"/>
    <n v="7740154"/>
    <s v="Nuu"/>
    <x v="5"/>
    <x v="19"/>
    <x v="19"/>
    <x v="26"/>
    <x v="2"/>
    <n v="4"/>
    <x v="5"/>
    <x v="22"/>
    <n v="2372485"/>
  </r>
  <r>
    <d v="2026-06-23T00:00:00"/>
    <s v="Talai (Sui)"/>
    <s v="Male"/>
    <s v="Vaitele fou"/>
    <n v="0"/>
    <s v="Nuu"/>
    <x v="6"/>
    <x v="33"/>
    <x v="33"/>
    <x v="52"/>
    <x v="7"/>
    <n v="100"/>
    <x v="11"/>
    <x v="28"/>
    <n v="2372468"/>
  </r>
  <r>
    <d v="2026-06-24T00:00:00"/>
    <s v="Toma"/>
    <s v="Male"/>
    <s v="Aleisa"/>
    <n v="0"/>
    <s v="Nuu"/>
    <x v="5"/>
    <x v="20"/>
    <x v="20"/>
    <x v="27"/>
    <x v="2"/>
    <n v="4"/>
    <x v="5"/>
    <x v="22"/>
    <n v="2372491"/>
  </r>
  <r>
    <d v="2026-06-24T00:00:00"/>
    <s v="Toma"/>
    <s v="Male"/>
    <s v="Aleisa"/>
    <n v="0"/>
    <s v="Nuu"/>
    <x v="1"/>
    <x v="2"/>
    <x v="2"/>
    <x v="2"/>
    <x v="1"/>
    <n v="2"/>
    <x v="1"/>
    <x v="12"/>
    <n v="2372491"/>
  </r>
  <r>
    <d v="2026-06-24T00:00:00"/>
    <s v="Toma"/>
    <s v="Male"/>
    <s v="Aleisa"/>
    <n v="0"/>
    <s v="Nuu"/>
    <x v="5"/>
    <x v="26"/>
    <x v="26"/>
    <x v="34"/>
    <x v="2"/>
    <n v="4"/>
    <x v="5"/>
    <x v="22"/>
    <n v="2372491"/>
  </r>
  <r>
    <d v="2026-06-24T00:00:00"/>
    <s v="Alec Ekeroma"/>
    <s v="Male"/>
    <s v="Tanumalala"/>
    <n v="7728405"/>
    <s v="Nuu"/>
    <x v="1"/>
    <x v="2"/>
    <x v="2"/>
    <x v="2"/>
    <x v="1"/>
    <n v="9"/>
    <x v="1"/>
    <x v="91"/>
    <n v="2372496"/>
  </r>
  <r>
    <d v="2026-06-24T00:00:00"/>
    <s v="Alec Ekeroma"/>
    <s v="Male"/>
    <s v="Tanumalala"/>
    <n v="7728405"/>
    <s v="Nuu"/>
    <x v="1"/>
    <x v="3"/>
    <x v="3"/>
    <x v="3"/>
    <x v="1"/>
    <n v="11"/>
    <x v="1"/>
    <x v="92"/>
    <n v="2372496"/>
  </r>
  <r>
    <d v="2026-06-24T00:00:00"/>
    <s v="Alec Ekeroma"/>
    <s v="Male"/>
    <s v="Tanumalala"/>
    <n v="7728405"/>
    <s v="Nuu"/>
    <x v="5"/>
    <x v="42"/>
    <x v="42"/>
    <x v="83"/>
    <x v="2"/>
    <n v="14"/>
    <x v="5"/>
    <x v="93"/>
    <n v="2372496"/>
  </r>
  <r>
    <d v="2026-06-24T00:00:00"/>
    <s v="Tavita"/>
    <s v="Male"/>
    <s v="Lefaga"/>
    <n v="0"/>
    <s v="Nuu"/>
    <x v="0"/>
    <x v="1"/>
    <x v="1"/>
    <x v="1"/>
    <x v="0"/>
    <n v="50"/>
    <x v="4"/>
    <x v="0"/>
    <n v="2372492"/>
  </r>
  <r>
    <d v="2026-06-24T00:00:00"/>
    <s v="Tule Palauni"/>
    <s v="Male"/>
    <s v="Siusega"/>
    <n v="7280965"/>
    <s v="Nuu"/>
    <x v="2"/>
    <x v="9"/>
    <x v="9"/>
    <x v="9"/>
    <x v="2"/>
    <n v="3"/>
    <x v="2"/>
    <x v="7"/>
    <n v="2372486"/>
  </r>
  <r>
    <d v="2026-06-24T00:00:00"/>
    <s v="Tule Palauni"/>
    <s v="Male"/>
    <s v="Siusega"/>
    <n v="7280965"/>
    <s v="Nuu"/>
    <x v="2"/>
    <x v="11"/>
    <x v="11"/>
    <x v="20"/>
    <x v="2"/>
    <n v="3"/>
    <x v="2"/>
    <x v="7"/>
    <n v="2372486"/>
  </r>
  <r>
    <d v="2026-06-24T00:00:00"/>
    <s v="Tule Palauni"/>
    <s v="Male"/>
    <s v="Siusega"/>
    <n v="7280965"/>
    <s v="Nuu"/>
    <x v="2"/>
    <x v="5"/>
    <x v="5"/>
    <x v="5"/>
    <x v="2"/>
    <n v="1"/>
    <x v="2"/>
    <x v="6"/>
    <n v="2372486"/>
  </r>
  <r>
    <d v="2026-06-24T00:00:00"/>
    <s v="Tule Palauni"/>
    <s v="Male"/>
    <s v="Siusega"/>
    <n v="7280965"/>
    <s v="Nuu"/>
    <x v="2"/>
    <x v="6"/>
    <x v="6"/>
    <x v="6"/>
    <x v="2"/>
    <n v="2"/>
    <x v="2"/>
    <x v="4"/>
    <n v="2372486"/>
  </r>
  <r>
    <d v="2026-06-24T00:00:00"/>
    <s v="Aleki Laban"/>
    <s v="Male"/>
    <s v="Vaitele fou"/>
    <n v="0"/>
    <s v="Nuu"/>
    <x v="2"/>
    <x v="5"/>
    <x v="5"/>
    <x v="5"/>
    <x v="2"/>
    <n v="30"/>
    <x v="2"/>
    <x v="49"/>
    <n v="2372487"/>
  </r>
  <r>
    <d v="2026-06-24T00:00:00"/>
    <s v="Aleki Laban"/>
    <s v="Male"/>
    <s v="Vaitele fou"/>
    <n v="0"/>
    <s v="Nuu"/>
    <x v="2"/>
    <x v="15"/>
    <x v="15"/>
    <x v="80"/>
    <x v="2"/>
    <n v="20"/>
    <x v="2"/>
    <x v="11"/>
    <n v="2372487"/>
  </r>
  <r>
    <d v="2026-06-24T00:00:00"/>
    <s v="Aleki Laban"/>
    <s v="Male"/>
    <s v="Vaitele fou"/>
    <n v="0"/>
    <s v="Nuu"/>
    <x v="2"/>
    <x v="7"/>
    <x v="7"/>
    <x v="21"/>
    <x v="3"/>
    <n v="1"/>
    <x v="3"/>
    <x v="19"/>
    <n v="2372487"/>
  </r>
  <r>
    <d v="2026-06-24T00:00:00"/>
    <s v="Aleki Laban"/>
    <s v="Male"/>
    <s v="Vaitele fou"/>
    <n v="0"/>
    <s v="Nuu"/>
    <x v="2"/>
    <x v="6"/>
    <x v="6"/>
    <x v="6"/>
    <x v="2"/>
    <n v="3"/>
    <x v="2"/>
    <x v="7"/>
    <n v="2372487"/>
  </r>
  <r>
    <d v="2026-06-24T00:00:00"/>
    <s v="Ioane Tupo"/>
    <s v="Male"/>
    <s v="Vaitele fou"/>
    <n v="0"/>
    <s v="Nuu"/>
    <x v="2"/>
    <x v="15"/>
    <x v="15"/>
    <x v="80"/>
    <x v="2"/>
    <n v="10"/>
    <x v="2"/>
    <x v="17"/>
    <n v="2372488"/>
  </r>
  <r>
    <d v="2026-06-24T00:00:00"/>
    <s v="Ioane Tupo"/>
    <s v="Male"/>
    <s v="Vaitele fou"/>
    <n v="0"/>
    <s v="Nuu"/>
    <x v="2"/>
    <x v="10"/>
    <x v="10"/>
    <x v="12"/>
    <x v="3"/>
    <n v="1"/>
    <x v="3"/>
    <x v="19"/>
    <n v="2372488"/>
  </r>
  <r>
    <d v="2026-06-24T00:00:00"/>
    <s v="Fa'alogo Fagaote"/>
    <s v="Male"/>
    <s v="Toamua"/>
    <n v="0"/>
    <s v="Nuu"/>
    <x v="2"/>
    <x v="4"/>
    <x v="4"/>
    <x v="4"/>
    <x v="2"/>
    <n v="5"/>
    <x v="2"/>
    <x v="3"/>
    <n v="2372489"/>
  </r>
  <r>
    <d v="2026-06-24T00:00:00"/>
    <s v="Fa'alogo Fagaote"/>
    <s v="Male"/>
    <s v="Toamua"/>
    <n v="0"/>
    <s v="Nuu"/>
    <x v="2"/>
    <x v="6"/>
    <x v="6"/>
    <x v="6"/>
    <x v="2"/>
    <n v="5"/>
    <x v="2"/>
    <x v="3"/>
    <n v="2372489"/>
  </r>
  <r>
    <d v="2026-06-24T00:00:00"/>
    <s v="Toma Toma"/>
    <s v="Male"/>
    <s v="Aleisa"/>
    <n v="0"/>
    <s v="Nuu"/>
    <x v="2"/>
    <x v="6"/>
    <x v="6"/>
    <x v="6"/>
    <x v="2"/>
    <n v="2"/>
    <x v="2"/>
    <x v="4"/>
    <n v="2372490"/>
  </r>
  <r>
    <d v="2026-06-24T00:00:00"/>
    <s v="Toma Toma"/>
    <s v="Male"/>
    <s v="Aleisa"/>
    <n v="0"/>
    <s v="Nuu"/>
    <x v="2"/>
    <x v="9"/>
    <x v="9"/>
    <x v="9"/>
    <x v="2"/>
    <n v="3"/>
    <x v="2"/>
    <x v="7"/>
    <n v="2372490"/>
  </r>
  <r>
    <d v="2026-06-24T00:00:00"/>
    <s v="Toma Toma"/>
    <s v="Male"/>
    <s v="Aleisa"/>
    <n v="0"/>
    <s v="Nuu"/>
    <x v="2"/>
    <x v="7"/>
    <x v="7"/>
    <x v="21"/>
    <x v="3"/>
    <n v="1"/>
    <x v="3"/>
    <x v="19"/>
    <n v="2372490"/>
  </r>
  <r>
    <d v="2026-06-24T00:00:00"/>
    <s v="Ace Sofe"/>
    <s v="Male"/>
    <s v="Siusega"/>
    <n v="7548278"/>
    <s v="Nuu"/>
    <x v="2"/>
    <x v="6"/>
    <x v="6"/>
    <x v="6"/>
    <x v="2"/>
    <n v="10"/>
    <x v="2"/>
    <x v="17"/>
    <n v="2372495"/>
  </r>
  <r>
    <d v="2026-06-24T00:00:00"/>
    <s v="Ace Sofe"/>
    <s v="Male"/>
    <s v="Siusega"/>
    <n v="7548278"/>
    <s v="Nuu"/>
    <x v="2"/>
    <x v="15"/>
    <x v="15"/>
    <x v="80"/>
    <x v="2"/>
    <n v="10"/>
    <x v="2"/>
    <x v="17"/>
    <n v="2372495"/>
  </r>
  <r>
    <d v="2026-06-24T00:00:00"/>
    <s v="Tua Maiava"/>
    <s v="Female"/>
    <s v="Falelauniu"/>
    <n v="7654163"/>
    <s v="Nuu"/>
    <x v="3"/>
    <x v="13"/>
    <x v="13"/>
    <x v="16"/>
    <x v="2"/>
    <n v="20"/>
    <x v="2"/>
    <x v="11"/>
    <n v="2372494"/>
  </r>
  <r>
    <d v="2026-06-24T00:00:00"/>
    <s v="Alec Ekeroma"/>
    <s v="Male"/>
    <s v="Tanumalala"/>
    <n v="0"/>
    <s v="Nuu"/>
    <x v="2"/>
    <x v="5"/>
    <x v="5"/>
    <x v="5"/>
    <x v="2"/>
    <n v="32"/>
    <x v="2"/>
    <x v="94"/>
    <n v="2372493"/>
  </r>
  <r>
    <d v="2026-06-24T00:00:00"/>
    <s v="Alec Ekeroma"/>
    <s v="Male"/>
    <s v="Tanumalala"/>
    <n v="0"/>
    <s v="Nuu"/>
    <x v="2"/>
    <x v="6"/>
    <x v="6"/>
    <x v="6"/>
    <x v="2"/>
    <n v="30"/>
    <x v="2"/>
    <x v="49"/>
    <n v="2372493"/>
  </r>
  <r>
    <d v="2026-06-24T00:00:00"/>
    <s v="Dora Samoa"/>
    <s v="Male"/>
    <s v="Aleisa"/>
    <n v="7765911"/>
    <s v="Nuu"/>
    <x v="2"/>
    <x v="15"/>
    <x v="15"/>
    <x v="80"/>
    <x v="2"/>
    <n v="20"/>
    <x v="2"/>
    <x v="11"/>
    <n v="2372497"/>
  </r>
  <r>
    <d v="2026-06-24T00:00:00"/>
    <s v="Dora Samoa"/>
    <s v="Male"/>
    <s v="Aleisa"/>
    <n v="7765911"/>
    <s v="Nuu"/>
    <x v="2"/>
    <x v="6"/>
    <x v="6"/>
    <x v="39"/>
    <x v="2"/>
    <n v="10"/>
    <x v="2"/>
    <x v="17"/>
    <n v="2372497"/>
  </r>
  <r>
    <d v="2026-06-24T00:00:00"/>
    <s v="Eddie Ualesi"/>
    <s v="Male"/>
    <s v="Nuufou"/>
    <n v="7752185"/>
    <s v="Nuu"/>
    <x v="2"/>
    <x v="7"/>
    <x v="7"/>
    <x v="21"/>
    <x v="3"/>
    <n v="1"/>
    <x v="2"/>
    <x v="19"/>
    <n v="2372498"/>
  </r>
  <r>
    <d v="2026-06-25T00:00:00"/>
    <s v="Des Chanting"/>
    <s v="Male"/>
    <s v="Puipaa"/>
    <n v="0"/>
    <s v="Nuu"/>
    <x v="2"/>
    <x v="8"/>
    <x v="8"/>
    <x v="22"/>
    <x v="2"/>
    <n v="2"/>
    <x v="2"/>
    <x v="4"/>
    <n v="2372501"/>
  </r>
  <r>
    <d v="2026-06-25T00:00:00"/>
    <s v="Des Chanting"/>
    <s v="Male"/>
    <s v="Puipaa"/>
    <n v="0"/>
    <s v="Nuu"/>
    <x v="2"/>
    <x v="15"/>
    <x v="15"/>
    <x v="80"/>
    <x v="2"/>
    <n v="3"/>
    <x v="2"/>
    <x v="7"/>
    <n v="2372501"/>
  </r>
  <r>
    <d v="2026-06-25T00:00:00"/>
    <s v="Des Chanting"/>
    <s v="Male"/>
    <s v="Puipaa"/>
    <n v="0"/>
    <s v="Nuu"/>
    <x v="2"/>
    <x v="38"/>
    <x v="38"/>
    <x v="70"/>
    <x v="2"/>
    <n v="2"/>
    <x v="2"/>
    <x v="4"/>
    <n v="2372501"/>
  </r>
  <r>
    <d v="2026-06-25T00:00:00"/>
    <s v="Des Chanting"/>
    <s v="Male"/>
    <s v="Puipaa"/>
    <n v="0"/>
    <s v="Nuu"/>
    <x v="2"/>
    <x v="6"/>
    <x v="6"/>
    <x v="39"/>
    <x v="2"/>
    <n v="2"/>
    <x v="2"/>
    <x v="4"/>
    <n v="2372501"/>
  </r>
  <r>
    <d v="2026-06-25T00:00:00"/>
    <s v="Fina Taliaoa"/>
    <s v="Male"/>
    <s v="Leauvaa"/>
    <n v="0"/>
    <s v="Nuu"/>
    <x v="2"/>
    <x v="4"/>
    <x v="4"/>
    <x v="4"/>
    <x v="2"/>
    <n v="4"/>
    <x v="2"/>
    <x v="8"/>
    <n v="2372503"/>
  </r>
  <r>
    <d v="2026-06-25T00:00:00"/>
    <s v="Fina Taliaoa"/>
    <s v="Male"/>
    <s v="Leauvaa"/>
    <n v="0"/>
    <s v="Nuu"/>
    <x v="2"/>
    <x v="11"/>
    <x v="11"/>
    <x v="20"/>
    <x v="2"/>
    <n v="5"/>
    <x v="2"/>
    <x v="3"/>
    <n v="2372503"/>
  </r>
  <r>
    <d v="2026-06-25T00:00:00"/>
    <s v="Fina Taliaoa"/>
    <s v="Male"/>
    <s v="Leauvaa"/>
    <n v="0"/>
    <s v="Nuu"/>
    <x v="2"/>
    <x v="9"/>
    <x v="9"/>
    <x v="9"/>
    <x v="2"/>
    <n v="4"/>
    <x v="2"/>
    <x v="8"/>
    <n v="2372503"/>
  </r>
  <r>
    <d v="2026-06-25T00:00:00"/>
    <s v="Fina Taliaoa"/>
    <s v="Male"/>
    <s v="Leauvaa"/>
    <n v="0"/>
    <s v="Nuu"/>
    <x v="3"/>
    <x v="13"/>
    <x v="13"/>
    <x v="16"/>
    <x v="2"/>
    <n v="3"/>
    <x v="2"/>
    <x v="7"/>
    <n v="2372503"/>
  </r>
  <r>
    <d v="2026-06-25T00:00:00"/>
    <s v="Fina Taliaoa"/>
    <s v="Male"/>
    <s v="Leauvaa"/>
    <n v="0"/>
    <s v="Nuu"/>
    <x v="3"/>
    <x v="13"/>
    <x v="13"/>
    <x v="15"/>
    <x v="2"/>
    <n v="3"/>
    <x v="2"/>
    <x v="7"/>
    <n v="2372503"/>
  </r>
  <r>
    <d v="2026-06-25T00:00:00"/>
    <s v="Fina Taliaoa"/>
    <s v="Male"/>
    <s v="Leauvaa"/>
    <n v="0"/>
    <s v="Nuu"/>
    <x v="2"/>
    <x v="15"/>
    <x v="15"/>
    <x v="80"/>
    <x v="2"/>
    <n v="2"/>
    <x v="2"/>
    <x v="4"/>
    <n v="2372503"/>
  </r>
  <r>
    <d v="2026-06-25T00:00:00"/>
    <s v="Joe Seumanu"/>
    <s v="Male"/>
    <s v="Saleimoa"/>
    <n v="0"/>
    <s v="Nuu"/>
    <x v="2"/>
    <x v="4"/>
    <x v="4"/>
    <x v="4"/>
    <x v="2"/>
    <n v="1"/>
    <x v="2"/>
    <x v="6"/>
    <n v="2372504"/>
  </r>
  <r>
    <d v="2026-06-25T00:00:00"/>
    <s v="Joe Seumanu"/>
    <s v="Male"/>
    <s v="Saleimoa"/>
    <n v="0"/>
    <s v="Nuu"/>
    <x v="2"/>
    <x v="15"/>
    <x v="15"/>
    <x v="80"/>
    <x v="2"/>
    <n v="3"/>
    <x v="2"/>
    <x v="7"/>
    <n v="2372504"/>
  </r>
  <r>
    <d v="2026-06-25T00:00:00"/>
    <s v="Joe Seumanu"/>
    <s v="Male"/>
    <s v="Saleimoa"/>
    <n v="0"/>
    <s v="Nuu"/>
    <x v="2"/>
    <x v="5"/>
    <x v="5"/>
    <x v="75"/>
    <x v="2"/>
    <n v="3"/>
    <x v="2"/>
    <x v="7"/>
    <n v="2372504"/>
  </r>
  <r>
    <d v="2026-06-25T00:00:00"/>
    <s v="Ane Stowers"/>
    <s v="Female"/>
    <s v="Fa'atoia"/>
    <n v="7625158"/>
    <s v="Nuu"/>
    <x v="2"/>
    <x v="15"/>
    <x v="15"/>
    <x v="80"/>
    <x v="2"/>
    <n v="3"/>
    <x v="2"/>
    <x v="7"/>
    <n v="2372505"/>
  </r>
  <r>
    <d v="2026-06-25T00:00:00"/>
    <s v="Ane Stowers"/>
    <s v="Female"/>
    <s v="Fa'atoia"/>
    <n v="7625158"/>
    <s v="Nuu"/>
    <x v="2"/>
    <x v="4"/>
    <x v="4"/>
    <x v="4"/>
    <x v="2"/>
    <n v="3"/>
    <x v="2"/>
    <x v="7"/>
    <n v="2372505"/>
  </r>
  <r>
    <d v="2026-06-25T00:00:00"/>
    <s v="Ane Stowers"/>
    <s v="Female"/>
    <s v="Fa'atoia"/>
    <n v="7625158"/>
    <s v="Nuu"/>
    <x v="2"/>
    <x v="9"/>
    <x v="9"/>
    <x v="9"/>
    <x v="2"/>
    <n v="2"/>
    <x v="2"/>
    <x v="4"/>
    <n v="2372505"/>
  </r>
  <r>
    <d v="2026-06-25T00:00:00"/>
    <s v="Ane Stowers"/>
    <s v="Female"/>
    <s v="Fa'atoia"/>
    <n v="7625158"/>
    <s v="Nuu"/>
    <x v="2"/>
    <x v="4"/>
    <x v="4"/>
    <x v="4"/>
    <x v="2"/>
    <n v="3"/>
    <x v="2"/>
    <x v="7"/>
    <n v="2372505"/>
  </r>
  <r>
    <d v="2026-06-25T00:00:00"/>
    <s v="Ane Stowers"/>
    <s v="Female"/>
    <s v="Fa'atoia"/>
    <n v="7625158"/>
    <s v="Nuu"/>
    <x v="2"/>
    <x v="11"/>
    <x v="11"/>
    <x v="11"/>
    <x v="2"/>
    <n v="2"/>
    <x v="2"/>
    <x v="4"/>
    <n v="2372505"/>
  </r>
  <r>
    <d v="2026-06-25T00:00:00"/>
    <s v="Jerry Scanlan"/>
    <s v="Male"/>
    <s v="Papaloloa"/>
    <n v="7556124"/>
    <s v="Nuu"/>
    <x v="2"/>
    <x v="6"/>
    <x v="6"/>
    <x v="6"/>
    <x v="2"/>
    <n v="4"/>
    <x v="2"/>
    <x v="8"/>
    <n v="2372506"/>
  </r>
  <r>
    <d v="2026-06-25T00:00:00"/>
    <s v="Jerry Scanlan"/>
    <s v="Male"/>
    <s v="Papaloloa"/>
    <n v="7556124"/>
    <s v="Nuu"/>
    <x v="2"/>
    <x v="4"/>
    <x v="4"/>
    <x v="4"/>
    <x v="2"/>
    <n v="7"/>
    <x v="2"/>
    <x v="20"/>
    <n v="2372506"/>
  </r>
  <r>
    <d v="2026-06-25T00:00:00"/>
    <s v="Jerry Scanlan"/>
    <s v="Male"/>
    <s v="Papaloloa"/>
    <n v="7556124"/>
    <s v="Nuu"/>
    <x v="2"/>
    <x v="15"/>
    <x v="15"/>
    <x v="80"/>
    <x v="2"/>
    <n v="3"/>
    <x v="2"/>
    <x v="7"/>
    <n v="2372506"/>
  </r>
  <r>
    <d v="2026-06-25T00:00:00"/>
    <s v="Junior"/>
    <s v="Male"/>
    <s v="Lepa"/>
    <n v="0"/>
    <s v="Nuu"/>
    <x v="0"/>
    <x v="1"/>
    <x v="1"/>
    <x v="1"/>
    <x v="0"/>
    <n v="20"/>
    <x v="4"/>
    <x v="22"/>
    <n v="2372500"/>
  </r>
  <r>
    <d v="2026-06-25T00:00:00"/>
    <s v="Des Chan Ching"/>
    <s v="Male"/>
    <s v="Puipaa"/>
    <n v="0"/>
    <s v="Nuu"/>
    <x v="5"/>
    <x v="27"/>
    <x v="27"/>
    <x v="35"/>
    <x v="8"/>
    <n v="1"/>
    <x v="1"/>
    <x v="2"/>
    <n v="2372502"/>
  </r>
  <r>
    <d v="2026-06-26T00:00:00"/>
    <s v="Tagaloa Saki"/>
    <s v="Male"/>
    <s v="Nuu fou"/>
    <n v="0"/>
    <s v="Nuu"/>
    <x v="0"/>
    <x v="0"/>
    <x v="0"/>
    <x v="37"/>
    <x v="2"/>
    <n v="30"/>
    <x v="4"/>
    <x v="2"/>
    <n v="2372507"/>
  </r>
  <r>
    <d v="2026-06-26T00:00:00"/>
    <s v="Aiken Cricton"/>
    <s v="Male"/>
    <s v="Nuu"/>
    <n v="0"/>
    <s v="Nuu"/>
    <x v="0"/>
    <x v="0"/>
    <x v="0"/>
    <x v="37"/>
    <x v="2"/>
    <n v="150"/>
    <x v="11"/>
    <x v="58"/>
    <n v="2372508"/>
  </r>
  <r>
    <d v="2026-06-26T00:00:00"/>
    <s v="Aleki Chong"/>
    <s v="Male"/>
    <s v="Matautu Apia"/>
    <n v="7667526"/>
    <s v="Nuu"/>
    <x v="2"/>
    <x v="4"/>
    <x v="4"/>
    <x v="4"/>
    <x v="2"/>
    <n v="10"/>
    <x v="2"/>
    <x v="17"/>
    <n v="2372509"/>
  </r>
  <r>
    <d v="2026-06-26T00:00:00"/>
    <s v="Aleki Chong"/>
    <s v="Male"/>
    <s v="Matautu Apia"/>
    <n v="7667526"/>
    <s v="Nuu"/>
    <x v="2"/>
    <x v="7"/>
    <x v="7"/>
    <x v="21"/>
    <x v="3"/>
    <n v="1"/>
    <x v="3"/>
    <x v="19"/>
    <n v="2372509"/>
  </r>
  <r>
    <d v="2026-06-26T00:00:00"/>
    <s v="Pisa Pese"/>
    <s v="Male"/>
    <s v="Vaitele fou"/>
    <n v="0"/>
    <s v="Nuu"/>
    <x v="2"/>
    <x v="4"/>
    <x v="4"/>
    <x v="4"/>
    <x v="2"/>
    <n v="4"/>
    <x v="2"/>
    <x v="8"/>
    <n v="2372510"/>
  </r>
  <r>
    <d v="2026-06-26T00:00:00"/>
    <s v="Pisa Pese"/>
    <s v="Male"/>
    <s v="Vaitele fou"/>
    <n v="0"/>
    <s v="Nuu"/>
    <x v="2"/>
    <x v="15"/>
    <x v="15"/>
    <x v="80"/>
    <x v="2"/>
    <n v="4"/>
    <x v="2"/>
    <x v="8"/>
    <n v="2372510"/>
  </r>
  <r>
    <d v="2026-06-26T00:00:00"/>
    <s v="Pisa Pese"/>
    <s v="Male"/>
    <s v="Vaitele fou"/>
    <n v="0"/>
    <s v="Nuu"/>
    <x v="2"/>
    <x v="6"/>
    <x v="6"/>
    <x v="6"/>
    <x v="2"/>
    <n v="4"/>
    <x v="2"/>
    <x v="8"/>
    <n v="2372510"/>
  </r>
  <r>
    <d v="2026-06-26T00:00:00"/>
    <s v="Sioka Malolo"/>
    <s v="Male"/>
    <s v="Malie"/>
    <n v="7586273"/>
    <s v="Nuu"/>
    <x v="2"/>
    <x v="7"/>
    <x v="7"/>
    <x v="21"/>
    <x v="3"/>
    <n v="1"/>
    <x v="3"/>
    <x v="19"/>
    <n v="2372511"/>
  </r>
  <r>
    <d v="2026-06-26T00:00:00"/>
    <s v="Leon Sauaga"/>
    <s v="Male"/>
    <s v="Vailima"/>
    <n v="7557807"/>
    <s v="Nuu"/>
    <x v="2"/>
    <x v="4"/>
    <x v="4"/>
    <x v="4"/>
    <x v="2"/>
    <n v="10"/>
    <x v="2"/>
    <x v="17"/>
    <n v="2372512"/>
  </r>
  <r>
    <d v="2026-06-26T00:00:00"/>
    <s v="Leon Sauaga"/>
    <s v="Male"/>
    <s v="Vailima"/>
    <n v="7557807"/>
    <s v="Nuu"/>
    <x v="3"/>
    <x v="13"/>
    <x v="13"/>
    <x v="16"/>
    <x v="2"/>
    <n v="10"/>
    <x v="2"/>
    <x v="17"/>
    <n v="2372512"/>
  </r>
  <r>
    <d v="2026-06-26T00:00:00"/>
    <s v="Fata Fata"/>
    <s v="Male"/>
    <s v="Afega"/>
    <n v="7119187"/>
    <s v="Nuu"/>
    <x v="2"/>
    <x v="6"/>
    <x v="6"/>
    <x v="6"/>
    <x v="2"/>
    <n v="10"/>
    <x v="2"/>
    <x v="17"/>
    <n v="2372513"/>
  </r>
  <r>
    <d v="2026-06-26T00:00:00"/>
    <s v="Fata Fata"/>
    <s v="Male"/>
    <s v="Afega"/>
    <n v="7119187"/>
    <s v="Nuu"/>
    <x v="2"/>
    <x v="11"/>
    <x v="11"/>
    <x v="11"/>
    <x v="2"/>
    <n v="10"/>
    <x v="2"/>
    <x v="17"/>
    <n v="2372513"/>
  </r>
  <r>
    <d v="2026-06-26T00:00:00"/>
    <s v="Sina Moli"/>
    <s v="Female"/>
    <s v="Nuufou"/>
    <n v="7762581"/>
    <s v="Nuu"/>
    <x v="2"/>
    <x v="7"/>
    <x v="7"/>
    <x v="21"/>
    <x v="3"/>
    <n v="1"/>
    <x v="3"/>
    <x v="19"/>
    <n v="2372514"/>
  </r>
  <r>
    <d v="2026-06-26T00:00:00"/>
    <s v="Sina Moli"/>
    <s v="Female"/>
    <s v="Nuufou"/>
    <n v="7762581"/>
    <s v="Nuu"/>
    <x v="2"/>
    <x v="15"/>
    <x v="15"/>
    <x v="80"/>
    <x v="2"/>
    <n v="10"/>
    <x v="2"/>
    <x v="17"/>
    <n v="2372514"/>
  </r>
  <r>
    <d v="2026-06-26T00:00:00"/>
    <s v="Ellis Vaega"/>
    <s v="Male"/>
    <s v="Vaitele "/>
    <n v="0"/>
    <s v="Nuu"/>
    <x v="0"/>
    <x v="24"/>
    <x v="24"/>
    <x v="84"/>
    <x v="6"/>
    <n v="1"/>
    <x v="10"/>
    <x v="0"/>
    <n v="2372515"/>
  </r>
  <r>
    <d v="2026-06-26T00:00:00"/>
    <s v="Leaupepe"/>
    <s v="Female"/>
    <s v="Siusega"/>
    <n v="0"/>
    <s v="Nuu"/>
    <x v="0"/>
    <x v="24"/>
    <x v="24"/>
    <x v="43"/>
    <x v="8"/>
    <n v="50"/>
    <x v="13"/>
    <x v="44"/>
    <n v="2372499"/>
  </r>
  <r>
    <d v="2026-06-26T00:00:00"/>
    <s v="Leaupepe"/>
    <s v="Female"/>
    <s v="Siusega"/>
    <n v="0"/>
    <s v="Nuu"/>
    <x v="0"/>
    <x v="24"/>
    <x v="24"/>
    <x v="42"/>
    <x v="8"/>
    <n v="20"/>
    <x v="13"/>
    <x v="0"/>
    <n v="237249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5A6E063-B554-4716-BFE6-78E7F59671CC}" name="PivotTable1" cacheId="0" applyNumberFormats="0" applyBorderFormats="0" applyFontFormats="0" applyPatternFormats="0" applyAlignmentFormats="0" applyWidthHeightFormats="1" dataCaption="Values" updatedVersion="6" minRefreshableVersion="3" useAutoFormatting="1" itemPrintTitles="1" createdVersion="6" indent="0" outline="1" outlineData="1" multipleFieldFilters="0">
  <location ref="A1:E182" firstHeaderRow="0" firstDataRow="1" firstDataCol="1"/>
  <pivotFields count="15">
    <pivotField showAll="0"/>
    <pivotField showAll="0"/>
    <pivotField showAll="0"/>
    <pivotField showAll="0"/>
    <pivotField showAll="0"/>
    <pivotField showAll="0"/>
    <pivotField axis="axisRow" showAll="0">
      <items count="8">
        <item x="6"/>
        <item x="5"/>
        <item x="0"/>
        <item x="4"/>
        <item x="2"/>
        <item x="3"/>
        <item x="1"/>
        <item t="default"/>
      </items>
    </pivotField>
    <pivotField axis="axisRow" showAll="0">
      <items count="44">
        <item x="33"/>
        <item x="34"/>
        <item x="26"/>
        <item x="28"/>
        <item x="42"/>
        <item x="18"/>
        <item x="19"/>
        <item x="20"/>
        <item x="41"/>
        <item x="21"/>
        <item x="22"/>
        <item x="39"/>
        <item x="25"/>
        <item x="36"/>
        <item x="27"/>
        <item x="32"/>
        <item x="23"/>
        <item x="1"/>
        <item x="0"/>
        <item x="40"/>
        <item x="24"/>
        <item x="16"/>
        <item x="17"/>
        <item x="35"/>
        <item x="37"/>
        <item x="10"/>
        <item x="7"/>
        <item x="11"/>
        <item x="15"/>
        <item x="6"/>
        <item x="4"/>
        <item x="5"/>
        <item x="30"/>
        <item x="14"/>
        <item x="8"/>
        <item x="29"/>
        <item x="9"/>
        <item x="12"/>
        <item x="38"/>
        <item x="13"/>
        <item x="2"/>
        <item x="3"/>
        <item x="31"/>
        <item t="default"/>
      </items>
    </pivotField>
    <pivotField axis="axisRow" showAll="0">
      <items count="44">
        <item x="28"/>
        <item x="26"/>
        <item x="24"/>
        <item x="30"/>
        <item x="16"/>
        <item x="9"/>
        <item x="4"/>
        <item x="32"/>
        <item x="12"/>
        <item x="35"/>
        <item x="10"/>
        <item x="1"/>
        <item x="0"/>
        <item x="40"/>
        <item x="29"/>
        <item x="5"/>
        <item x="27"/>
        <item x="23"/>
        <item x="6"/>
        <item x="17"/>
        <item x="36"/>
        <item x="7"/>
        <item x="13"/>
        <item x="42"/>
        <item x="3"/>
        <item x="11"/>
        <item x="2"/>
        <item x="25"/>
        <item x="31"/>
        <item x="19"/>
        <item x="20"/>
        <item x="14"/>
        <item x="38"/>
        <item x="18"/>
        <item x="22"/>
        <item x="21"/>
        <item x="39"/>
        <item x="41"/>
        <item x="33"/>
        <item x="15"/>
        <item x="37"/>
        <item x="8"/>
        <item x="34"/>
        <item t="default"/>
      </items>
    </pivotField>
    <pivotField axis="axisRow" showAll="0">
      <items count="86">
        <item x="42"/>
        <item x="59"/>
        <item x="77"/>
        <item x="50"/>
        <item x="65"/>
        <item x="34"/>
        <item x="79"/>
        <item x="15"/>
        <item x="19"/>
        <item x="6"/>
        <item x="23"/>
        <item x="9"/>
        <item x="8"/>
        <item x="44"/>
        <item x="13"/>
        <item x="84"/>
        <item x="51"/>
        <item x="14"/>
        <item x="35"/>
        <item x="30"/>
        <item x="43"/>
        <item x="78"/>
        <item x="52"/>
        <item x="66"/>
        <item x="60"/>
        <item x="26"/>
        <item x="48"/>
        <item x="83"/>
        <item x="20"/>
        <item x="7"/>
        <item x="28"/>
        <item x="63"/>
        <item x="24"/>
        <item x="37"/>
        <item x="62"/>
        <item x="40"/>
        <item x="76"/>
        <item x="3"/>
        <item x="32"/>
        <item x="69"/>
        <item x="12"/>
        <item x="68"/>
        <item x="46"/>
        <item x="74"/>
        <item x="27"/>
        <item x="56"/>
        <item x="33"/>
        <item x="41"/>
        <item x="47"/>
        <item x="54"/>
        <item x="25"/>
        <item x="72"/>
        <item x="11"/>
        <item x="17"/>
        <item x="29"/>
        <item x="49"/>
        <item x="10"/>
        <item x="53"/>
        <item x="64"/>
        <item x="45"/>
        <item x="0"/>
        <item x="57"/>
        <item x="61"/>
        <item x="75"/>
        <item x="58"/>
        <item x="16"/>
        <item x="55"/>
        <item x="73"/>
        <item x="82"/>
        <item x="22"/>
        <item x="4"/>
        <item x="5"/>
        <item x="39"/>
        <item x="21"/>
        <item x="80"/>
        <item x="38"/>
        <item x="2"/>
        <item x="71"/>
        <item x="1"/>
        <item x="18"/>
        <item x="67"/>
        <item x="81"/>
        <item x="70"/>
        <item x="31"/>
        <item x="36"/>
        <item t="default"/>
      </items>
    </pivotField>
    <pivotField dataField="1" showAll="0">
      <items count="12">
        <item x="1"/>
        <item x="8"/>
        <item x="9"/>
        <item x="6"/>
        <item x="5"/>
        <item x="4"/>
        <item x="2"/>
        <item x="0"/>
        <item x="7"/>
        <item x="10"/>
        <item x="3"/>
        <item t="default"/>
      </items>
    </pivotField>
    <pivotField dataField="1" showAll="0"/>
    <pivotField dataField="1" showAll="0">
      <items count="22">
        <item x="0"/>
        <item x="2"/>
        <item x="7"/>
        <item x="8"/>
        <item x="19"/>
        <item x="15"/>
        <item x="3"/>
        <item x="20"/>
        <item x="16"/>
        <item x="14"/>
        <item x="17"/>
        <item x="4"/>
        <item x="11"/>
        <item x="13"/>
        <item x="5"/>
        <item x="10"/>
        <item x="6"/>
        <item x="18"/>
        <item x="9"/>
        <item x="12"/>
        <item x="1"/>
        <item t="default"/>
      </items>
    </pivotField>
    <pivotField dataField="1" showAll="0">
      <items count="96">
        <item x="6"/>
        <item x="4"/>
        <item x="7"/>
        <item x="8"/>
        <item x="3"/>
        <item x="10"/>
        <item x="20"/>
        <item x="65"/>
        <item x="56"/>
        <item x="17"/>
        <item x="59"/>
        <item x="51"/>
        <item x="19"/>
        <item x="16"/>
        <item x="47"/>
        <item x="15"/>
        <item x="66"/>
        <item x="87"/>
        <item x="14"/>
        <item x="11"/>
        <item x="61"/>
        <item x="60"/>
        <item x="41"/>
        <item x="9"/>
        <item x="54"/>
        <item x="49"/>
        <item x="94"/>
        <item x="74"/>
        <item x="42"/>
        <item x="21"/>
        <item x="39"/>
        <item x="55"/>
        <item x="50"/>
        <item x="90"/>
        <item x="18"/>
        <item x="5"/>
        <item x="45"/>
        <item x="64"/>
        <item x="85"/>
        <item x="83"/>
        <item x="86"/>
        <item x="57"/>
        <item x="46"/>
        <item x="75"/>
        <item x="81"/>
        <item x="82"/>
        <item x="84"/>
        <item x="67"/>
        <item x="38"/>
        <item x="0"/>
        <item x="76"/>
        <item x="12"/>
        <item x="53"/>
        <item x="25"/>
        <item x="93"/>
        <item x="30"/>
        <item x="69"/>
        <item x="43"/>
        <item x="63"/>
        <item x="62"/>
        <item x="72"/>
        <item x="70"/>
        <item x="26"/>
        <item x="1"/>
        <item x="52"/>
        <item x="77"/>
        <item x="89"/>
        <item x="31"/>
        <item x="44"/>
        <item x="36"/>
        <item x="32"/>
        <item x="68"/>
        <item x="28"/>
        <item x="79"/>
        <item x="33"/>
        <item x="22"/>
        <item x="71"/>
        <item x="34"/>
        <item x="58"/>
        <item x="24"/>
        <item x="23"/>
        <item x="13"/>
        <item x="29"/>
        <item x="91"/>
        <item x="2"/>
        <item x="40"/>
        <item x="78"/>
        <item x="37"/>
        <item x="92"/>
        <item x="48"/>
        <item x="27"/>
        <item x="35"/>
        <item x="73"/>
        <item x="88"/>
        <item x="80"/>
        <item t="default"/>
      </items>
    </pivotField>
    <pivotField showAll="0"/>
  </pivotFields>
  <rowFields count="4">
    <field x="6"/>
    <field x="8"/>
    <field x="7"/>
    <field x="9"/>
  </rowFields>
  <rowItems count="181">
    <i>
      <x/>
    </i>
    <i r="1">
      <x v="38"/>
    </i>
    <i r="2">
      <x/>
    </i>
    <i r="3">
      <x v="21"/>
    </i>
    <i r="3">
      <x v="22"/>
    </i>
    <i r="3">
      <x v="49"/>
    </i>
    <i r="3">
      <x v="57"/>
    </i>
    <i r="3">
      <x v="59"/>
    </i>
    <i r="3">
      <x v="77"/>
    </i>
    <i r="3">
      <x v="81"/>
    </i>
    <i r="1">
      <x v="42"/>
    </i>
    <i r="2">
      <x v="1"/>
    </i>
    <i r="3">
      <x v="42"/>
    </i>
    <i r="3">
      <x v="43"/>
    </i>
    <i>
      <x v="1"/>
    </i>
    <i r="1">
      <x/>
    </i>
    <i r="2">
      <x v="3"/>
    </i>
    <i r="3">
      <x v="1"/>
    </i>
    <i r="3">
      <x v="84"/>
    </i>
    <i r="1">
      <x v="1"/>
    </i>
    <i r="2">
      <x v="2"/>
    </i>
    <i r="3">
      <x v="5"/>
    </i>
    <i r="3">
      <x v="26"/>
    </i>
    <i r="1">
      <x v="7"/>
    </i>
    <i r="2">
      <x v="15"/>
    </i>
    <i r="3">
      <x v="13"/>
    </i>
    <i r="1">
      <x v="16"/>
    </i>
    <i r="2">
      <x v="14"/>
    </i>
    <i r="3">
      <x v="18"/>
    </i>
    <i r="1">
      <x v="17"/>
    </i>
    <i r="2">
      <x v="16"/>
    </i>
    <i r="3">
      <x v="19"/>
    </i>
    <i r="1">
      <x v="20"/>
    </i>
    <i r="2">
      <x v="13"/>
    </i>
    <i r="3">
      <x v="45"/>
    </i>
    <i r="1">
      <x v="23"/>
    </i>
    <i r="2">
      <x v="4"/>
    </i>
    <i r="3">
      <x v="27"/>
    </i>
    <i r="1">
      <x v="27"/>
    </i>
    <i r="2">
      <x v="12"/>
    </i>
    <i r="3">
      <x v="30"/>
    </i>
    <i r="1">
      <x v="29"/>
    </i>
    <i r="2">
      <x v="6"/>
    </i>
    <i r="3">
      <x v="25"/>
    </i>
    <i r="1">
      <x v="30"/>
    </i>
    <i r="2">
      <x v="7"/>
    </i>
    <i r="3">
      <x v="44"/>
    </i>
    <i r="1">
      <x v="33"/>
    </i>
    <i r="2">
      <x v="5"/>
    </i>
    <i r="3">
      <x v="50"/>
    </i>
    <i r="3">
      <x v="51"/>
    </i>
    <i r="1">
      <x v="34"/>
    </i>
    <i r="2">
      <x v="10"/>
    </i>
    <i r="3">
      <x v="54"/>
    </i>
    <i r="1">
      <x v="35"/>
    </i>
    <i r="2">
      <x v="9"/>
    </i>
    <i r="3">
      <x v="30"/>
    </i>
    <i r="3">
      <x v="64"/>
    </i>
    <i r="1">
      <x v="36"/>
    </i>
    <i r="2">
      <x v="11"/>
    </i>
    <i r="3">
      <x v="67"/>
    </i>
    <i r="1">
      <x v="37"/>
    </i>
    <i r="2">
      <x v="8"/>
    </i>
    <i r="3">
      <x v="68"/>
    </i>
    <i>
      <x v="2"/>
    </i>
    <i r="1">
      <x v="2"/>
    </i>
    <i r="2">
      <x v="20"/>
    </i>
    <i r="3">
      <x/>
    </i>
    <i r="3">
      <x v="4"/>
    </i>
    <i r="3">
      <x v="15"/>
    </i>
    <i r="3">
      <x v="20"/>
    </i>
    <i r="3">
      <x v="41"/>
    </i>
    <i r="3">
      <x v="46"/>
    </i>
    <i r="3">
      <x v="58"/>
    </i>
    <i r="1">
      <x v="11"/>
    </i>
    <i r="2">
      <x v="17"/>
    </i>
    <i r="3">
      <x v="78"/>
    </i>
    <i r="1">
      <x v="12"/>
    </i>
    <i r="2">
      <x v="18"/>
    </i>
    <i r="3">
      <x v="33"/>
    </i>
    <i r="3">
      <x v="60"/>
    </i>
    <i r="1">
      <x v="13"/>
    </i>
    <i r="2">
      <x v="19"/>
    </i>
    <i r="3">
      <x v="2"/>
    </i>
    <i>
      <x v="3"/>
    </i>
    <i r="1">
      <x v="4"/>
    </i>
    <i r="2">
      <x v="21"/>
    </i>
    <i r="3">
      <x v="10"/>
    </i>
    <i r="1">
      <x v="9"/>
    </i>
    <i r="2">
      <x v="23"/>
    </i>
    <i r="3">
      <x v="16"/>
    </i>
    <i r="3">
      <x v="31"/>
    </i>
    <i r="1">
      <x v="19"/>
    </i>
    <i r="2">
      <x v="22"/>
    </i>
    <i r="3">
      <x v="23"/>
    </i>
    <i r="3">
      <x v="32"/>
    </i>
    <i r="1">
      <x v="40"/>
    </i>
    <i r="2">
      <x v="24"/>
    </i>
    <i r="3">
      <x v="80"/>
    </i>
    <i>
      <x v="4"/>
    </i>
    <i r="1">
      <x v="3"/>
    </i>
    <i r="2">
      <x v="32"/>
    </i>
    <i r="3">
      <x v="35"/>
    </i>
    <i r="3">
      <x v="62"/>
    </i>
    <i r="1">
      <x v="5"/>
    </i>
    <i r="2">
      <x v="36"/>
    </i>
    <i r="3">
      <x v="11"/>
    </i>
    <i r="1">
      <x v="6"/>
    </i>
    <i r="2">
      <x v="30"/>
    </i>
    <i r="3">
      <x v="3"/>
    </i>
    <i r="3">
      <x v="70"/>
    </i>
    <i r="3">
      <x v="71"/>
    </i>
    <i r="3">
      <x v="83"/>
    </i>
    <i r="1">
      <x v="8"/>
    </i>
    <i r="2">
      <x v="37"/>
    </i>
    <i r="3">
      <x v="14"/>
    </i>
    <i r="1">
      <x v="10"/>
    </i>
    <i r="2">
      <x v="25"/>
    </i>
    <i r="3">
      <x v="6"/>
    </i>
    <i r="3">
      <x v="40"/>
    </i>
    <i r="3">
      <x v="56"/>
    </i>
    <i r="1">
      <x v="14"/>
    </i>
    <i r="2">
      <x v="35"/>
    </i>
    <i r="3">
      <x v="75"/>
    </i>
    <i r="1">
      <x v="15"/>
    </i>
    <i r="2">
      <x v="31"/>
    </i>
    <i r="3">
      <x v="24"/>
    </i>
    <i r="3">
      <x v="34"/>
    </i>
    <i r="3">
      <x v="38"/>
    </i>
    <i r="3">
      <x v="39"/>
    </i>
    <i r="3">
      <x v="63"/>
    </i>
    <i r="3">
      <x v="71"/>
    </i>
    <i r="1">
      <x v="18"/>
    </i>
    <i r="2">
      <x v="29"/>
    </i>
    <i r="3">
      <x v="8"/>
    </i>
    <i r="3">
      <x v="9"/>
    </i>
    <i r="3">
      <x v="48"/>
    </i>
    <i r="3">
      <x v="72"/>
    </i>
    <i r="1">
      <x v="21"/>
    </i>
    <i r="2">
      <x v="26"/>
    </i>
    <i r="3">
      <x v="29"/>
    </i>
    <i r="3">
      <x v="73"/>
    </i>
    <i r="1">
      <x v="25"/>
    </i>
    <i r="2">
      <x v="27"/>
    </i>
    <i r="3">
      <x v="28"/>
    </i>
    <i r="3">
      <x v="52"/>
    </i>
    <i r="3">
      <x v="61"/>
    </i>
    <i r="1">
      <x v="31"/>
    </i>
    <i r="2">
      <x v="33"/>
    </i>
    <i r="3">
      <x v="53"/>
    </i>
    <i r="3">
      <x v="66"/>
    </i>
    <i r="1">
      <x v="32"/>
    </i>
    <i r="2">
      <x v="38"/>
    </i>
    <i r="3">
      <x v="82"/>
    </i>
    <i r="1">
      <x v="39"/>
    </i>
    <i r="2">
      <x v="28"/>
    </i>
    <i r="3">
      <x v="55"/>
    </i>
    <i r="3">
      <x v="74"/>
    </i>
    <i r="3">
      <x v="79"/>
    </i>
    <i r="1">
      <x v="41"/>
    </i>
    <i r="2">
      <x v="34"/>
    </i>
    <i r="3">
      <x v="12"/>
    </i>
    <i r="3">
      <x v="69"/>
    </i>
    <i>
      <x v="5"/>
    </i>
    <i r="1">
      <x v="22"/>
    </i>
    <i r="2">
      <x v="39"/>
    </i>
    <i r="3">
      <x v="7"/>
    </i>
    <i r="3">
      <x v="17"/>
    </i>
    <i r="3">
      <x v="65"/>
    </i>
    <i>
      <x v="6"/>
    </i>
    <i r="1">
      <x v="24"/>
    </i>
    <i r="2">
      <x v="41"/>
    </i>
    <i r="3">
      <x v="37"/>
    </i>
    <i r="1">
      <x v="26"/>
    </i>
    <i r="2">
      <x v="40"/>
    </i>
    <i r="3">
      <x v="76"/>
    </i>
    <i r="1">
      <x v="28"/>
    </i>
    <i r="2">
      <x v="42"/>
    </i>
    <i r="3">
      <x v="36"/>
    </i>
    <i r="3">
      <x v="47"/>
    </i>
    <i t="grand">
      <x/>
    </i>
  </rowItems>
  <colFields count="1">
    <field x="-2"/>
  </colFields>
  <colItems count="4">
    <i>
      <x/>
    </i>
    <i i="1">
      <x v="1"/>
    </i>
    <i i="2">
      <x v="2"/>
    </i>
    <i i="3">
      <x v="3"/>
    </i>
  </colItems>
  <dataFields count="4">
    <dataField name="Sum of Planting Materials" fld="10" baseField="0" baseItem="0"/>
    <dataField name="Sum of QTY" fld="11" baseField="0" baseItem="0"/>
    <dataField name="Sum of Unit Price" fld="12" baseField="0" baseItem="0"/>
    <dataField name="Sum of Total Price " fld="13" baseField="0" baseItem="0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5"/>
  <sheetViews>
    <sheetView zoomScale="90" zoomScaleNormal="90" workbookViewId="0">
      <pane ySplit="2" topLeftCell="A39" activePane="bottomLeft" state="frozen"/>
      <selection pane="bottomLeft" activeCell="I57" sqref="I57"/>
    </sheetView>
  </sheetViews>
  <sheetFormatPr defaultRowHeight="15" x14ac:dyDescent="0.25"/>
  <cols>
    <col min="1" max="1" width="15.28515625" customWidth="1"/>
    <col min="2" max="2" width="23.42578125" customWidth="1"/>
    <col min="3" max="3" width="10.5703125" customWidth="1"/>
    <col min="4" max="4" width="10.42578125" customWidth="1"/>
    <col min="5" max="5" width="9.85546875" bestFit="1" customWidth="1"/>
    <col min="6" max="6" width="10.28515625" customWidth="1"/>
    <col min="7" max="10" width="10.140625" customWidth="1"/>
  </cols>
  <sheetData>
    <row r="1" spans="1:10" x14ac:dyDescent="0.25">
      <c r="A1" s="70" t="s">
        <v>224</v>
      </c>
      <c r="B1" s="71"/>
      <c r="C1" s="71"/>
      <c r="D1" s="71"/>
      <c r="E1" s="71"/>
      <c r="F1" s="71"/>
      <c r="G1" s="71"/>
      <c r="H1" s="71"/>
      <c r="I1" s="71"/>
      <c r="J1" s="72"/>
    </row>
    <row r="2" spans="1:10" x14ac:dyDescent="0.25">
      <c r="A2" s="65" t="s">
        <v>0</v>
      </c>
      <c r="B2" s="65" t="s">
        <v>1</v>
      </c>
      <c r="C2" s="2" t="s">
        <v>2</v>
      </c>
      <c r="D2" s="4" t="s">
        <v>3</v>
      </c>
      <c r="E2" s="2" t="s">
        <v>4</v>
      </c>
      <c r="F2" s="4" t="s">
        <v>5</v>
      </c>
      <c r="G2" s="3" t="s">
        <v>6</v>
      </c>
      <c r="H2" s="3" t="s">
        <v>7</v>
      </c>
      <c r="I2" s="3" t="s">
        <v>55</v>
      </c>
      <c r="J2" s="3" t="s">
        <v>8</v>
      </c>
    </row>
    <row r="3" spans="1:10" x14ac:dyDescent="0.25">
      <c r="A3" s="66"/>
      <c r="B3" s="66"/>
      <c r="C3" s="4" t="s">
        <v>223</v>
      </c>
      <c r="D3" s="4" t="s">
        <v>223</v>
      </c>
      <c r="E3" s="4" t="s">
        <v>223</v>
      </c>
      <c r="F3" s="4" t="s">
        <v>223</v>
      </c>
      <c r="G3" s="4" t="s">
        <v>223</v>
      </c>
      <c r="H3" s="4" t="s">
        <v>223</v>
      </c>
      <c r="I3" s="4" t="s">
        <v>223</v>
      </c>
      <c r="J3" s="4" t="s">
        <v>223</v>
      </c>
    </row>
    <row r="4" spans="1:10" x14ac:dyDescent="0.25">
      <c r="A4" s="61" t="s">
        <v>9</v>
      </c>
      <c r="B4" s="5"/>
      <c r="C4" s="6">
        <f>SUM(C5:C10)</f>
        <v>1482</v>
      </c>
      <c r="D4" s="6"/>
      <c r="E4" s="6">
        <f t="shared" ref="E4:I4" si="0">SUM(E5:E10)</f>
        <v>434</v>
      </c>
      <c r="F4" s="6"/>
      <c r="G4" s="6"/>
      <c r="H4" s="6"/>
      <c r="I4" s="6">
        <f t="shared" si="0"/>
        <v>1751</v>
      </c>
      <c r="J4" s="6"/>
    </row>
    <row r="5" spans="1:10" x14ac:dyDescent="0.25">
      <c r="A5" s="61"/>
      <c r="B5" s="5" t="s">
        <v>10</v>
      </c>
      <c r="C5">
        <v>1226</v>
      </c>
      <c r="D5" s="5"/>
      <c r="E5" s="5"/>
      <c r="F5" s="5"/>
      <c r="G5" s="46"/>
      <c r="H5" s="46"/>
      <c r="I5" s="5">
        <v>1543</v>
      </c>
      <c r="J5" s="46"/>
    </row>
    <row r="6" spans="1:10" x14ac:dyDescent="0.25">
      <c r="A6" s="61"/>
      <c r="B6" s="5" t="s">
        <v>11</v>
      </c>
      <c r="C6">
        <v>256</v>
      </c>
      <c r="D6" s="5"/>
      <c r="E6" s="46"/>
      <c r="F6" s="5"/>
      <c r="G6" s="46"/>
      <c r="H6" s="46"/>
      <c r="I6" s="46"/>
      <c r="J6" s="46"/>
    </row>
    <row r="7" spans="1:10" x14ac:dyDescent="0.25">
      <c r="A7" s="61"/>
      <c r="B7" s="5" t="s">
        <v>12</v>
      </c>
      <c r="D7" s="5"/>
      <c r="E7">
        <v>434</v>
      </c>
      <c r="F7" s="5"/>
      <c r="G7" s="46"/>
      <c r="H7" s="46"/>
      <c r="I7" s="46"/>
      <c r="J7" s="46"/>
    </row>
    <row r="8" spans="1:10" x14ac:dyDescent="0.25">
      <c r="A8" s="61"/>
      <c r="B8" s="5" t="s">
        <v>13</v>
      </c>
      <c r="D8" s="5"/>
      <c r="E8" s="46"/>
      <c r="F8" s="5"/>
      <c r="G8" s="46"/>
      <c r="H8" s="46"/>
      <c r="I8" s="46">
        <v>183</v>
      </c>
      <c r="J8" s="46"/>
    </row>
    <row r="9" spans="1:10" x14ac:dyDescent="0.25">
      <c r="A9" s="61"/>
      <c r="B9" s="5" t="s">
        <v>231</v>
      </c>
      <c r="D9" s="5"/>
      <c r="E9" s="46"/>
      <c r="F9" s="5"/>
      <c r="G9" s="46"/>
      <c r="H9" s="46"/>
      <c r="I9" s="46">
        <v>25</v>
      </c>
      <c r="J9" s="46"/>
    </row>
    <row r="10" spans="1:10" x14ac:dyDescent="0.25">
      <c r="A10" s="62"/>
      <c r="B10" s="7" t="s">
        <v>149</v>
      </c>
      <c r="C10" s="8"/>
      <c r="D10" s="7"/>
      <c r="E10" s="9"/>
      <c r="F10" s="7"/>
      <c r="G10" s="9"/>
      <c r="H10" s="9"/>
      <c r="I10" s="9"/>
      <c r="J10" s="9"/>
    </row>
    <row r="11" spans="1:10" x14ac:dyDescent="0.25">
      <c r="A11" s="67" t="s">
        <v>14</v>
      </c>
      <c r="B11" s="11"/>
      <c r="C11" s="12"/>
      <c r="D11" s="12">
        <f t="shared" ref="D11:I11" si="1">SUM(D12:D30)</f>
        <v>20</v>
      </c>
      <c r="E11" s="12">
        <f t="shared" si="1"/>
        <v>2163</v>
      </c>
      <c r="F11" s="12"/>
      <c r="G11" s="12">
        <f t="shared" si="1"/>
        <v>65</v>
      </c>
      <c r="H11" s="12"/>
      <c r="I11" s="12">
        <f t="shared" si="1"/>
        <v>12</v>
      </c>
      <c r="J11" s="12"/>
    </row>
    <row r="12" spans="1:10" x14ac:dyDescent="0.25">
      <c r="A12" s="68"/>
      <c r="B12" s="11" t="s">
        <v>15</v>
      </c>
      <c r="C12" s="5"/>
      <c r="D12" s="5">
        <v>20</v>
      </c>
      <c r="E12">
        <v>105</v>
      </c>
      <c r="F12" s="5"/>
      <c r="G12" s="5"/>
      <c r="I12" s="5"/>
      <c r="J12" s="46"/>
    </row>
    <row r="13" spans="1:10" x14ac:dyDescent="0.25">
      <c r="A13" s="68"/>
      <c r="B13" s="11" t="s">
        <v>16</v>
      </c>
      <c r="C13" s="5"/>
      <c r="D13" s="5"/>
      <c r="E13">
        <v>180</v>
      </c>
      <c r="F13" s="5"/>
      <c r="G13" s="5"/>
      <c r="I13" s="5"/>
      <c r="J13" s="46"/>
    </row>
    <row r="14" spans="1:10" x14ac:dyDescent="0.25">
      <c r="A14" s="68"/>
      <c r="B14" s="11" t="s">
        <v>74</v>
      </c>
      <c r="C14" s="5"/>
      <c r="D14" s="5"/>
      <c r="E14" s="5"/>
      <c r="F14" s="5"/>
      <c r="G14" s="46">
        <v>65</v>
      </c>
      <c r="I14" s="5"/>
      <c r="J14" s="46"/>
    </row>
    <row r="15" spans="1:10" x14ac:dyDescent="0.25">
      <c r="A15" s="68"/>
      <c r="B15" s="11" t="s">
        <v>17</v>
      </c>
      <c r="C15" s="5"/>
      <c r="D15" s="5"/>
      <c r="E15">
        <v>53</v>
      </c>
      <c r="F15" s="5"/>
      <c r="G15" s="5"/>
      <c r="I15" s="5"/>
      <c r="J15" s="46"/>
    </row>
    <row r="16" spans="1:10" x14ac:dyDescent="0.25">
      <c r="A16" s="68"/>
      <c r="B16" s="11" t="s">
        <v>18</v>
      </c>
      <c r="C16" s="5"/>
      <c r="D16" s="5"/>
      <c r="E16">
        <v>596</v>
      </c>
      <c r="F16" s="5"/>
      <c r="G16" s="5"/>
      <c r="I16" s="5"/>
      <c r="J16" s="46"/>
    </row>
    <row r="17" spans="1:10" x14ac:dyDescent="0.25">
      <c r="A17" s="68"/>
      <c r="B17" s="11" t="s">
        <v>19</v>
      </c>
      <c r="C17" s="5"/>
      <c r="D17" s="5"/>
      <c r="E17">
        <v>100</v>
      </c>
      <c r="F17" s="5"/>
      <c r="G17" s="5"/>
      <c r="I17" s="5"/>
      <c r="J17" s="46"/>
    </row>
    <row r="18" spans="1:10" x14ac:dyDescent="0.25">
      <c r="A18" s="68"/>
      <c r="B18" s="11" t="s">
        <v>20</v>
      </c>
      <c r="C18" s="5"/>
      <c r="D18" s="5"/>
      <c r="E18">
        <v>340</v>
      </c>
      <c r="F18" s="5"/>
      <c r="G18" s="5"/>
      <c r="I18" s="5"/>
      <c r="J18" s="46"/>
    </row>
    <row r="19" spans="1:10" x14ac:dyDescent="0.25">
      <c r="A19" s="68"/>
      <c r="B19" s="11" t="s">
        <v>21</v>
      </c>
      <c r="C19" s="5"/>
      <c r="D19" s="5"/>
      <c r="E19">
        <v>131</v>
      </c>
      <c r="F19" s="5"/>
      <c r="G19" s="5"/>
      <c r="I19" s="5"/>
      <c r="J19" s="46"/>
    </row>
    <row r="20" spans="1:10" x14ac:dyDescent="0.25">
      <c r="A20" s="68"/>
      <c r="B20" s="11" t="s">
        <v>22</v>
      </c>
      <c r="C20" s="5"/>
      <c r="D20" s="5"/>
      <c r="E20">
        <v>66</v>
      </c>
      <c r="F20" s="5"/>
      <c r="G20" s="5"/>
      <c r="I20" s="5"/>
      <c r="J20" s="46"/>
    </row>
    <row r="21" spans="1:10" x14ac:dyDescent="0.25">
      <c r="A21" s="68"/>
      <c r="B21" s="11" t="s">
        <v>132</v>
      </c>
      <c r="C21" s="5"/>
      <c r="D21" s="5"/>
      <c r="E21">
        <v>37</v>
      </c>
      <c r="F21" s="5"/>
      <c r="G21" s="5"/>
      <c r="I21" s="5"/>
      <c r="J21" s="46"/>
    </row>
    <row r="22" spans="1:10" x14ac:dyDescent="0.25">
      <c r="A22" s="68"/>
      <c r="B22" s="11" t="s">
        <v>150</v>
      </c>
      <c r="C22" s="5"/>
      <c r="D22" s="5"/>
      <c r="E22">
        <v>115</v>
      </c>
      <c r="F22" s="5"/>
      <c r="G22" s="5"/>
      <c r="I22" s="5"/>
      <c r="J22" s="46"/>
    </row>
    <row r="23" spans="1:10" x14ac:dyDescent="0.25">
      <c r="A23" s="68"/>
      <c r="B23" s="11" t="s">
        <v>76</v>
      </c>
      <c r="C23" s="5"/>
      <c r="D23" s="5"/>
      <c r="E23">
        <v>168</v>
      </c>
      <c r="F23" s="5"/>
      <c r="G23" s="5"/>
      <c r="I23" s="5"/>
      <c r="J23" s="46"/>
    </row>
    <row r="24" spans="1:10" x14ac:dyDescent="0.25">
      <c r="A24" s="68"/>
      <c r="B24" s="11" t="s">
        <v>58</v>
      </c>
      <c r="C24" s="5"/>
      <c r="D24" s="5"/>
      <c r="E24">
        <v>65</v>
      </c>
      <c r="F24" s="5"/>
      <c r="G24" s="5"/>
      <c r="I24" s="5"/>
      <c r="J24" s="46"/>
    </row>
    <row r="25" spans="1:10" x14ac:dyDescent="0.25">
      <c r="A25" s="68"/>
      <c r="B25" s="11" t="s">
        <v>151</v>
      </c>
      <c r="C25" s="5"/>
      <c r="D25" s="5"/>
      <c r="E25">
        <v>68</v>
      </c>
      <c r="F25" s="5"/>
      <c r="G25" s="5"/>
      <c r="H25" s="46"/>
      <c r="I25" s="46">
        <v>12</v>
      </c>
      <c r="J25" s="46"/>
    </row>
    <row r="26" spans="1:10" x14ac:dyDescent="0.25">
      <c r="A26" s="68"/>
      <c r="B26" s="11" t="s">
        <v>24</v>
      </c>
      <c r="C26" s="5"/>
      <c r="D26" s="5"/>
      <c r="E26">
        <v>37</v>
      </c>
      <c r="F26" s="5"/>
      <c r="G26" s="5"/>
      <c r="I26" s="5"/>
      <c r="J26" s="46"/>
    </row>
    <row r="27" spans="1:10" x14ac:dyDescent="0.25">
      <c r="A27" s="68"/>
      <c r="B27" s="11" t="s">
        <v>152</v>
      </c>
      <c r="C27" s="5"/>
      <c r="D27" s="5"/>
      <c r="E27" s="5"/>
      <c r="F27" s="5"/>
      <c r="G27" s="5"/>
      <c r="I27" s="5"/>
      <c r="J27" s="46"/>
    </row>
    <row r="28" spans="1:10" x14ac:dyDescent="0.25">
      <c r="A28" s="68"/>
      <c r="B28" s="11" t="s">
        <v>59</v>
      </c>
      <c r="C28" s="5"/>
      <c r="D28" s="5"/>
      <c r="E28" s="5"/>
      <c r="F28" s="5"/>
      <c r="G28" s="5"/>
      <c r="I28" s="5"/>
      <c r="J28" s="46"/>
    </row>
    <row r="29" spans="1:10" x14ac:dyDescent="0.25">
      <c r="A29" s="68"/>
      <c r="B29" s="11" t="s">
        <v>77</v>
      </c>
      <c r="C29" s="5"/>
      <c r="D29" s="5"/>
      <c r="E29">
        <v>102</v>
      </c>
      <c r="F29" s="5"/>
      <c r="G29" s="5"/>
      <c r="I29" s="5"/>
      <c r="J29" s="46"/>
    </row>
    <row r="30" spans="1:10" x14ac:dyDescent="0.25">
      <c r="A30" s="69"/>
      <c r="B30" s="30" t="s">
        <v>216</v>
      </c>
      <c r="C30" s="7"/>
      <c r="D30" s="7"/>
      <c r="E30" s="7"/>
      <c r="F30" s="7"/>
      <c r="G30" s="7"/>
      <c r="H30" s="8"/>
      <c r="I30" s="7"/>
      <c r="J30" s="9"/>
    </row>
    <row r="31" spans="1:10" x14ac:dyDescent="0.25">
      <c r="A31" s="63" t="s">
        <v>25</v>
      </c>
      <c r="B31" s="5"/>
      <c r="C31" s="53">
        <f>SUM(C32:C36)</f>
        <v>50</v>
      </c>
      <c r="D31" s="53"/>
      <c r="E31" s="53">
        <f t="shared" ref="E31:I31" si="2">SUM(E32:E36)</f>
        <v>9926</v>
      </c>
      <c r="F31" s="53"/>
      <c r="G31" s="53"/>
      <c r="H31" s="53"/>
      <c r="I31" s="53">
        <f t="shared" si="2"/>
        <v>50</v>
      </c>
      <c r="J31" s="53"/>
    </row>
    <row r="32" spans="1:10" x14ac:dyDescent="0.25">
      <c r="A32" s="64"/>
      <c r="B32" s="11" t="s">
        <v>26</v>
      </c>
      <c r="C32" s="49"/>
      <c r="D32" s="49"/>
      <c r="E32" s="5">
        <v>8179</v>
      </c>
      <c r="F32" s="46"/>
      <c r="G32" s="46"/>
      <c r="H32" s="46"/>
      <c r="I32" s="46"/>
      <c r="J32" s="46"/>
    </row>
    <row r="33" spans="1:10" x14ac:dyDescent="0.25">
      <c r="A33" s="64"/>
      <c r="B33" s="5" t="s">
        <v>27</v>
      </c>
      <c r="C33" s="49"/>
      <c r="D33" s="49"/>
      <c r="E33" s="5">
        <v>320</v>
      </c>
      <c r="F33" s="46"/>
      <c r="G33" s="46"/>
      <c r="H33" s="46"/>
      <c r="I33" s="46"/>
      <c r="J33" s="46"/>
    </row>
    <row r="34" spans="1:10" x14ac:dyDescent="0.25">
      <c r="A34" s="64"/>
      <c r="B34" s="5" t="s">
        <v>28</v>
      </c>
      <c r="C34">
        <v>50</v>
      </c>
      <c r="D34" s="49"/>
      <c r="E34" s="5">
        <v>230</v>
      </c>
      <c r="F34" s="46"/>
      <c r="G34" s="46"/>
      <c r="H34" s="46"/>
      <c r="I34" s="5">
        <v>50</v>
      </c>
      <c r="J34" s="46"/>
    </row>
    <row r="35" spans="1:10" x14ac:dyDescent="0.25">
      <c r="A35" s="64"/>
      <c r="B35" s="5" t="s">
        <v>29</v>
      </c>
      <c r="C35" s="49"/>
      <c r="D35" s="49"/>
      <c r="E35" s="5"/>
      <c r="F35" s="46"/>
      <c r="G35" s="46"/>
      <c r="H35" s="46"/>
      <c r="I35" s="46"/>
      <c r="J35" s="46"/>
    </row>
    <row r="36" spans="1:10" x14ac:dyDescent="0.25">
      <c r="A36" s="64"/>
      <c r="B36" s="7" t="s">
        <v>30</v>
      </c>
      <c r="C36" s="50"/>
      <c r="D36" s="7"/>
      <c r="E36" s="5">
        <v>1197</v>
      </c>
      <c r="F36" s="9"/>
      <c r="G36" s="9"/>
      <c r="H36" s="9"/>
      <c r="I36" s="9"/>
      <c r="J36" s="9"/>
    </row>
    <row r="37" spans="1:10" x14ac:dyDescent="0.25">
      <c r="A37" s="63" t="s">
        <v>31</v>
      </c>
      <c r="B37" s="5"/>
      <c r="C37" s="44"/>
      <c r="D37" s="44"/>
      <c r="E37" s="44">
        <f t="shared" ref="E37:I37" si="3">SUM(E38:E43)</f>
        <v>949</v>
      </c>
      <c r="F37" s="44"/>
      <c r="G37" s="44"/>
      <c r="H37" s="44">
        <f t="shared" si="3"/>
        <v>121</v>
      </c>
      <c r="I37" s="44">
        <f t="shared" si="3"/>
        <v>20</v>
      </c>
      <c r="J37" s="12"/>
    </row>
    <row r="38" spans="1:10" x14ac:dyDescent="0.25">
      <c r="A38" s="64"/>
      <c r="B38" s="5" t="s">
        <v>32</v>
      </c>
      <c r="C38" s="11"/>
      <c r="D38" s="5"/>
      <c r="E38" s="5"/>
      <c r="F38" s="46"/>
      <c r="G38" s="46"/>
      <c r="I38" s="5"/>
      <c r="J38" s="46"/>
    </row>
    <row r="39" spans="1:10" x14ac:dyDescent="0.25">
      <c r="A39" s="75"/>
      <c r="B39" s="5" t="s">
        <v>33</v>
      </c>
      <c r="C39" s="11"/>
      <c r="D39" s="5"/>
      <c r="E39" s="5"/>
      <c r="F39" s="46"/>
      <c r="G39" s="46"/>
      <c r="I39" s="5"/>
      <c r="J39" s="46"/>
    </row>
    <row r="40" spans="1:10" x14ac:dyDescent="0.25">
      <c r="A40" s="75"/>
      <c r="B40" s="5" t="s">
        <v>34</v>
      </c>
      <c r="C40" s="11"/>
      <c r="D40" s="5"/>
      <c r="E40" s="5"/>
      <c r="F40" s="46"/>
      <c r="G40" s="46"/>
      <c r="I40" s="5"/>
      <c r="J40" s="46"/>
    </row>
    <row r="41" spans="1:10" x14ac:dyDescent="0.25">
      <c r="A41" s="75"/>
      <c r="B41" s="5" t="s">
        <v>35</v>
      </c>
      <c r="C41" s="11"/>
      <c r="D41" s="5"/>
      <c r="E41" s="46">
        <v>248</v>
      </c>
      <c r="F41" s="46"/>
      <c r="G41" s="46"/>
      <c r="I41" s="5"/>
      <c r="J41" s="46"/>
    </row>
    <row r="42" spans="1:10" x14ac:dyDescent="0.25">
      <c r="A42" s="75"/>
      <c r="B42" s="5" t="s">
        <v>36</v>
      </c>
      <c r="C42" s="11"/>
      <c r="D42" s="5"/>
      <c r="E42" s="46">
        <v>70</v>
      </c>
      <c r="F42" s="46"/>
      <c r="G42" s="46"/>
      <c r="I42" s="5"/>
      <c r="J42" s="46"/>
    </row>
    <row r="43" spans="1:10" x14ac:dyDescent="0.25">
      <c r="A43" s="75"/>
      <c r="B43" s="5" t="s">
        <v>37</v>
      </c>
      <c r="C43" s="30"/>
      <c r="D43" s="7"/>
      <c r="E43" s="9">
        <v>631</v>
      </c>
      <c r="F43" s="46"/>
      <c r="G43" s="46"/>
      <c r="H43" s="9">
        <v>121</v>
      </c>
      <c r="I43" s="9">
        <v>20</v>
      </c>
      <c r="J43" s="46"/>
    </row>
    <row r="44" spans="1:10" x14ac:dyDescent="0.25">
      <c r="A44" s="76" t="s">
        <v>38</v>
      </c>
      <c r="B44" s="51"/>
      <c r="C44" s="12"/>
      <c r="D44" s="12">
        <f t="shared" ref="D44:I44" si="4">SUM(D45:D63)</f>
        <v>1537</v>
      </c>
      <c r="E44" s="12">
        <f t="shared" si="4"/>
        <v>20771</v>
      </c>
      <c r="F44" s="12">
        <f t="shared" si="4"/>
        <v>152</v>
      </c>
      <c r="G44" s="12"/>
      <c r="H44" s="12"/>
      <c r="I44" s="12">
        <f t="shared" si="4"/>
        <v>10</v>
      </c>
      <c r="J44" s="12"/>
    </row>
    <row r="45" spans="1:10" x14ac:dyDescent="0.25">
      <c r="A45" s="77"/>
      <c r="B45" s="46" t="s">
        <v>39</v>
      </c>
      <c r="C45" s="5"/>
      <c r="D45" s="5"/>
      <c r="E45" s="46">
        <v>800</v>
      </c>
      <c r="F45" s="46">
        <v>109</v>
      </c>
      <c r="G45" s="46"/>
      <c r="H45" s="46"/>
      <c r="I45" s="46"/>
      <c r="J45" s="46"/>
    </row>
    <row r="46" spans="1:10" x14ac:dyDescent="0.25">
      <c r="A46" s="77"/>
      <c r="B46" s="46" t="s">
        <v>40</v>
      </c>
      <c r="C46" s="5"/>
      <c r="D46" s="5"/>
      <c r="E46" s="46">
        <v>3497</v>
      </c>
      <c r="F46" s="46"/>
      <c r="G46" s="46"/>
      <c r="H46" s="46"/>
      <c r="I46" s="46"/>
      <c r="J46" s="46"/>
    </row>
    <row r="47" spans="1:10" x14ac:dyDescent="0.25">
      <c r="A47" s="77"/>
      <c r="B47" s="46" t="s">
        <v>41</v>
      </c>
      <c r="C47" s="5"/>
      <c r="D47" s="5"/>
      <c r="E47" s="46">
        <v>3697</v>
      </c>
      <c r="F47" s="46"/>
      <c r="G47" s="46"/>
      <c r="H47" s="46"/>
      <c r="I47" s="46"/>
      <c r="J47" s="46"/>
    </row>
    <row r="48" spans="1:10" x14ac:dyDescent="0.25">
      <c r="A48" s="77"/>
      <c r="B48" s="46" t="s">
        <v>42</v>
      </c>
      <c r="C48" s="5"/>
      <c r="D48" s="5"/>
      <c r="E48" s="46">
        <v>6390</v>
      </c>
      <c r="F48" s="46"/>
      <c r="G48" s="46"/>
      <c r="H48" s="46"/>
      <c r="I48" s="46"/>
      <c r="J48" s="46"/>
    </row>
    <row r="49" spans="1:10" x14ac:dyDescent="0.25">
      <c r="A49" s="77"/>
      <c r="B49" s="46" t="s">
        <v>67</v>
      </c>
      <c r="C49" s="5"/>
      <c r="D49" s="5"/>
      <c r="E49" s="5"/>
      <c r="F49" s="46">
        <v>40</v>
      </c>
      <c r="G49" s="46"/>
      <c r="H49" s="46"/>
      <c r="I49" s="46"/>
      <c r="J49" s="46"/>
    </row>
    <row r="50" spans="1:10" x14ac:dyDescent="0.25">
      <c r="A50" s="77"/>
      <c r="B50" s="46" t="s">
        <v>44</v>
      </c>
      <c r="C50" s="5"/>
      <c r="D50" s="5"/>
      <c r="E50" s="46">
        <v>1706</v>
      </c>
      <c r="F50" s="46">
        <v>3</v>
      </c>
      <c r="G50" s="46"/>
      <c r="H50" s="46"/>
      <c r="I50" s="46"/>
      <c r="J50" s="46"/>
    </row>
    <row r="51" spans="1:10" x14ac:dyDescent="0.25">
      <c r="A51" s="77"/>
      <c r="B51" s="46" t="s">
        <v>45</v>
      </c>
      <c r="C51" s="5"/>
      <c r="D51" s="46">
        <v>519</v>
      </c>
      <c r="E51" s="46"/>
      <c r="F51" s="46"/>
      <c r="G51" s="46"/>
      <c r="H51" s="46"/>
      <c r="I51" s="46"/>
      <c r="J51" s="46"/>
    </row>
    <row r="52" spans="1:10" x14ac:dyDescent="0.25">
      <c r="A52" s="77"/>
      <c r="B52" s="46" t="s">
        <v>65</v>
      </c>
      <c r="C52" s="5"/>
      <c r="D52" s="46">
        <v>500</v>
      </c>
      <c r="E52" s="46">
        <v>100</v>
      </c>
      <c r="F52" s="46"/>
      <c r="G52" s="46"/>
      <c r="H52" s="46"/>
      <c r="I52" s="46"/>
      <c r="J52" s="46"/>
    </row>
    <row r="53" spans="1:10" x14ac:dyDescent="0.25">
      <c r="A53" s="77"/>
      <c r="B53" s="46" t="s">
        <v>62</v>
      </c>
      <c r="C53" s="5"/>
      <c r="D53" s="46">
        <v>400</v>
      </c>
      <c r="E53" s="46"/>
      <c r="F53" s="46"/>
      <c r="G53" s="46"/>
      <c r="H53" s="46"/>
      <c r="I53" s="46"/>
      <c r="J53" s="46"/>
    </row>
    <row r="54" spans="1:10" x14ac:dyDescent="0.25">
      <c r="A54" s="77"/>
      <c r="B54" s="46" t="s">
        <v>139</v>
      </c>
      <c r="C54" s="5"/>
      <c r="D54" s="46">
        <v>118</v>
      </c>
      <c r="E54" s="46">
        <v>40</v>
      </c>
      <c r="F54" s="46"/>
      <c r="G54" s="46"/>
      <c r="H54" s="46"/>
      <c r="I54" s="46"/>
      <c r="J54" s="46"/>
    </row>
    <row r="55" spans="1:10" x14ac:dyDescent="0.25">
      <c r="A55" s="77"/>
      <c r="B55" s="46" t="s">
        <v>46</v>
      </c>
      <c r="C55" s="5"/>
      <c r="D55" s="5"/>
      <c r="E55" s="46"/>
      <c r="F55" s="46"/>
      <c r="G55" s="46"/>
      <c r="H55" s="46"/>
      <c r="I55" s="46"/>
      <c r="J55" s="46"/>
    </row>
    <row r="56" spans="1:10" x14ac:dyDescent="0.25">
      <c r="A56" s="77"/>
      <c r="B56" s="46" t="s">
        <v>137</v>
      </c>
      <c r="C56" s="5"/>
      <c r="D56" s="5"/>
      <c r="E56" s="46">
        <v>400</v>
      </c>
      <c r="F56" s="46"/>
      <c r="G56" s="46"/>
      <c r="H56" s="46"/>
      <c r="I56" s="46"/>
      <c r="J56" s="46"/>
    </row>
    <row r="57" spans="1:10" x14ac:dyDescent="0.25">
      <c r="A57" s="77"/>
      <c r="B57" s="46" t="s">
        <v>138</v>
      </c>
      <c r="C57" s="5"/>
      <c r="D57" s="5"/>
      <c r="E57">
        <v>130</v>
      </c>
      <c r="F57" s="5"/>
      <c r="G57" s="46"/>
      <c r="H57" s="46"/>
      <c r="I57" s="46"/>
      <c r="J57" s="46"/>
    </row>
    <row r="58" spans="1:10" x14ac:dyDescent="0.25">
      <c r="A58" s="77"/>
      <c r="B58" s="46" t="s">
        <v>47</v>
      </c>
      <c r="C58" s="5"/>
      <c r="D58" s="5"/>
      <c r="E58" s="5"/>
      <c r="F58" s="5"/>
      <c r="G58" s="46"/>
      <c r="H58" s="46"/>
      <c r="I58" s="46"/>
      <c r="J58" s="46"/>
    </row>
    <row r="59" spans="1:10" x14ac:dyDescent="0.25">
      <c r="A59" s="77"/>
      <c r="B59" s="46" t="s">
        <v>48</v>
      </c>
      <c r="C59" s="5"/>
      <c r="D59" s="5"/>
      <c r="E59">
        <v>3611</v>
      </c>
      <c r="F59" s="5"/>
      <c r="G59" s="46"/>
      <c r="H59" s="46"/>
      <c r="I59" s="46">
        <v>10</v>
      </c>
      <c r="J59" s="46"/>
    </row>
    <row r="60" spans="1:10" x14ac:dyDescent="0.25">
      <c r="A60" s="77"/>
      <c r="B60" s="46" t="s">
        <v>200</v>
      </c>
      <c r="C60" s="5"/>
      <c r="D60" s="5"/>
      <c r="E60" s="5"/>
      <c r="F60" s="5"/>
      <c r="G60" s="46"/>
      <c r="H60" s="46"/>
      <c r="I60" s="46"/>
      <c r="J60" s="46"/>
    </row>
    <row r="61" spans="1:10" x14ac:dyDescent="0.25">
      <c r="A61" s="77"/>
      <c r="B61" s="5" t="s">
        <v>198</v>
      </c>
      <c r="C61" s="5"/>
      <c r="D61" s="5"/>
      <c r="E61" s="5"/>
      <c r="F61" s="5"/>
      <c r="G61" s="46"/>
      <c r="H61" s="5"/>
      <c r="I61" s="5"/>
      <c r="J61" s="5"/>
    </row>
    <row r="62" spans="1:10" x14ac:dyDescent="0.25">
      <c r="A62" s="77"/>
      <c r="B62" s="5" t="s">
        <v>199</v>
      </c>
      <c r="C62" s="5"/>
      <c r="D62" s="5"/>
      <c r="E62" s="5"/>
      <c r="F62" s="5"/>
      <c r="G62" s="46"/>
      <c r="H62" s="5"/>
      <c r="I62" s="5"/>
      <c r="J62" s="5"/>
    </row>
    <row r="63" spans="1:10" s="43" customFormat="1" x14ac:dyDescent="0.25">
      <c r="A63" s="77"/>
      <c r="B63" s="7" t="s">
        <v>230</v>
      </c>
      <c r="C63" s="52"/>
      <c r="D63" s="9"/>
      <c r="E63" s="9">
        <v>400</v>
      </c>
      <c r="F63" s="9"/>
      <c r="G63" s="9"/>
      <c r="H63" s="9"/>
      <c r="I63" s="9"/>
      <c r="J63" s="9"/>
    </row>
    <row r="64" spans="1:10" x14ac:dyDescent="0.25">
      <c r="A64" s="61" t="s">
        <v>49</v>
      </c>
      <c r="B64" s="5"/>
      <c r="C64" s="31"/>
      <c r="D64" s="31"/>
      <c r="E64" s="31">
        <f t="shared" ref="E64" si="5">SUM(E65:E70)</f>
        <v>670</v>
      </c>
      <c r="F64" s="31"/>
      <c r="G64" s="31"/>
      <c r="H64" s="31"/>
      <c r="I64" s="31"/>
      <c r="J64" s="31"/>
    </row>
    <row r="65" spans="1:10" x14ac:dyDescent="0.25">
      <c r="A65" s="61"/>
      <c r="B65" s="5" t="s">
        <v>50</v>
      </c>
      <c r="D65" s="5"/>
      <c r="E65">
        <v>440</v>
      </c>
      <c r="F65" s="5"/>
      <c r="G65" s="46"/>
      <c r="H65" s="46"/>
      <c r="I65" s="46"/>
      <c r="J65" s="46"/>
    </row>
    <row r="66" spans="1:10" x14ac:dyDescent="0.25">
      <c r="A66" s="61"/>
      <c r="B66" s="5" t="s">
        <v>91</v>
      </c>
      <c r="D66" s="5"/>
      <c r="E66" s="46"/>
      <c r="F66" s="5"/>
      <c r="G66" s="46"/>
      <c r="H66" s="46"/>
      <c r="I66" s="46"/>
      <c r="J66" s="46"/>
    </row>
    <row r="67" spans="1:10" x14ac:dyDescent="0.25">
      <c r="A67" s="61"/>
      <c r="B67" s="5" t="s">
        <v>51</v>
      </c>
      <c r="D67" s="5"/>
      <c r="E67" s="46"/>
      <c r="F67" s="5"/>
      <c r="G67" s="46"/>
      <c r="H67" s="46"/>
      <c r="I67" s="46"/>
      <c r="J67" s="46"/>
    </row>
    <row r="68" spans="1:10" x14ac:dyDescent="0.25">
      <c r="A68" s="61"/>
      <c r="B68" s="5" t="s">
        <v>52</v>
      </c>
      <c r="D68" s="5"/>
      <c r="E68" s="46"/>
      <c r="F68" s="5"/>
      <c r="G68" s="46"/>
      <c r="H68" s="46"/>
      <c r="I68" s="46"/>
      <c r="J68" s="46"/>
    </row>
    <row r="69" spans="1:10" x14ac:dyDescent="0.25">
      <c r="A69" s="61"/>
      <c r="B69" s="5" t="s">
        <v>53</v>
      </c>
      <c r="D69" s="5"/>
      <c r="E69">
        <v>230</v>
      </c>
      <c r="F69" s="5"/>
      <c r="G69" s="46"/>
      <c r="H69" s="46"/>
      <c r="I69" s="46"/>
      <c r="J69" s="46"/>
    </row>
    <row r="70" spans="1:10" x14ac:dyDescent="0.25">
      <c r="A70" s="62"/>
      <c r="B70" s="7" t="s">
        <v>140</v>
      </c>
      <c r="C70" s="8"/>
      <c r="D70" s="7"/>
      <c r="E70" s="9"/>
      <c r="F70" s="7"/>
      <c r="G70" s="9"/>
      <c r="H70" s="9"/>
      <c r="I70" s="9"/>
      <c r="J70" s="9"/>
    </row>
    <row r="71" spans="1:10" x14ac:dyDescent="0.25">
      <c r="A71" s="73" t="s">
        <v>141</v>
      </c>
      <c r="B71" s="10"/>
      <c r="C71" s="12"/>
      <c r="D71" s="12"/>
      <c r="E71" s="12">
        <f t="shared" ref="E71:I71" si="6">SUM(E72:E74)</f>
        <v>130</v>
      </c>
      <c r="F71" s="12"/>
      <c r="G71" s="12">
        <f t="shared" si="6"/>
        <v>679</v>
      </c>
      <c r="H71" s="12"/>
      <c r="I71" s="12">
        <f t="shared" si="6"/>
        <v>303</v>
      </c>
      <c r="J71" s="12"/>
    </row>
    <row r="72" spans="1:10" x14ac:dyDescent="0.25">
      <c r="A72" s="74"/>
      <c r="B72" s="5" t="s">
        <v>142</v>
      </c>
      <c r="C72" s="5"/>
      <c r="D72" s="5"/>
      <c r="F72" s="5"/>
      <c r="G72">
        <v>374</v>
      </c>
      <c r="H72" s="5"/>
      <c r="I72">
        <v>108</v>
      </c>
      <c r="J72" s="5"/>
    </row>
    <row r="73" spans="1:10" x14ac:dyDescent="0.25">
      <c r="A73" s="74"/>
      <c r="B73" s="5" t="s">
        <v>143</v>
      </c>
      <c r="C73" s="5"/>
      <c r="D73" s="5"/>
      <c r="E73" s="5"/>
      <c r="F73" s="5"/>
      <c r="G73">
        <v>252</v>
      </c>
      <c r="H73" s="5"/>
      <c r="I73">
        <v>195</v>
      </c>
      <c r="J73" s="5"/>
    </row>
    <row r="74" spans="1:10" x14ac:dyDescent="0.25">
      <c r="A74" s="74"/>
      <c r="B74" s="5" t="s">
        <v>23</v>
      </c>
      <c r="C74" s="5"/>
      <c r="D74" s="5"/>
      <c r="E74">
        <v>130</v>
      </c>
      <c r="F74" s="5"/>
      <c r="G74">
        <v>53</v>
      </c>
      <c r="H74" s="5"/>
      <c r="I74" s="5"/>
      <c r="J74" s="5"/>
    </row>
    <row r="75" spans="1:10" x14ac:dyDescent="0.25">
      <c r="A75" s="60" t="s">
        <v>54</v>
      </c>
      <c r="B75" s="60"/>
      <c r="C75" s="13">
        <f>SUM(C4,C11,C31,C37,C44,C64,C71)</f>
        <v>1532</v>
      </c>
      <c r="D75" s="13">
        <f t="shared" ref="D75:J75" si="7">SUM(D4,D11,D31,D37,D44,D64,D71)</f>
        <v>1557</v>
      </c>
      <c r="E75" s="13">
        <f t="shared" si="7"/>
        <v>35043</v>
      </c>
      <c r="F75" s="13">
        <f t="shared" si="7"/>
        <v>152</v>
      </c>
      <c r="G75" s="13">
        <f t="shared" si="7"/>
        <v>744</v>
      </c>
      <c r="H75" s="13">
        <f t="shared" si="7"/>
        <v>121</v>
      </c>
      <c r="I75" s="13">
        <f t="shared" si="7"/>
        <v>2146</v>
      </c>
      <c r="J75" s="13">
        <f t="shared" si="7"/>
        <v>0</v>
      </c>
    </row>
  </sheetData>
  <mergeCells count="11">
    <mergeCell ref="A1:J1"/>
    <mergeCell ref="A71:A74"/>
    <mergeCell ref="A37:A43"/>
    <mergeCell ref="A64:A70"/>
    <mergeCell ref="A44:A63"/>
    <mergeCell ref="A75:B75"/>
    <mergeCell ref="A4:A10"/>
    <mergeCell ref="A31:A36"/>
    <mergeCell ref="B2:B3"/>
    <mergeCell ref="A2:A3"/>
    <mergeCell ref="A11:A30"/>
  </mergeCells>
  <phoneticPr fontId="1" type="noConversion"/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FC68"/>
  <sheetViews>
    <sheetView zoomScale="90" zoomScaleNormal="90" workbookViewId="0">
      <pane ySplit="2" topLeftCell="A36" activePane="bottomLeft" state="frozen"/>
      <selection pane="bottomLeft" activeCell="C71" sqref="C71"/>
    </sheetView>
  </sheetViews>
  <sheetFormatPr defaultRowHeight="15" x14ac:dyDescent="0.25"/>
  <cols>
    <col min="1" max="1" width="24.42578125" customWidth="1"/>
    <col min="2" max="2" width="23.28515625" customWidth="1"/>
    <col min="3" max="3" width="11.140625" customWidth="1"/>
    <col min="4" max="4" width="12" customWidth="1"/>
    <col min="5" max="5" width="11.42578125" customWidth="1"/>
    <col min="6" max="6" width="14.5703125" customWidth="1"/>
    <col min="7" max="7" width="12.7109375" customWidth="1"/>
    <col min="8" max="8" width="14.42578125" customWidth="1"/>
    <col min="9" max="9" width="12.140625" customWidth="1"/>
  </cols>
  <sheetData>
    <row r="1" spans="1:9" x14ac:dyDescent="0.25">
      <c r="A1" s="70" t="s">
        <v>225</v>
      </c>
      <c r="B1" s="71"/>
      <c r="C1" s="71"/>
      <c r="D1" s="71"/>
      <c r="E1" s="71"/>
      <c r="F1" s="71"/>
      <c r="G1" s="71"/>
      <c r="H1" s="71"/>
      <c r="I1" s="72"/>
    </row>
    <row r="2" spans="1:9" x14ac:dyDescent="0.25">
      <c r="A2" s="65" t="s">
        <v>0</v>
      </c>
      <c r="B2" s="65" t="s">
        <v>1</v>
      </c>
      <c r="C2" s="1" t="s">
        <v>4</v>
      </c>
      <c r="D2" s="1" t="s">
        <v>3</v>
      </c>
      <c r="E2" s="1" t="s">
        <v>5</v>
      </c>
      <c r="F2" s="1" t="s">
        <v>2</v>
      </c>
      <c r="G2" s="1" t="s">
        <v>55</v>
      </c>
      <c r="H2" s="1" t="s">
        <v>56</v>
      </c>
      <c r="I2" s="4" t="s">
        <v>6</v>
      </c>
    </row>
    <row r="3" spans="1:9" x14ac:dyDescent="0.25">
      <c r="A3" s="66"/>
      <c r="B3" s="66"/>
      <c r="C3" s="4" t="s">
        <v>223</v>
      </c>
      <c r="D3" s="4" t="s">
        <v>223</v>
      </c>
      <c r="E3" s="4" t="s">
        <v>223</v>
      </c>
      <c r="F3" s="4" t="s">
        <v>223</v>
      </c>
      <c r="G3" s="4" t="s">
        <v>223</v>
      </c>
      <c r="H3" s="4" t="s">
        <v>223</v>
      </c>
      <c r="I3" s="4" t="s">
        <v>223</v>
      </c>
    </row>
    <row r="4" spans="1:9" x14ac:dyDescent="0.25">
      <c r="A4" s="78" t="s">
        <v>9</v>
      </c>
      <c r="B4" s="14"/>
      <c r="C4" s="15"/>
      <c r="D4" s="15"/>
      <c r="E4" s="15"/>
      <c r="F4" s="15"/>
      <c r="G4" s="15"/>
      <c r="H4" s="15"/>
      <c r="I4" s="15"/>
    </row>
    <row r="5" spans="1:9" x14ac:dyDescent="0.25">
      <c r="A5" s="61"/>
      <c r="B5" s="16" t="s">
        <v>12</v>
      </c>
      <c r="C5" s="17"/>
      <c r="D5" s="17"/>
      <c r="E5" s="18"/>
      <c r="F5" s="17"/>
      <c r="G5" s="19"/>
      <c r="H5" s="19"/>
      <c r="I5" s="19"/>
    </row>
    <row r="6" spans="1:9" x14ac:dyDescent="0.25">
      <c r="A6" s="61"/>
      <c r="B6" s="16" t="s">
        <v>144</v>
      </c>
      <c r="C6" s="17"/>
      <c r="D6" s="17"/>
      <c r="E6" s="18"/>
      <c r="F6" s="17"/>
      <c r="G6" s="19"/>
      <c r="H6" s="19"/>
      <c r="I6" s="19"/>
    </row>
    <row r="7" spans="1:9" x14ac:dyDescent="0.25">
      <c r="A7" s="61"/>
      <c r="B7" s="16" t="s">
        <v>13</v>
      </c>
      <c r="C7" s="17"/>
      <c r="D7" s="17"/>
      <c r="E7" s="18"/>
      <c r="F7" s="17"/>
      <c r="G7" s="19"/>
      <c r="H7" s="19"/>
      <c r="I7" s="19"/>
    </row>
    <row r="8" spans="1:9" x14ac:dyDescent="0.25">
      <c r="A8" s="61"/>
      <c r="B8" s="16" t="s">
        <v>57</v>
      </c>
      <c r="C8" s="17"/>
      <c r="D8" s="17"/>
      <c r="E8" s="18"/>
      <c r="F8" s="17"/>
      <c r="G8" s="19"/>
      <c r="H8" s="19"/>
      <c r="I8" s="19"/>
    </row>
    <row r="9" spans="1:9" x14ac:dyDescent="0.25">
      <c r="A9" s="62"/>
      <c r="B9" s="20" t="s">
        <v>10</v>
      </c>
      <c r="C9" s="21"/>
      <c r="D9" s="21"/>
      <c r="E9" s="22"/>
      <c r="F9" s="21"/>
      <c r="G9" s="23"/>
      <c r="H9" s="23"/>
      <c r="I9" s="23"/>
    </row>
    <row r="10" spans="1:9" x14ac:dyDescent="0.25">
      <c r="A10" s="78" t="s">
        <v>14</v>
      </c>
      <c r="B10" s="24"/>
      <c r="C10" s="45">
        <f>SUM(C11:C26)</f>
        <v>35</v>
      </c>
      <c r="D10" s="45"/>
      <c r="E10" s="45"/>
      <c r="F10" s="45"/>
      <c r="G10" s="45"/>
      <c r="H10" s="45"/>
      <c r="I10" s="45"/>
    </row>
    <row r="11" spans="1:9" x14ac:dyDescent="0.25">
      <c r="A11" s="61"/>
      <c r="B11" s="25" t="s">
        <v>15</v>
      </c>
      <c r="D11" s="17"/>
      <c r="E11" s="17"/>
      <c r="F11" s="17"/>
      <c r="G11" s="19"/>
      <c r="H11" s="19"/>
      <c r="I11" s="19"/>
    </row>
    <row r="12" spans="1:9" x14ac:dyDescent="0.25">
      <c r="A12" s="61"/>
      <c r="B12" s="25" t="s">
        <v>16</v>
      </c>
      <c r="C12">
        <v>6</v>
      </c>
      <c r="D12" s="17"/>
      <c r="E12" s="17"/>
      <c r="F12" s="17"/>
      <c r="G12" s="19"/>
      <c r="H12" s="19"/>
      <c r="I12" s="19"/>
    </row>
    <row r="13" spans="1:9" x14ac:dyDescent="0.25">
      <c r="A13" s="61"/>
      <c r="B13" s="25" t="s">
        <v>77</v>
      </c>
      <c r="C13" s="17"/>
      <c r="D13" s="17"/>
      <c r="E13" s="17"/>
      <c r="F13" s="17"/>
      <c r="G13" s="19"/>
      <c r="H13" s="19"/>
      <c r="I13" s="19"/>
    </row>
    <row r="14" spans="1:9" x14ac:dyDescent="0.25">
      <c r="A14" s="61"/>
      <c r="B14" s="25" t="s">
        <v>58</v>
      </c>
      <c r="C14" s="17"/>
      <c r="D14" s="17"/>
      <c r="E14" s="17"/>
      <c r="F14" s="17"/>
      <c r="G14" s="19"/>
      <c r="H14" s="19"/>
      <c r="I14" s="19"/>
    </row>
    <row r="15" spans="1:9" x14ac:dyDescent="0.25">
      <c r="A15" s="61"/>
      <c r="B15" s="25" t="s">
        <v>18</v>
      </c>
      <c r="C15" s="17"/>
      <c r="D15" s="17"/>
      <c r="E15" s="17"/>
      <c r="F15" s="17"/>
      <c r="G15" s="19"/>
      <c r="H15" s="19"/>
      <c r="I15" s="19"/>
    </row>
    <row r="16" spans="1:9" x14ac:dyDescent="0.25">
      <c r="A16" s="61"/>
      <c r="B16" s="25" t="s">
        <v>76</v>
      </c>
      <c r="C16" s="17"/>
      <c r="D16" s="17"/>
      <c r="E16" s="17"/>
      <c r="F16" s="17"/>
      <c r="G16" s="19"/>
      <c r="H16" s="19"/>
      <c r="I16" s="19"/>
    </row>
    <row r="17" spans="1:9" x14ac:dyDescent="0.25">
      <c r="A17" s="61"/>
      <c r="B17" s="25" t="s">
        <v>145</v>
      </c>
      <c r="C17" s="17"/>
      <c r="D17" s="17"/>
      <c r="E17" s="17"/>
      <c r="F17" s="17"/>
      <c r="G17" s="19"/>
      <c r="H17" s="19"/>
      <c r="I17" s="19"/>
    </row>
    <row r="18" spans="1:9" x14ac:dyDescent="0.25">
      <c r="A18" s="61"/>
      <c r="B18" s="25" t="s">
        <v>19</v>
      </c>
      <c r="C18" s="17"/>
      <c r="D18" s="17"/>
      <c r="E18" s="17"/>
      <c r="F18" s="17"/>
      <c r="G18" s="19"/>
      <c r="H18" s="19"/>
      <c r="I18" s="19"/>
    </row>
    <row r="19" spans="1:9" x14ac:dyDescent="0.25">
      <c r="A19" s="61"/>
      <c r="B19" s="25" t="s">
        <v>20</v>
      </c>
      <c r="D19" s="17"/>
      <c r="E19" s="17"/>
      <c r="F19" s="17"/>
      <c r="G19" s="19"/>
      <c r="H19" s="19"/>
      <c r="I19" s="19"/>
    </row>
    <row r="20" spans="1:9" x14ac:dyDescent="0.25">
      <c r="A20" s="61"/>
      <c r="B20" s="25" t="s">
        <v>21</v>
      </c>
      <c r="C20">
        <v>29</v>
      </c>
      <c r="D20" s="17"/>
      <c r="E20" s="17"/>
      <c r="F20" s="17"/>
      <c r="G20" s="19"/>
      <c r="H20" s="19"/>
      <c r="I20" s="19"/>
    </row>
    <row r="21" spans="1:9" x14ac:dyDescent="0.25">
      <c r="A21" s="61"/>
      <c r="B21" s="25" t="s">
        <v>22</v>
      </c>
      <c r="C21" s="17"/>
      <c r="D21" s="17"/>
      <c r="E21" s="17"/>
      <c r="F21" s="17"/>
      <c r="G21" s="19"/>
      <c r="H21" s="19"/>
      <c r="I21" s="19"/>
    </row>
    <row r="22" spans="1:9" x14ac:dyDescent="0.25">
      <c r="A22" s="61"/>
      <c r="B22" s="25" t="s">
        <v>17</v>
      </c>
      <c r="C22" s="17"/>
      <c r="D22" s="17"/>
      <c r="E22" s="17"/>
      <c r="F22" s="17"/>
      <c r="G22" s="19"/>
      <c r="H22" s="19"/>
      <c r="I22" s="19"/>
    </row>
    <row r="23" spans="1:9" x14ac:dyDescent="0.25">
      <c r="A23" s="61"/>
      <c r="B23" s="25" t="s">
        <v>59</v>
      </c>
      <c r="C23" s="17"/>
      <c r="D23" s="17"/>
      <c r="E23" s="17"/>
      <c r="F23" s="17"/>
      <c r="G23" s="19"/>
      <c r="H23" s="19"/>
      <c r="I23" s="19"/>
    </row>
    <row r="24" spans="1:9" x14ac:dyDescent="0.25">
      <c r="A24" s="79"/>
      <c r="B24" s="25" t="s">
        <v>132</v>
      </c>
      <c r="C24" s="17"/>
      <c r="D24" s="17"/>
      <c r="E24" s="17"/>
      <c r="F24" s="17"/>
      <c r="G24" s="19"/>
      <c r="H24" s="19"/>
      <c r="I24" s="19"/>
    </row>
    <row r="25" spans="1:9" x14ac:dyDescent="0.25">
      <c r="A25" s="79"/>
      <c r="B25" s="25" t="s">
        <v>60</v>
      </c>
      <c r="C25" s="17"/>
      <c r="D25" s="17"/>
      <c r="E25" s="17"/>
      <c r="F25" s="17"/>
      <c r="G25" s="19"/>
      <c r="H25" s="19"/>
      <c r="I25" s="19"/>
    </row>
    <row r="26" spans="1:9" x14ac:dyDescent="0.25">
      <c r="A26" s="63"/>
      <c r="B26" s="26" t="s">
        <v>61</v>
      </c>
      <c r="C26" s="17"/>
      <c r="D26" s="17"/>
      <c r="E26" s="17"/>
      <c r="F26" s="17"/>
      <c r="G26" s="19"/>
      <c r="H26" s="19"/>
      <c r="I26" s="19"/>
    </row>
    <row r="27" spans="1:9" x14ac:dyDescent="0.25">
      <c r="A27" s="61" t="s">
        <v>25</v>
      </c>
      <c r="B27" s="27"/>
      <c r="C27" s="47">
        <f>SUM(C28:C31)</f>
        <v>251</v>
      </c>
      <c r="D27" s="47"/>
      <c r="E27" s="47"/>
      <c r="F27" s="47"/>
      <c r="G27" s="47"/>
      <c r="H27" s="47"/>
      <c r="I27" s="47"/>
    </row>
    <row r="28" spans="1:9" x14ac:dyDescent="0.25">
      <c r="A28" s="61"/>
      <c r="B28" s="16" t="s">
        <v>27</v>
      </c>
      <c r="C28" s="17"/>
      <c r="D28" s="17"/>
      <c r="E28" s="18"/>
      <c r="F28" s="17"/>
      <c r="G28" s="19"/>
      <c r="H28" s="19"/>
      <c r="I28" s="19"/>
    </row>
    <row r="29" spans="1:9" x14ac:dyDescent="0.25">
      <c r="A29" s="61"/>
      <c r="B29" s="16" t="s">
        <v>26</v>
      </c>
      <c r="C29" s="5">
        <v>241</v>
      </c>
      <c r="D29" s="28"/>
      <c r="E29" s="17"/>
      <c r="F29" s="17"/>
      <c r="G29" s="19"/>
      <c r="H29" s="19"/>
      <c r="I29" s="19"/>
    </row>
    <row r="30" spans="1:9" x14ac:dyDescent="0.25">
      <c r="A30" s="61"/>
      <c r="B30" s="16" t="s">
        <v>28</v>
      </c>
      <c r="C30" s="28"/>
      <c r="D30" s="28"/>
      <c r="E30" s="17"/>
      <c r="F30" s="17"/>
      <c r="G30" s="19"/>
      <c r="H30" s="19"/>
      <c r="I30" s="19"/>
    </row>
    <row r="31" spans="1:9" x14ac:dyDescent="0.25">
      <c r="A31" s="62"/>
      <c r="B31" s="20" t="s">
        <v>30</v>
      </c>
      <c r="C31" s="7">
        <v>10</v>
      </c>
      <c r="D31" s="28"/>
      <c r="E31" s="17"/>
      <c r="F31" s="21"/>
      <c r="G31" s="23"/>
      <c r="H31" s="23"/>
      <c r="I31" s="23"/>
    </row>
    <row r="32" spans="1:9" x14ac:dyDescent="0.25">
      <c r="A32" s="78" t="s">
        <v>31</v>
      </c>
      <c r="B32" s="14"/>
      <c r="C32" s="48">
        <f>SUM(C33:C38)</f>
        <v>120</v>
      </c>
      <c r="D32" s="15"/>
      <c r="E32" s="15"/>
      <c r="F32" s="15"/>
      <c r="G32" s="15"/>
      <c r="H32" s="15"/>
      <c r="I32" s="15"/>
    </row>
    <row r="33" spans="1:9" x14ac:dyDescent="0.25">
      <c r="A33" s="61"/>
      <c r="B33" s="16" t="s">
        <v>37</v>
      </c>
      <c r="C33" s="5">
        <v>80</v>
      </c>
      <c r="D33" s="17"/>
      <c r="E33" s="17"/>
      <c r="F33" s="17"/>
      <c r="G33" s="19"/>
      <c r="H33" s="19"/>
      <c r="I33" s="19"/>
    </row>
    <row r="34" spans="1:9" x14ac:dyDescent="0.25">
      <c r="A34" s="61"/>
      <c r="B34" s="39" t="s">
        <v>155</v>
      </c>
      <c r="C34" s="17"/>
      <c r="D34" s="17"/>
      <c r="E34" s="17"/>
      <c r="F34" s="17"/>
      <c r="G34" s="19"/>
      <c r="H34" s="19"/>
      <c r="I34" s="19"/>
    </row>
    <row r="35" spans="1:9" x14ac:dyDescent="0.25">
      <c r="A35" s="61"/>
      <c r="B35" s="16" t="s">
        <v>35</v>
      </c>
      <c r="C35" s="5">
        <v>20</v>
      </c>
      <c r="D35" s="17"/>
      <c r="E35" s="17"/>
      <c r="F35" s="17"/>
      <c r="G35" s="19"/>
      <c r="H35" s="19"/>
      <c r="I35" s="19"/>
    </row>
    <row r="36" spans="1:9" x14ac:dyDescent="0.25">
      <c r="A36" s="61"/>
      <c r="B36" s="16" t="s">
        <v>63</v>
      </c>
      <c r="C36" s="17"/>
      <c r="D36" s="17"/>
      <c r="E36" s="17"/>
      <c r="F36" s="17"/>
      <c r="G36" s="19"/>
      <c r="H36" s="19"/>
      <c r="I36" s="19"/>
    </row>
    <row r="37" spans="1:9" x14ac:dyDescent="0.25">
      <c r="A37" s="61"/>
      <c r="B37" s="16" t="s">
        <v>33</v>
      </c>
      <c r="C37" s="5">
        <v>20</v>
      </c>
      <c r="D37" s="17"/>
      <c r="E37" s="17"/>
      <c r="F37" s="17"/>
      <c r="G37" s="19"/>
      <c r="H37" s="19"/>
      <c r="I37" s="19"/>
    </row>
    <row r="38" spans="1:9" x14ac:dyDescent="0.25">
      <c r="A38" s="62"/>
      <c r="B38" s="20" t="s">
        <v>64</v>
      </c>
      <c r="C38" s="17"/>
      <c r="D38" s="21"/>
      <c r="E38" s="21"/>
      <c r="F38" s="17"/>
      <c r="G38" s="19"/>
      <c r="H38" s="19"/>
      <c r="I38" s="19"/>
    </row>
    <row r="39" spans="1:9" x14ac:dyDescent="0.25">
      <c r="A39" s="78" t="s">
        <v>38</v>
      </c>
      <c r="B39" s="14"/>
      <c r="C39" s="48">
        <f>SUM(C40:C58)</f>
        <v>504</v>
      </c>
      <c r="D39" s="48"/>
      <c r="E39" s="48">
        <f t="shared" ref="E39" si="0">SUM(E40:E58)</f>
        <v>5</v>
      </c>
      <c r="F39" s="48"/>
      <c r="G39" s="48"/>
      <c r="H39" s="48"/>
      <c r="I39" s="48"/>
    </row>
    <row r="40" spans="1:9" x14ac:dyDescent="0.25">
      <c r="A40" s="61"/>
      <c r="B40" s="16" t="s">
        <v>65</v>
      </c>
      <c r="C40" s="11"/>
      <c r="D40" s="17"/>
      <c r="E40" s="17"/>
      <c r="F40" s="17"/>
      <c r="G40" s="19"/>
      <c r="H40" s="19"/>
      <c r="I40" s="19"/>
    </row>
    <row r="41" spans="1:9" x14ac:dyDescent="0.25">
      <c r="A41" s="61"/>
      <c r="B41" s="16" t="s">
        <v>41</v>
      </c>
      <c r="C41" s="5">
        <v>5</v>
      </c>
      <c r="D41" s="17"/>
      <c r="E41" s="17"/>
      <c r="F41" s="17"/>
      <c r="G41" s="19"/>
      <c r="H41" s="19"/>
      <c r="I41" s="19"/>
    </row>
    <row r="42" spans="1:9" x14ac:dyDescent="0.25">
      <c r="A42" s="61"/>
      <c r="B42" s="16" t="s">
        <v>146</v>
      </c>
      <c r="C42" s="17"/>
      <c r="D42" s="17"/>
      <c r="E42" s="17"/>
      <c r="F42" s="17"/>
      <c r="G42" s="19"/>
      <c r="H42" s="19"/>
      <c r="I42" s="19"/>
    </row>
    <row r="43" spans="1:9" x14ac:dyDescent="0.25">
      <c r="A43" s="61"/>
      <c r="B43" s="16" t="s">
        <v>39</v>
      </c>
      <c r="C43" s="5">
        <v>105</v>
      </c>
      <c r="D43" s="17"/>
      <c r="E43" s="17">
        <v>2</v>
      </c>
      <c r="F43" s="17"/>
      <c r="G43" s="19"/>
      <c r="H43" s="19"/>
      <c r="I43" s="19"/>
    </row>
    <row r="44" spans="1:9" x14ac:dyDescent="0.25">
      <c r="A44" s="61"/>
      <c r="B44" s="16" t="s">
        <v>40</v>
      </c>
      <c r="C44" s="5">
        <v>97</v>
      </c>
      <c r="D44" s="17"/>
      <c r="E44" s="17"/>
      <c r="F44" s="17"/>
      <c r="G44" s="19"/>
      <c r="H44" s="19"/>
      <c r="I44" s="19"/>
    </row>
    <row r="45" spans="1:9" x14ac:dyDescent="0.25">
      <c r="A45" s="61"/>
      <c r="B45" s="16" t="s">
        <v>42</v>
      </c>
      <c r="C45" s="5">
        <v>65</v>
      </c>
      <c r="D45" s="17"/>
      <c r="E45" s="17"/>
      <c r="F45" s="17"/>
      <c r="G45" s="19"/>
      <c r="H45" s="19"/>
      <c r="I45" s="19"/>
    </row>
    <row r="46" spans="1:9" x14ac:dyDescent="0.25">
      <c r="A46" s="61"/>
      <c r="B46" s="16" t="s">
        <v>67</v>
      </c>
      <c r="C46" s="17"/>
      <c r="D46" s="17"/>
      <c r="E46" s="17"/>
      <c r="F46" s="17"/>
      <c r="G46" s="19"/>
      <c r="H46" s="19"/>
      <c r="I46" s="19"/>
    </row>
    <row r="47" spans="1:9" x14ac:dyDescent="0.25">
      <c r="A47" s="61"/>
      <c r="B47" s="16" t="s">
        <v>147</v>
      </c>
      <c r="C47" s="17"/>
      <c r="D47" s="17"/>
      <c r="E47" s="17"/>
      <c r="F47" s="17"/>
      <c r="G47" s="19"/>
      <c r="H47" s="19"/>
      <c r="I47" s="19"/>
    </row>
    <row r="48" spans="1:9" x14ac:dyDescent="0.25">
      <c r="A48" s="61"/>
      <c r="B48" s="16" t="s">
        <v>44</v>
      </c>
      <c r="C48" s="5"/>
      <c r="D48" s="17"/>
      <c r="E48">
        <v>3</v>
      </c>
      <c r="F48" s="17"/>
      <c r="G48" s="19"/>
      <c r="H48" s="19"/>
      <c r="I48" s="19"/>
    </row>
    <row r="49" spans="1:16383" x14ac:dyDescent="0.25">
      <c r="A49" s="61"/>
      <c r="B49" s="16" t="s">
        <v>69</v>
      </c>
      <c r="C49" s="5"/>
      <c r="D49" s="17"/>
      <c r="E49" s="17"/>
      <c r="F49" s="17"/>
      <c r="G49" s="19"/>
      <c r="H49" s="19"/>
      <c r="I49" s="19"/>
    </row>
    <row r="50" spans="1:16383" x14ac:dyDescent="0.25">
      <c r="A50" s="61"/>
      <c r="B50" s="16" t="s">
        <v>148</v>
      </c>
      <c r="C50" s="5"/>
      <c r="D50" s="17"/>
      <c r="E50" s="17"/>
      <c r="F50" s="17"/>
      <c r="G50" s="19"/>
      <c r="H50" s="19"/>
      <c r="I50" s="19"/>
    </row>
    <row r="51" spans="1:16383" x14ac:dyDescent="0.25">
      <c r="A51" s="61"/>
      <c r="B51" s="16" t="s">
        <v>53</v>
      </c>
      <c r="C51" s="17"/>
      <c r="D51" s="17"/>
      <c r="E51" s="17"/>
      <c r="F51" s="17"/>
      <c r="G51" s="19"/>
      <c r="H51" s="19"/>
      <c r="I51" s="19"/>
    </row>
    <row r="52" spans="1:16383" x14ac:dyDescent="0.25">
      <c r="A52" s="61"/>
      <c r="B52" s="16" t="s">
        <v>46</v>
      </c>
      <c r="C52" s="17"/>
      <c r="D52" s="17"/>
      <c r="E52" s="17"/>
      <c r="F52" s="17"/>
      <c r="G52" s="19"/>
      <c r="H52" s="19"/>
      <c r="I52" s="19"/>
    </row>
    <row r="53" spans="1:16383" x14ac:dyDescent="0.25">
      <c r="A53" s="61"/>
      <c r="B53" s="16" t="s">
        <v>47</v>
      </c>
      <c r="C53" s="17"/>
      <c r="D53" s="17"/>
      <c r="E53" s="17"/>
      <c r="F53" s="17"/>
      <c r="G53" s="19"/>
      <c r="H53" s="19"/>
      <c r="I53" s="19"/>
    </row>
    <row r="54" spans="1:16383" x14ac:dyDescent="0.25">
      <c r="A54" s="61"/>
      <c r="B54" s="16" t="s">
        <v>139</v>
      </c>
      <c r="C54" s="5"/>
      <c r="D54" s="17"/>
      <c r="E54" s="17"/>
      <c r="F54" s="17"/>
      <c r="G54" s="19"/>
      <c r="H54" s="19"/>
      <c r="I54" s="19"/>
    </row>
    <row r="55" spans="1:16383" x14ac:dyDescent="0.25">
      <c r="A55" s="61"/>
      <c r="B55" s="16" t="s">
        <v>199</v>
      </c>
      <c r="C55" s="17"/>
      <c r="D55" s="17"/>
      <c r="E55" s="17"/>
      <c r="F55" s="17"/>
      <c r="G55" s="19"/>
      <c r="H55" s="19"/>
      <c r="I55" s="19"/>
    </row>
    <row r="56" spans="1:16383" x14ac:dyDescent="0.25">
      <c r="A56" s="61"/>
      <c r="B56" s="16" t="s">
        <v>205</v>
      </c>
      <c r="C56" s="5">
        <v>30</v>
      </c>
      <c r="D56" s="17"/>
      <c r="E56" s="17"/>
      <c r="F56" s="17"/>
      <c r="G56" s="19"/>
      <c r="H56" s="19"/>
      <c r="I56" s="19"/>
    </row>
    <row r="57" spans="1:16383" x14ac:dyDescent="0.25">
      <c r="A57" s="61"/>
      <c r="B57" s="16" t="s">
        <v>48</v>
      </c>
      <c r="C57" s="5">
        <v>32</v>
      </c>
      <c r="D57" s="17"/>
      <c r="E57" s="17"/>
      <c r="F57" s="17"/>
      <c r="G57" s="19"/>
      <c r="H57" s="19"/>
      <c r="I57" s="19"/>
    </row>
    <row r="58" spans="1:16383" x14ac:dyDescent="0.25">
      <c r="A58" s="43"/>
      <c r="B58" s="7" t="s">
        <v>137</v>
      </c>
      <c r="C58" s="7">
        <v>170</v>
      </c>
      <c r="D58" s="17"/>
      <c r="E58" s="17"/>
      <c r="F58" s="17"/>
      <c r="G58" s="17"/>
      <c r="H58" s="19"/>
      <c r="I58" s="19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3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3"/>
      <c r="HI58" s="43"/>
      <c r="HJ58" s="43"/>
      <c r="HK58" s="43"/>
      <c r="HL58" s="43"/>
      <c r="HM58" s="43"/>
      <c r="HN58" s="43"/>
      <c r="HO58" s="43"/>
      <c r="HP58" s="43"/>
      <c r="HQ58" s="43"/>
      <c r="HR58" s="43"/>
      <c r="HS58" s="43"/>
      <c r="HT58" s="43"/>
      <c r="HU58" s="43"/>
      <c r="HV58" s="43"/>
      <c r="HW58" s="43"/>
      <c r="HX58" s="43"/>
      <c r="HY58" s="43"/>
      <c r="HZ58" s="43"/>
      <c r="IA58" s="43"/>
      <c r="IB58" s="43"/>
      <c r="IC58" s="43"/>
      <c r="ID58" s="43"/>
      <c r="IE58" s="43"/>
      <c r="IF58" s="43"/>
      <c r="IG58" s="43"/>
      <c r="IH58" s="43"/>
      <c r="II58" s="43"/>
      <c r="IJ58" s="43"/>
      <c r="IK58" s="43"/>
      <c r="IL58" s="43"/>
      <c r="IM58" s="43"/>
      <c r="IN58" s="43"/>
      <c r="IO58" s="43"/>
      <c r="IP58" s="43"/>
      <c r="IQ58" s="43"/>
      <c r="IR58" s="43"/>
      <c r="IS58" s="43"/>
      <c r="IT58" s="43"/>
      <c r="IU58" s="43"/>
      <c r="IV58" s="43"/>
      <c r="IW58" s="43"/>
      <c r="IX58" s="43"/>
      <c r="IY58" s="43"/>
      <c r="IZ58" s="43"/>
      <c r="JA58" s="43"/>
      <c r="JB58" s="43"/>
      <c r="JC58" s="43"/>
      <c r="JD58" s="43"/>
      <c r="JE58" s="43"/>
      <c r="JF58" s="43"/>
      <c r="JG58" s="43"/>
      <c r="JH58" s="43"/>
      <c r="JI58" s="43"/>
      <c r="JJ58" s="43"/>
      <c r="JK58" s="43"/>
      <c r="JL58" s="43"/>
      <c r="JM58" s="43"/>
      <c r="JN58" s="43"/>
      <c r="JO58" s="43"/>
      <c r="JP58" s="43"/>
      <c r="JQ58" s="43"/>
      <c r="JR58" s="43"/>
      <c r="JS58" s="43"/>
      <c r="JT58" s="43"/>
      <c r="JU58" s="43"/>
      <c r="JV58" s="43"/>
      <c r="JW58" s="43"/>
      <c r="JX58" s="43"/>
      <c r="JY58" s="43"/>
      <c r="JZ58" s="43"/>
      <c r="KA58" s="43"/>
      <c r="KB58" s="43"/>
      <c r="KC58" s="43"/>
      <c r="KD58" s="43"/>
      <c r="KE58" s="43"/>
      <c r="KF58" s="43"/>
      <c r="KG58" s="43"/>
      <c r="KH58" s="43"/>
      <c r="KI58" s="43"/>
      <c r="KJ58" s="43"/>
      <c r="KK58" s="43"/>
      <c r="KL58" s="43"/>
      <c r="KM58" s="43"/>
      <c r="KN58" s="43"/>
      <c r="KO58" s="43"/>
      <c r="KP58" s="43"/>
      <c r="KQ58" s="43"/>
      <c r="KR58" s="43"/>
      <c r="KS58" s="43"/>
      <c r="KT58" s="43"/>
      <c r="KU58" s="43"/>
      <c r="KV58" s="43"/>
      <c r="KW58" s="43"/>
      <c r="KX58" s="43"/>
      <c r="KY58" s="43"/>
      <c r="KZ58" s="43"/>
      <c r="LA58" s="43"/>
      <c r="LB58" s="43"/>
      <c r="LC58" s="43"/>
      <c r="LD58" s="43"/>
      <c r="LE58" s="43"/>
      <c r="LF58" s="43"/>
      <c r="LG58" s="43"/>
      <c r="LH58" s="43"/>
      <c r="LI58" s="43"/>
      <c r="LJ58" s="43"/>
      <c r="LK58" s="43"/>
      <c r="LL58" s="43"/>
      <c r="LM58" s="43"/>
      <c r="LN58" s="43"/>
      <c r="LO58" s="43"/>
      <c r="LP58" s="43"/>
      <c r="LQ58" s="43"/>
      <c r="LR58" s="43"/>
      <c r="LS58" s="43"/>
      <c r="LT58" s="43"/>
      <c r="LU58" s="43"/>
      <c r="LV58" s="43"/>
      <c r="LW58" s="43"/>
      <c r="LX58" s="43"/>
      <c r="LY58" s="43"/>
      <c r="LZ58" s="43"/>
      <c r="MA58" s="43"/>
      <c r="MB58" s="43"/>
      <c r="MC58" s="43"/>
      <c r="MD58" s="43"/>
      <c r="ME58" s="43"/>
      <c r="MF58" s="43"/>
      <c r="MG58" s="43"/>
      <c r="MH58" s="43"/>
      <c r="MI58" s="43"/>
      <c r="MJ58" s="43"/>
      <c r="MK58" s="43"/>
      <c r="ML58" s="43"/>
      <c r="MM58" s="43"/>
      <c r="MN58" s="43"/>
      <c r="MO58" s="43"/>
      <c r="MP58" s="43"/>
      <c r="MQ58" s="43"/>
      <c r="MR58" s="43"/>
      <c r="MS58" s="43"/>
      <c r="MT58" s="43"/>
      <c r="MU58" s="43"/>
      <c r="MV58" s="43"/>
      <c r="MW58" s="43"/>
      <c r="MX58" s="43"/>
      <c r="MY58" s="43"/>
      <c r="MZ58" s="43"/>
      <c r="NA58" s="43"/>
      <c r="NB58" s="43"/>
      <c r="NC58" s="43"/>
      <c r="ND58" s="43"/>
      <c r="NE58" s="43"/>
      <c r="NF58" s="43"/>
      <c r="NG58" s="43"/>
      <c r="NH58" s="43"/>
      <c r="NI58" s="43"/>
      <c r="NJ58" s="43"/>
      <c r="NK58" s="43"/>
      <c r="NL58" s="43"/>
      <c r="NM58" s="43"/>
      <c r="NN58" s="43"/>
      <c r="NO58" s="43"/>
      <c r="NP58" s="43"/>
      <c r="NQ58" s="43"/>
      <c r="NR58" s="43"/>
      <c r="NS58" s="43"/>
      <c r="NT58" s="43"/>
      <c r="NU58" s="43"/>
      <c r="NV58" s="43"/>
      <c r="NW58" s="43"/>
      <c r="NX58" s="43"/>
      <c r="NY58" s="43"/>
      <c r="NZ58" s="43"/>
      <c r="OA58" s="43"/>
      <c r="OB58" s="43"/>
      <c r="OC58" s="43"/>
      <c r="OD58" s="43"/>
      <c r="OE58" s="43"/>
      <c r="OF58" s="43"/>
      <c r="OG58" s="43"/>
      <c r="OH58" s="43"/>
      <c r="OI58" s="43"/>
      <c r="OJ58" s="43"/>
      <c r="OK58" s="43"/>
      <c r="OL58" s="43"/>
      <c r="OM58" s="43"/>
      <c r="ON58" s="43"/>
      <c r="OO58" s="43"/>
      <c r="OP58" s="43"/>
      <c r="OQ58" s="43"/>
      <c r="OR58" s="43"/>
      <c r="OS58" s="43"/>
      <c r="OT58" s="43"/>
      <c r="OU58" s="43"/>
      <c r="OV58" s="43"/>
      <c r="OW58" s="43"/>
      <c r="OX58" s="43"/>
      <c r="OY58" s="43"/>
      <c r="OZ58" s="43"/>
      <c r="PA58" s="43"/>
      <c r="PB58" s="43"/>
      <c r="PC58" s="43"/>
      <c r="PD58" s="43"/>
      <c r="PE58" s="43"/>
      <c r="PF58" s="43"/>
      <c r="PG58" s="43"/>
      <c r="PH58" s="43"/>
      <c r="PI58" s="43"/>
      <c r="PJ58" s="43"/>
      <c r="PK58" s="43"/>
      <c r="PL58" s="43"/>
      <c r="PM58" s="43"/>
      <c r="PN58" s="43"/>
      <c r="PO58" s="43"/>
      <c r="PP58" s="43"/>
      <c r="PQ58" s="43"/>
      <c r="PR58" s="43"/>
      <c r="PS58" s="43"/>
      <c r="PT58" s="43"/>
      <c r="PU58" s="43"/>
      <c r="PV58" s="43"/>
      <c r="PW58" s="43"/>
      <c r="PX58" s="43"/>
      <c r="PY58" s="43"/>
      <c r="PZ58" s="43"/>
      <c r="QA58" s="43"/>
      <c r="QB58" s="43"/>
      <c r="QC58" s="43"/>
      <c r="QD58" s="43"/>
      <c r="QE58" s="43"/>
      <c r="QF58" s="43"/>
      <c r="QG58" s="43"/>
      <c r="QH58" s="43"/>
      <c r="QI58" s="43"/>
      <c r="QJ58" s="43"/>
      <c r="QK58" s="43"/>
      <c r="QL58" s="43"/>
      <c r="QM58" s="43"/>
      <c r="QN58" s="43"/>
      <c r="QO58" s="43"/>
      <c r="QP58" s="43"/>
      <c r="QQ58" s="43"/>
      <c r="QR58" s="43"/>
      <c r="QS58" s="43"/>
      <c r="QT58" s="43"/>
      <c r="QU58" s="43"/>
      <c r="QV58" s="43"/>
      <c r="QW58" s="43"/>
      <c r="QX58" s="43"/>
      <c r="QY58" s="43"/>
      <c r="QZ58" s="43"/>
      <c r="RA58" s="43"/>
      <c r="RB58" s="43"/>
      <c r="RC58" s="43"/>
      <c r="RD58" s="43"/>
      <c r="RE58" s="43"/>
      <c r="RF58" s="43"/>
      <c r="RG58" s="43"/>
      <c r="RH58" s="43"/>
      <c r="RI58" s="43"/>
      <c r="RJ58" s="43"/>
      <c r="RK58" s="43"/>
      <c r="RL58" s="43"/>
      <c r="RM58" s="43"/>
      <c r="RN58" s="43"/>
      <c r="RO58" s="43"/>
      <c r="RP58" s="43"/>
      <c r="RQ58" s="43"/>
      <c r="RR58" s="43"/>
      <c r="RS58" s="43"/>
      <c r="RT58" s="43"/>
      <c r="RU58" s="43"/>
      <c r="RV58" s="43"/>
      <c r="RW58" s="43"/>
      <c r="RX58" s="43"/>
      <c r="RY58" s="43"/>
      <c r="RZ58" s="43"/>
      <c r="SA58" s="43"/>
      <c r="SB58" s="43"/>
      <c r="SC58" s="43"/>
      <c r="SD58" s="43"/>
      <c r="SE58" s="43"/>
      <c r="SF58" s="43"/>
      <c r="SG58" s="43"/>
      <c r="SH58" s="43"/>
      <c r="SI58" s="43"/>
      <c r="SJ58" s="43"/>
      <c r="SK58" s="43"/>
      <c r="SL58" s="43"/>
      <c r="SM58" s="43"/>
      <c r="SN58" s="43"/>
      <c r="SO58" s="43"/>
      <c r="SP58" s="43"/>
      <c r="SQ58" s="43"/>
      <c r="SR58" s="43"/>
      <c r="SS58" s="43"/>
      <c r="ST58" s="43"/>
      <c r="SU58" s="43"/>
      <c r="SV58" s="43"/>
      <c r="SW58" s="43"/>
      <c r="SX58" s="43"/>
      <c r="SY58" s="43"/>
      <c r="SZ58" s="43"/>
      <c r="TA58" s="43"/>
      <c r="TB58" s="43"/>
      <c r="TC58" s="43"/>
      <c r="TD58" s="43"/>
      <c r="TE58" s="43"/>
      <c r="TF58" s="43"/>
      <c r="TG58" s="43"/>
      <c r="TH58" s="43"/>
      <c r="TI58" s="43"/>
      <c r="TJ58" s="43"/>
      <c r="TK58" s="43"/>
      <c r="TL58" s="43"/>
      <c r="TM58" s="43"/>
      <c r="TN58" s="43"/>
      <c r="TO58" s="43"/>
      <c r="TP58" s="43"/>
      <c r="TQ58" s="43"/>
      <c r="TR58" s="43"/>
      <c r="TS58" s="43"/>
      <c r="TT58" s="43"/>
      <c r="TU58" s="43"/>
      <c r="TV58" s="43"/>
      <c r="TW58" s="43"/>
      <c r="TX58" s="43"/>
      <c r="TY58" s="43"/>
      <c r="TZ58" s="43"/>
      <c r="UA58" s="43"/>
      <c r="UB58" s="43"/>
      <c r="UC58" s="43"/>
      <c r="UD58" s="43"/>
      <c r="UE58" s="43"/>
      <c r="UF58" s="43"/>
      <c r="UG58" s="43"/>
      <c r="UH58" s="43"/>
      <c r="UI58" s="43"/>
      <c r="UJ58" s="43"/>
      <c r="UK58" s="43"/>
      <c r="UL58" s="43"/>
      <c r="UM58" s="43"/>
      <c r="UN58" s="43"/>
      <c r="UO58" s="43"/>
      <c r="UP58" s="43"/>
      <c r="UQ58" s="43"/>
      <c r="UR58" s="43"/>
      <c r="US58" s="43"/>
      <c r="UT58" s="43"/>
      <c r="UU58" s="43"/>
      <c r="UV58" s="43"/>
      <c r="UW58" s="43"/>
      <c r="UX58" s="43"/>
      <c r="UY58" s="43"/>
      <c r="UZ58" s="43"/>
      <c r="VA58" s="43"/>
      <c r="VB58" s="43"/>
      <c r="VC58" s="43"/>
      <c r="VD58" s="43"/>
      <c r="VE58" s="43"/>
      <c r="VF58" s="43"/>
      <c r="VG58" s="43"/>
      <c r="VH58" s="43"/>
      <c r="VI58" s="43"/>
      <c r="VJ58" s="43"/>
      <c r="VK58" s="43"/>
      <c r="VL58" s="43"/>
      <c r="VM58" s="43"/>
      <c r="VN58" s="43"/>
      <c r="VO58" s="43"/>
      <c r="VP58" s="43"/>
      <c r="VQ58" s="43"/>
      <c r="VR58" s="43"/>
      <c r="VS58" s="43"/>
      <c r="VT58" s="43"/>
      <c r="VU58" s="43"/>
      <c r="VV58" s="43"/>
      <c r="VW58" s="43"/>
      <c r="VX58" s="43"/>
      <c r="VY58" s="43"/>
      <c r="VZ58" s="43"/>
      <c r="WA58" s="43"/>
      <c r="WB58" s="43"/>
      <c r="WC58" s="43"/>
      <c r="WD58" s="43"/>
      <c r="WE58" s="43"/>
      <c r="WF58" s="43"/>
      <c r="WG58" s="43"/>
      <c r="WH58" s="43"/>
      <c r="WI58" s="43"/>
      <c r="WJ58" s="43"/>
      <c r="WK58" s="43"/>
      <c r="WL58" s="43"/>
      <c r="WM58" s="43"/>
      <c r="WN58" s="43"/>
      <c r="WO58" s="43"/>
      <c r="WP58" s="43"/>
      <c r="WQ58" s="43"/>
      <c r="WR58" s="43"/>
      <c r="WS58" s="43"/>
      <c r="WT58" s="43"/>
      <c r="WU58" s="43"/>
      <c r="WV58" s="43"/>
      <c r="WW58" s="43"/>
      <c r="WX58" s="43"/>
      <c r="WY58" s="43"/>
      <c r="WZ58" s="43"/>
      <c r="XA58" s="43"/>
      <c r="XB58" s="43"/>
      <c r="XC58" s="43"/>
      <c r="XD58" s="43"/>
      <c r="XE58" s="43"/>
      <c r="XF58" s="43"/>
      <c r="XG58" s="43"/>
      <c r="XH58" s="43"/>
      <c r="XI58" s="43"/>
      <c r="XJ58" s="43"/>
      <c r="XK58" s="43"/>
      <c r="XL58" s="43"/>
      <c r="XM58" s="43"/>
      <c r="XN58" s="43"/>
      <c r="XO58" s="43"/>
      <c r="XP58" s="43"/>
      <c r="XQ58" s="43"/>
      <c r="XR58" s="43"/>
      <c r="XS58" s="43"/>
      <c r="XT58" s="43"/>
      <c r="XU58" s="43"/>
      <c r="XV58" s="43"/>
      <c r="XW58" s="43"/>
      <c r="XX58" s="43"/>
      <c r="XY58" s="43"/>
      <c r="XZ58" s="43"/>
      <c r="YA58" s="43"/>
      <c r="YB58" s="43"/>
      <c r="YC58" s="43"/>
      <c r="YD58" s="43"/>
      <c r="YE58" s="43"/>
      <c r="YF58" s="43"/>
      <c r="YG58" s="43"/>
      <c r="YH58" s="43"/>
      <c r="YI58" s="43"/>
      <c r="YJ58" s="43"/>
      <c r="YK58" s="43"/>
      <c r="YL58" s="43"/>
      <c r="YM58" s="43"/>
      <c r="YN58" s="43"/>
      <c r="YO58" s="43"/>
      <c r="YP58" s="43"/>
      <c r="YQ58" s="43"/>
      <c r="YR58" s="43"/>
      <c r="YS58" s="43"/>
      <c r="YT58" s="43"/>
      <c r="YU58" s="43"/>
      <c r="YV58" s="43"/>
      <c r="YW58" s="43"/>
      <c r="YX58" s="43"/>
      <c r="YY58" s="43"/>
      <c r="YZ58" s="43"/>
      <c r="ZA58" s="43"/>
      <c r="ZB58" s="43"/>
      <c r="ZC58" s="43"/>
      <c r="ZD58" s="43"/>
      <c r="ZE58" s="43"/>
      <c r="ZF58" s="43"/>
      <c r="ZG58" s="43"/>
      <c r="ZH58" s="43"/>
      <c r="ZI58" s="43"/>
      <c r="ZJ58" s="43"/>
      <c r="ZK58" s="43"/>
      <c r="ZL58" s="43"/>
      <c r="ZM58" s="43"/>
      <c r="ZN58" s="43"/>
      <c r="ZO58" s="43"/>
      <c r="ZP58" s="43"/>
      <c r="ZQ58" s="43"/>
      <c r="ZR58" s="43"/>
      <c r="ZS58" s="43"/>
      <c r="ZT58" s="43"/>
      <c r="ZU58" s="43"/>
      <c r="ZV58" s="43"/>
      <c r="ZW58" s="43"/>
      <c r="ZX58" s="43"/>
      <c r="ZY58" s="43"/>
      <c r="ZZ58" s="43"/>
      <c r="AAA58" s="43"/>
      <c r="AAB58" s="43"/>
      <c r="AAC58" s="43"/>
      <c r="AAD58" s="43"/>
      <c r="AAE58" s="43"/>
      <c r="AAF58" s="43"/>
      <c r="AAG58" s="43"/>
      <c r="AAH58" s="43"/>
      <c r="AAI58" s="43"/>
      <c r="AAJ58" s="43"/>
      <c r="AAK58" s="43"/>
      <c r="AAL58" s="43"/>
      <c r="AAM58" s="43"/>
      <c r="AAN58" s="43"/>
      <c r="AAO58" s="43"/>
      <c r="AAP58" s="43"/>
      <c r="AAQ58" s="43"/>
      <c r="AAR58" s="43"/>
      <c r="AAS58" s="43"/>
      <c r="AAT58" s="43"/>
      <c r="AAU58" s="43"/>
      <c r="AAV58" s="43"/>
      <c r="AAW58" s="43"/>
      <c r="AAX58" s="43"/>
      <c r="AAY58" s="43"/>
      <c r="AAZ58" s="43"/>
      <c r="ABA58" s="43"/>
      <c r="ABB58" s="43"/>
      <c r="ABC58" s="43"/>
      <c r="ABD58" s="43"/>
      <c r="ABE58" s="43"/>
      <c r="ABF58" s="43"/>
      <c r="ABG58" s="43"/>
      <c r="ABH58" s="43"/>
      <c r="ABI58" s="43"/>
      <c r="ABJ58" s="43"/>
      <c r="ABK58" s="43"/>
      <c r="ABL58" s="43"/>
      <c r="ABM58" s="43"/>
      <c r="ABN58" s="43"/>
      <c r="ABO58" s="43"/>
      <c r="ABP58" s="43"/>
      <c r="ABQ58" s="43"/>
      <c r="ABR58" s="43"/>
      <c r="ABS58" s="43"/>
      <c r="ABT58" s="43"/>
      <c r="ABU58" s="43"/>
      <c r="ABV58" s="43"/>
      <c r="ABW58" s="43"/>
      <c r="ABX58" s="43"/>
      <c r="ABY58" s="43"/>
      <c r="ABZ58" s="43"/>
      <c r="ACA58" s="43"/>
      <c r="ACB58" s="43"/>
      <c r="ACC58" s="43"/>
      <c r="ACD58" s="43"/>
      <c r="ACE58" s="43"/>
      <c r="ACF58" s="43"/>
      <c r="ACG58" s="43"/>
      <c r="ACH58" s="43"/>
      <c r="ACI58" s="43"/>
      <c r="ACJ58" s="43"/>
      <c r="ACK58" s="43"/>
      <c r="ACL58" s="43"/>
      <c r="ACM58" s="43"/>
      <c r="ACN58" s="43"/>
      <c r="ACO58" s="43"/>
      <c r="ACP58" s="43"/>
      <c r="ACQ58" s="43"/>
      <c r="ACR58" s="43"/>
      <c r="ACS58" s="43"/>
      <c r="ACT58" s="43"/>
      <c r="ACU58" s="43"/>
      <c r="ACV58" s="43"/>
      <c r="ACW58" s="43"/>
      <c r="ACX58" s="43"/>
      <c r="ACY58" s="43"/>
      <c r="ACZ58" s="43"/>
      <c r="ADA58" s="43"/>
      <c r="ADB58" s="43"/>
      <c r="ADC58" s="43"/>
      <c r="ADD58" s="43"/>
      <c r="ADE58" s="43"/>
      <c r="ADF58" s="43"/>
      <c r="ADG58" s="43"/>
      <c r="ADH58" s="43"/>
      <c r="ADI58" s="43"/>
      <c r="ADJ58" s="43"/>
      <c r="ADK58" s="43"/>
      <c r="ADL58" s="43"/>
      <c r="ADM58" s="43"/>
      <c r="ADN58" s="43"/>
      <c r="ADO58" s="43"/>
      <c r="ADP58" s="43"/>
      <c r="ADQ58" s="43"/>
      <c r="ADR58" s="43"/>
      <c r="ADS58" s="43"/>
      <c r="ADT58" s="43"/>
      <c r="ADU58" s="43"/>
      <c r="ADV58" s="43"/>
      <c r="ADW58" s="43"/>
      <c r="ADX58" s="43"/>
      <c r="ADY58" s="43"/>
      <c r="ADZ58" s="43"/>
      <c r="AEA58" s="43"/>
      <c r="AEB58" s="43"/>
      <c r="AEC58" s="43"/>
      <c r="AED58" s="43"/>
      <c r="AEE58" s="43"/>
      <c r="AEF58" s="43"/>
      <c r="AEG58" s="43"/>
      <c r="AEH58" s="43"/>
      <c r="AEI58" s="43"/>
      <c r="AEJ58" s="43"/>
      <c r="AEK58" s="43"/>
      <c r="AEL58" s="43"/>
      <c r="AEM58" s="43"/>
      <c r="AEN58" s="43"/>
      <c r="AEO58" s="43"/>
      <c r="AEP58" s="43"/>
      <c r="AEQ58" s="43"/>
      <c r="AER58" s="43"/>
      <c r="AES58" s="43"/>
      <c r="AET58" s="43"/>
      <c r="AEU58" s="43"/>
      <c r="AEV58" s="43"/>
      <c r="AEW58" s="43"/>
      <c r="AEX58" s="43"/>
      <c r="AEY58" s="43"/>
      <c r="AEZ58" s="43"/>
      <c r="AFA58" s="43"/>
      <c r="AFB58" s="43"/>
      <c r="AFC58" s="43"/>
      <c r="AFD58" s="43"/>
      <c r="AFE58" s="43"/>
      <c r="AFF58" s="43"/>
      <c r="AFG58" s="43"/>
      <c r="AFH58" s="43"/>
      <c r="AFI58" s="43"/>
      <c r="AFJ58" s="43"/>
      <c r="AFK58" s="43"/>
      <c r="AFL58" s="43"/>
      <c r="AFM58" s="43"/>
      <c r="AFN58" s="43"/>
      <c r="AFO58" s="43"/>
      <c r="AFP58" s="43"/>
      <c r="AFQ58" s="43"/>
      <c r="AFR58" s="43"/>
      <c r="AFS58" s="43"/>
      <c r="AFT58" s="43"/>
      <c r="AFU58" s="43"/>
      <c r="AFV58" s="43"/>
      <c r="AFW58" s="43"/>
      <c r="AFX58" s="43"/>
      <c r="AFY58" s="43"/>
      <c r="AFZ58" s="43"/>
      <c r="AGA58" s="43"/>
      <c r="AGB58" s="43"/>
      <c r="AGC58" s="43"/>
      <c r="AGD58" s="43"/>
      <c r="AGE58" s="43"/>
      <c r="AGF58" s="43"/>
      <c r="AGG58" s="43"/>
      <c r="AGH58" s="43"/>
      <c r="AGI58" s="43"/>
      <c r="AGJ58" s="43"/>
      <c r="AGK58" s="43"/>
      <c r="AGL58" s="43"/>
      <c r="AGM58" s="43"/>
      <c r="AGN58" s="43"/>
      <c r="AGO58" s="43"/>
      <c r="AGP58" s="43"/>
      <c r="AGQ58" s="43"/>
      <c r="AGR58" s="43"/>
      <c r="AGS58" s="43"/>
      <c r="AGT58" s="43"/>
      <c r="AGU58" s="43"/>
      <c r="AGV58" s="43"/>
      <c r="AGW58" s="43"/>
      <c r="AGX58" s="43"/>
      <c r="AGY58" s="43"/>
      <c r="AGZ58" s="43"/>
      <c r="AHA58" s="43"/>
      <c r="AHB58" s="43"/>
      <c r="AHC58" s="43"/>
      <c r="AHD58" s="43"/>
      <c r="AHE58" s="43"/>
      <c r="AHF58" s="43"/>
      <c r="AHG58" s="43"/>
      <c r="AHH58" s="43"/>
      <c r="AHI58" s="43"/>
      <c r="AHJ58" s="43"/>
      <c r="AHK58" s="43"/>
      <c r="AHL58" s="43"/>
      <c r="AHM58" s="43"/>
      <c r="AHN58" s="43"/>
      <c r="AHO58" s="43"/>
      <c r="AHP58" s="43"/>
      <c r="AHQ58" s="43"/>
      <c r="AHR58" s="43"/>
      <c r="AHS58" s="43"/>
      <c r="AHT58" s="43"/>
      <c r="AHU58" s="43"/>
      <c r="AHV58" s="43"/>
      <c r="AHW58" s="43"/>
      <c r="AHX58" s="43"/>
      <c r="AHY58" s="43"/>
      <c r="AHZ58" s="43"/>
      <c r="AIA58" s="43"/>
      <c r="AIB58" s="43"/>
      <c r="AIC58" s="43"/>
      <c r="AID58" s="43"/>
      <c r="AIE58" s="43"/>
      <c r="AIF58" s="43"/>
      <c r="AIG58" s="43"/>
      <c r="AIH58" s="43"/>
      <c r="AII58" s="43"/>
      <c r="AIJ58" s="43"/>
      <c r="AIK58" s="43"/>
      <c r="AIL58" s="43"/>
      <c r="AIM58" s="43"/>
      <c r="AIN58" s="43"/>
      <c r="AIO58" s="43"/>
      <c r="AIP58" s="43"/>
      <c r="AIQ58" s="43"/>
      <c r="AIR58" s="43"/>
      <c r="AIS58" s="43"/>
      <c r="AIT58" s="43"/>
      <c r="AIU58" s="43"/>
      <c r="AIV58" s="43"/>
      <c r="AIW58" s="43"/>
      <c r="AIX58" s="43"/>
      <c r="AIY58" s="43"/>
      <c r="AIZ58" s="43"/>
      <c r="AJA58" s="43"/>
      <c r="AJB58" s="43"/>
      <c r="AJC58" s="43"/>
      <c r="AJD58" s="43"/>
      <c r="AJE58" s="43"/>
      <c r="AJF58" s="43"/>
      <c r="AJG58" s="43"/>
      <c r="AJH58" s="43"/>
      <c r="AJI58" s="43"/>
      <c r="AJJ58" s="43"/>
      <c r="AJK58" s="43"/>
      <c r="AJL58" s="43"/>
      <c r="AJM58" s="43"/>
      <c r="AJN58" s="43"/>
      <c r="AJO58" s="43"/>
      <c r="AJP58" s="43"/>
      <c r="AJQ58" s="43"/>
      <c r="AJR58" s="43"/>
      <c r="AJS58" s="43"/>
      <c r="AJT58" s="43"/>
      <c r="AJU58" s="43"/>
      <c r="AJV58" s="43"/>
      <c r="AJW58" s="43"/>
      <c r="AJX58" s="43"/>
      <c r="AJY58" s="43"/>
      <c r="AJZ58" s="43"/>
      <c r="AKA58" s="43"/>
      <c r="AKB58" s="43"/>
      <c r="AKC58" s="43"/>
      <c r="AKD58" s="43"/>
      <c r="AKE58" s="43"/>
      <c r="AKF58" s="43"/>
      <c r="AKG58" s="43"/>
      <c r="AKH58" s="43"/>
      <c r="AKI58" s="43"/>
      <c r="AKJ58" s="43"/>
      <c r="AKK58" s="43"/>
      <c r="AKL58" s="43"/>
      <c r="AKM58" s="43"/>
      <c r="AKN58" s="43"/>
      <c r="AKO58" s="43"/>
      <c r="AKP58" s="43"/>
      <c r="AKQ58" s="43"/>
      <c r="AKR58" s="43"/>
      <c r="AKS58" s="43"/>
      <c r="AKT58" s="43"/>
      <c r="AKU58" s="43"/>
      <c r="AKV58" s="43"/>
      <c r="AKW58" s="43"/>
      <c r="AKX58" s="43"/>
      <c r="AKY58" s="43"/>
      <c r="AKZ58" s="43"/>
      <c r="ALA58" s="43"/>
      <c r="ALB58" s="43"/>
      <c r="ALC58" s="43"/>
      <c r="ALD58" s="43"/>
      <c r="ALE58" s="43"/>
      <c r="ALF58" s="43"/>
      <c r="ALG58" s="43"/>
      <c r="ALH58" s="43"/>
      <c r="ALI58" s="43"/>
      <c r="ALJ58" s="43"/>
      <c r="ALK58" s="43"/>
      <c r="ALL58" s="43"/>
      <c r="ALM58" s="43"/>
      <c r="ALN58" s="43"/>
      <c r="ALO58" s="43"/>
      <c r="ALP58" s="43"/>
      <c r="ALQ58" s="43"/>
      <c r="ALR58" s="43"/>
      <c r="ALS58" s="43"/>
      <c r="ALT58" s="43"/>
      <c r="ALU58" s="43"/>
      <c r="ALV58" s="43"/>
      <c r="ALW58" s="43"/>
      <c r="ALX58" s="43"/>
      <c r="ALY58" s="43"/>
      <c r="ALZ58" s="43"/>
      <c r="AMA58" s="43"/>
      <c r="AMB58" s="43"/>
      <c r="AMC58" s="43"/>
      <c r="AMD58" s="43"/>
      <c r="AME58" s="43"/>
      <c r="AMF58" s="43"/>
      <c r="AMG58" s="43"/>
      <c r="AMH58" s="43"/>
      <c r="AMI58" s="43"/>
      <c r="AMJ58" s="43"/>
      <c r="AMK58" s="43"/>
      <c r="AML58" s="43"/>
      <c r="AMM58" s="43"/>
      <c r="AMN58" s="43"/>
      <c r="AMO58" s="43"/>
      <c r="AMP58" s="43"/>
      <c r="AMQ58" s="43"/>
      <c r="AMR58" s="43"/>
      <c r="AMS58" s="43"/>
      <c r="AMT58" s="43"/>
      <c r="AMU58" s="43"/>
      <c r="AMV58" s="43"/>
      <c r="AMW58" s="43"/>
      <c r="AMX58" s="43"/>
      <c r="AMY58" s="43"/>
      <c r="AMZ58" s="43"/>
      <c r="ANA58" s="43"/>
      <c r="ANB58" s="43"/>
      <c r="ANC58" s="43"/>
      <c r="AND58" s="43"/>
      <c r="ANE58" s="43"/>
      <c r="ANF58" s="43"/>
      <c r="ANG58" s="43"/>
      <c r="ANH58" s="43"/>
      <c r="ANI58" s="43"/>
      <c r="ANJ58" s="43"/>
      <c r="ANK58" s="43"/>
      <c r="ANL58" s="43"/>
      <c r="ANM58" s="43"/>
      <c r="ANN58" s="43"/>
      <c r="ANO58" s="43"/>
      <c r="ANP58" s="43"/>
      <c r="ANQ58" s="43"/>
      <c r="ANR58" s="43"/>
      <c r="ANS58" s="43"/>
      <c r="ANT58" s="43"/>
      <c r="ANU58" s="43"/>
      <c r="ANV58" s="43"/>
      <c r="ANW58" s="43"/>
      <c r="ANX58" s="43"/>
      <c r="ANY58" s="43"/>
      <c r="ANZ58" s="43"/>
      <c r="AOA58" s="43"/>
      <c r="AOB58" s="43"/>
      <c r="AOC58" s="43"/>
      <c r="AOD58" s="43"/>
      <c r="AOE58" s="43"/>
      <c r="AOF58" s="43"/>
      <c r="AOG58" s="43"/>
      <c r="AOH58" s="43"/>
      <c r="AOI58" s="43"/>
      <c r="AOJ58" s="43"/>
      <c r="AOK58" s="43"/>
      <c r="AOL58" s="43"/>
      <c r="AOM58" s="43"/>
      <c r="AON58" s="43"/>
      <c r="AOO58" s="43"/>
      <c r="AOP58" s="43"/>
      <c r="AOQ58" s="43"/>
      <c r="AOR58" s="43"/>
      <c r="AOS58" s="43"/>
      <c r="AOT58" s="43"/>
      <c r="AOU58" s="43"/>
      <c r="AOV58" s="43"/>
      <c r="AOW58" s="43"/>
      <c r="AOX58" s="43"/>
      <c r="AOY58" s="43"/>
      <c r="AOZ58" s="43"/>
      <c r="APA58" s="43"/>
      <c r="APB58" s="43"/>
      <c r="APC58" s="43"/>
      <c r="APD58" s="43"/>
      <c r="APE58" s="43"/>
      <c r="APF58" s="43"/>
      <c r="APG58" s="43"/>
      <c r="APH58" s="43"/>
      <c r="API58" s="43"/>
      <c r="APJ58" s="43"/>
      <c r="APK58" s="43"/>
      <c r="APL58" s="43"/>
      <c r="APM58" s="43"/>
      <c r="APN58" s="43"/>
      <c r="APO58" s="43"/>
      <c r="APP58" s="43"/>
      <c r="APQ58" s="43"/>
      <c r="APR58" s="43"/>
      <c r="APS58" s="43"/>
      <c r="APT58" s="43"/>
      <c r="APU58" s="43"/>
      <c r="APV58" s="43"/>
      <c r="APW58" s="43"/>
      <c r="APX58" s="43"/>
      <c r="APY58" s="43"/>
      <c r="APZ58" s="43"/>
      <c r="AQA58" s="43"/>
      <c r="AQB58" s="43"/>
      <c r="AQC58" s="43"/>
      <c r="AQD58" s="43"/>
      <c r="AQE58" s="43"/>
      <c r="AQF58" s="43"/>
      <c r="AQG58" s="43"/>
      <c r="AQH58" s="43"/>
      <c r="AQI58" s="43"/>
      <c r="AQJ58" s="43"/>
      <c r="AQK58" s="43"/>
      <c r="AQL58" s="43"/>
      <c r="AQM58" s="43"/>
      <c r="AQN58" s="43"/>
      <c r="AQO58" s="43"/>
      <c r="AQP58" s="43"/>
      <c r="AQQ58" s="43"/>
      <c r="AQR58" s="43"/>
      <c r="AQS58" s="43"/>
      <c r="AQT58" s="43"/>
      <c r="AQU58" s="43"/>
      <c r="AQV58" s="43"/>
      <c r="AQW58" s="43"/>
      <c r="AQX58" s="43"/>
      <c r="AQY58" s="43"/>
      <c r="AQZ58" s="43"/>
      <c r="ARA58" s="43"/>
      <c r="ARB58" s="43"/>
      <c r="ARC58" s="43"/>
      <c r="ARD58" s="43"/>
      <c r="ARE58" s="43"/>
      <c r="ARF58" s="43"/>
      <c r="ARG58" s="43"/>
      <c r="ARH58" s="43"/>
      <c r="ARI58" s="43"/>
      <c r="ARJ58" s="43"/>
      <c r="ARK58" s="43"/>
      <c r="ARL58" s="43"/>
      <c r="ARM58" s="43"/>
      <c r="ARN58" s="43"/>
      <c r="ARO58" s="43"/>
      <c r="ARP58" s="43"/>
      <c r="ARQ58" s="43"/>
      <c r="ARR58" s="43"/>
      <c r="ARS58" s="43"/>
      <c r="ART58" s="43"/>
      <c r="ARU58" s="43"/>
      <c r="ARV58" s="43"/>
      <c r="ARW58" s="43"/>
      <c r="ARX58" s="43"/>
      <c r="ARY58" s="43"/>
      <c r="ARZ58" s="43"/>
      <c r="ASA58" s="43"/>
      <c r="ASB58" s="43"/>
      <c r="ASC58" s="43"/>
      <c r="ASD58" s="43"/>
      <c r="ASE58" s="43"/>
      <c r="ASF58" s="43"/>
      <c r="ASG58" s="43"/>
      <c r="ASH58" s="43"/>
      <c r="ASI58" s="43"/>
      <c r="ASJ58" s="43"/>
      <c r="ASK58" s="43"/>
      <c r="ASL58" s="43"/>
      <c r="ASM58" s="43"/>
      <c r="ASN58" s="43"/>
      <c r="ASO58" s="43"/>
      <c r="ASP58" s="43"/>
      <c r="ASQ58" s="43"/>
      <c r="ASR58" s="43"/>
      <c r="ASS58" s="43"/>
      <c r="AST58" s="43"/>
      <c r="ASU58" s="43"/>
      <c r="ASV58" s="43"/>
      <c r="ASW58" s="43"/>
      <c r="ASX58" s="43"/>
      <c r="ASY58" s="43"/>
      <c r="ASZ58" s="43"/>
      <c r="ATA58" s="43"/>
      <c r="ATB58" s="43"/>
      <c r="ATC58" s="43"/>
      <c r="ATD58" s="43"/>
      <c r="ATE58" s="43"/>
      <c r="ATF58" s="43"/>
      <c r="ATG58" s="43"/>
      <c r="ATH58" s="43"/>
      <c r="ATI58" s="43"/>
      <c r="ATJ58" s="43"/>
      <c r="ATK58" s="43"/>
      <c r="ATL58" s="43"/>
      <c r="ATM58" s="43"/>
      <c r="ATN58" s="43"/>
      <c r="ATO58" s="43"/>
      <c r="ATP58" s="43"/>
      <c r="ATQ58" s="43"/>
      <c r="ATR58" s="43"/>
      <c r="ATS58" s="43"/>
      <c r="ATT58" s="43"/>
      <c r="ATU58" s="43"/>
      <c r="ATV58" s="43"/>
      <c r="ATW58" s="43"/>
      <c r="ATX58" s="43"/>
      <c r="ATY58" s="43"/>
      <c r="ATZ58" s="43"/>
      <c r="AUA58" s="43"/>
      <c r="AUB58" s="43"/>
      <c r="AUC58" s="43"/>
      <c r="AUD58" s="43"/>
      <c r="AUE58" s="43"/>
      <c r="AUF58" s="43"/>
      <c r="AUG58" s="43"/>
      <c r="AUH58" s="43"/>
      <c r="AUI58" s="43"/>
      <c r="AUJ58" s="43"/>
      <c r="AUK58" s="43"/>
      <c r="AUL58" s="43"/>
      <c r="AUM58" s="43"/>
      <c r="AUN58" s="43"/>
      <c r="AUO58" s="43"/>
      <c r="AUP58" s="43"/>
      <c r="AUQ58" s="43"/>
      <c r="AUR58" s="43"/>
      <c r="AUS58" s="43"/>
      <c r="AUT58" s="43"/>
      <c r="AUU58" s="43"/>
      <c r="AUV58" s="43"/>
      <c r="AUW58" s="43"/>
      <c r="AUX58" s="43"/>
      <c r="AUY58" s="43"/>
      <c r="AUZ58" s="43"/>
      <c r="AVA58" s="43"/>
      <c r="AVB58" s="43"/>
      <c r="AVC58" s="43"/>
      <c r="AVD58" s="43"/>
      <c r="AVE58" s="43"/>
      <c r="AVF58" s="43"/>
      <c r="AVG58" s="43"/>
      <c r="AVH58" s="43"/>
      <c r="AVI58" s="43"/>
      <c r="AVJ58" s="43"/>
      <c r="AVK58" s="43"/>
      <c r="AVL58" s="43"/>
      <c r="AVM58" s="43"/>
      <c r="AVN58" s="43"/>
      <c r="AVO58" s="43"/>
      <c r="AVP58" s="43"/>
      <c r="AVQ58" s="43"/>
      <c r="AVR58" s="43"/>
      <c r="AVS58" s="43"/>
      <c r="AVT58" s="43"/>
      <c r="AVU58" s="43"/>
      <c r="AVV58" s="43"/>
      <c r="AVW58" s="43"/>
      <c r="AVX58" s="43"/>
      <c r="AVY58" s="43"/>
      <c r="AVZ58" s="43"/>
      <c r="AWA58" s="43"/>
      <c r="AWB58" s="43"/>
      <c r="AWC58" s="43"/>
      <c r="AWD58" s="43"/>
      <c r="AWE58" s="43"/>
      <c r="AWF58" s="43"/>
      <c r="AWG58" s="43"/>
      <c r="AWH58" s="43"/>
      <c r="AWI58" s="43"/>
      <c r="AWJ58" s="43"/>
      <c r="AWK58" s="43"/>
      <c r="AWL58" s="43"/>
      <c r="AWM58" s="43"/>
      <c r="AWN58" s="43"/>
      <c r="AWO58" s="43"/>
      <c r="AWP58" s="43"/>
      <c r="AWQ58" s="43"/>
      <c r="AWR58" s="43"/>
      <c r="AWS58" s="43"/>
      <c r="AWT58" s="43"/>
      <c r="AWU58" s="43"/>
      <c r="AWV58" s="43"/>
      <c r="AWW58" s="43"/>
      <c r="AWX58" s="43"/>
      <c r="AWY58" s="43"/>
      <c r="AWZ58" s="43"/>
      <c r="AXA58" s="43"/>
      <c r="AXB58" s="43"/>
      <c r="AXC58" s="43"/>
      <c r="AXD58" s="43"/>
      <c r="AXE58" s="43"/>
      <c r="AXF58" s="43"/>
      <c r="AXG58" s="43"/>
      <c r="AXH58" s="43"/>
      <c r="AXI58" s="43"/>
      <c r="AXJ58" s="43"/>
      <c r="AXK58" s="43"/>
      <c r="AXL58" s="43"/>
      <c r="AXM58" s="43"/>
      <c r="AXN58" s="43"/>
      <c r="AXO58" s="43"/>
      <c r="AXP58" s="43"/>
      <c r="AXQ58" s="43"/>
      <c r="AXR58" s="43"/>
      <c r="AXS58" s="43"/>
      <c r="AXT58" s="43"/>
      <c r="AXU58" s="43"/>
      <c r="AXV58" s="43"/>
      <c r="AXW58" s="43"/>
      <c r="AXX58" s="43"/>
      <c r="AXY58" s="43"/>
      <c r="AXZ58" s="43"/>
      <c r="AYA58" s="43"/>
      <c r="AYB58" s="43"/>
      <c r="AYC58" s="43"/>
      <c r="AYD58" s="43"/>
      <c r="AYE58" s="43"/>
      <c r="AYF58" s="43"/>
      <c r="AYG58" s="43"/>
      <c r="AYH58" s="43"/>
      <c r="AYI58" s="43"/>
      <c r="AYJ58" s="43"/>
      <c r="AYK58" s="43"/>
      <c r="AYL58" s="43"/>
      <c r="AYM58" s="43"/>
      <c r="AYN58" s="43"/>
      <c r="AYO58" s="43"/>
      <c r="AYP58" s="43"/>
      <c r="AYQ58" s="43"/>
      <c r="AYR58" s="43"/>
      <c r="AYS58" s="43"/>
      <c r="AYT58" s="43"/>
      <c r="AYU58" s="43"/>
      <c r="AYV58" s="43"/>
      <c r="AYW58" s="43"/>
      <c r="AYX58" s="43"/>
      <c r="AYY58" s="43"/>
      <c r="AYZ58" s="43"/>
      <c r="AZA58" s="43"/>
      <c r="AZB58" s="43"/>
      <c r="AZC58" s="43"/>
      <c r="AZD58" s="43"/>
      <c r="AZE58" s="43"/>
      <c r="AZF58" s="43"/>
      <c r="AZG58" s="43"/>
      <c r="AZH58" s="43"/>
      <c r="AZI58" s="43"/>
      <c r="AZJ58" s="43"/>
      <c r="AZK58" s="43"/>
      <c r="AZL58" s="43"/>
      <c r="AZM58" s="43"/>
      <c r="AZN58" s="43"/>
      <c r="AZO58" s="43"/>
      <c r="AZP58" s="43"/>
      <c r="AZQ58" s="43"/>
      <c r="AZR58" s="43"/>
      <c r="AZS58" s="43"/>
      <c r="AZT58" s="43"/>
      <c r="AZU58" s="43"/>
      <c r="AZV58" s="43"/>
      <c r="AZW58" s="43"/>
      <c r="AZX58" s="43"/>
      <c r="AZY58" s="43"/>
      <c r="AZZ58" s="43"/>
      <c r="BAA58" s="43"/>
      <c r="BAB58" s="43"/>
      <c r="BAC58" s="43"/>
      <c r="BAD58" s="43"/>
      <c r="BAE58" s="43"/>
      <c r="BAF58" s="43"/>
      <c r="BAG58" s="43"/>
      <c r="BAH58" s="43"/>
      <c r="BAI58" s="43"/>
      <c r="BAJ58" s="43"/>
      <c r="BAK58" s="43"/>
      <c r="BAL58" s="43"/>
      <c r="BAM58" s="43"/>
      <c r="BAN58" s="43"/>
      <c r="BAO58" s="43"/>
      <c r="BAP58" s="43"/>
      <c r="BAQ58" s="43"/>
      <c r="BAR58" s="43"/>
      <c r="BAS58" s="43"/>
      <c r="BAT58" s="43"/>
      <c r="BAU58" s="43"/>
      <c r="BAV58" s="43"/>
      <c r="BAW58" s="43"/>
      <c r="BAX58" s="43"/>
      <c r="BAY58" s="43"/>
      <c r="BAZ58" s="43"/>
      <c r="BBA58" s="43"/>
      <c r="BBB58" s="43"/>
      <c r="BBC58" s="43"/>
      <c r="BBD58" s="43"/>
      <c r="BBE58" s="43"/>
      <c r="BBF58" s="43"/>
      <c r="BBG58" s="43"/>
      <c r="BBH58" s="43"/>
      <c r="BBI58" s="43"/>
      <c r="BBJ58" s="43"/>
      <c r="BBK58" s="43"/>
      <c r="BBL58" s="43"/>
      <c r="BBM58" s="43"/>
      <c r="BBN58" s="43"/>
      <c r="BBO58" s="43"/>
      <c r="BBP58" s="43"/>
      <c r="BBQ58" s="43"/>
      <c r="BBR58" s="43"/>
      <c r="BBS58" s="43"/>
      <c r="BBT58" s="43"/>
      <c r="BBU58" s="43"/>
      <c r="BBV58" s="43"/>
      <c r="BBW58" s="43"/>
      <c r="BBX58" s="43"/>
      <c r="BBY58" s="43"/>
      <c r="BBZ58" s="43"/>
      <c r="BCA58" s="43"/>
      <c r="BCB58" s="43"/>
      <c r="BCC58" s="43"/>
      <c r="BCD58" s="43"/>
      <c r="BCE58" s="43"/>
      <c r="BCF58" s="43"/>
      <c r="BCG58" s="43"/>
      <c r="BCH58" s="43"/>
      <c r="BCI58" s="43"/>
      <c r="BCJ58" s="43"/>
      <c r="BCK58" s="43"/>
      <c r="BCL58" s="43"/>
      <c r="BCM58" s="43"/>
      <c r="BCN58" s="43"/>
      <c r="BCO58" s="43"/>
      <c r="BCP58" s="43"/>
      <c r="BCQ58" s="43"/>
      <c r="BCR58" s="43"/>
      <c r="BCS58" s="43"/>
      <c r="BCT58" s="43"/>
      <c r="BCU58" s="43"/>
      <c r="BCV58" s="43"/>
      <c r="BCW58" s="43"/>
      <c r="BCX58" s="43"/>
      <c r="BCY58" s="43"/>
      <c r="BCZ58" s="43"/>
      <c r="BDA58" s="43"/>
      <c r="BDB58" s="43"/>
      <c r="BDC58" s="43"/>
      <c r="BDD58" s="43"/>
      <c r="BDE58" s="43"/>
      <c r="BDF58" s="43"/>
      <c r="BDG58" s="43"/>
      <c r="BDH58" s="43"/>
      <c r="BDI58" s="43"/>
      <c r="BDJ58" s="43"/>
      <c r="BDK58" s="43"/>
      <c r="BDL58" s="43"/>
      <c r="BDM58" s="43"/>
      <c r="BDN58" s="43"/>
      <c r="BDO58" s="43"/>
      <c r="BDP58" s="43"/>
      <c r="BDQ58" s="43"/>
      <c r="BDR58" s="43"/>
      <c r="BDS58" s="43"/>
      <c r="BDT58" s="43"/>
      <c r="BDU58" s="43"/>
      <c r="BDV58" s="43"/>
      <c r="BDW58" s="43"/>
      <c r="BDX58" s="43"/>
      <c r="BDY58" s="43"/>
      <c r="BDZ58" s="43"/>
      <c r="BEA58" s="43"/>
      <c r="BEB58" s="43"/>
      <c r="BEC58" s="43"/>
      <c r="BED58" s="43"/>
      <c r="BEE58" s="43"/>
      <c r="BEF58" s="43"/>
      <c r="BEG58" s="43"/>
      <c r="BEH58" s="43"/>
      <c r="BEI58" s="43"/>
      <c r="BEJ58" s="43"/>
      <c r="BEK58" s="43"/>
      <c r="BEL58" s="43"/>
      <c r="BEM58" s="43"/>
      <c r="BEN58" s="43"/>
      <c r="BEO58" s="43"/>
      <c r="BEP58" s="43"/>
      <c r="BEQ58" s="43"/>
      <c r="BER58" s="43"/>
      <c r="BES58" s="43"/>
      <c r="BET58" s="43"/>
      <c r="BEU58" s="43"/>
      <c r="BEV58" s="43"/>
      <c r="BEW58" s="43"/>
      <c r="BEX58" s="43"/>
      <c r="BEY58" s="43"/>
      <c r="BEZ58" s="43"/>
      <c r="BFA58" s="43"/>
      <c r="BFB58" s="43"/>
      <c r="BFC58" s="43"/>
      <c r="BFD58" s="43"/>
      <c r="BFE58" s="43"/>
      <c r="BFF58" s="43"/>
      <c r="BFG58" s="43"/>
      <c r="BFH58" s="43"/>
      <c r="BFI58" s="43"/>
      <c r="BFJ58" s="43"/>
      <c r="BFK58" s="43"/>
      <c r="BFL58" s="43"/>
      <c r="BFM58" s="43"/>
      <c r="BFN58" s="43"/>
      <c r="BFO58" s="43"/>
      <c r="BFP58" s="43"/>
      <c r="BFQ58" s="43"/>
      <c r="BFR58" s="43"/>
      <c r="BFS58" s="43"/>
      <c r="BFT58" s="43"/>
      <c r="BFU58" s="43"/>
      <c r="BFV58" s="43"/>
      <c r="BFW58" s="43"/>
      <c r="BFX58" s="43"/>
      <c r="BFY58" s="43"/>
      <c r="BFZ58" s="43"/>
      <c r="BGA58" s="43"/>
      <c r="BGB58" s="43"/>
      <c r="BGC58" s="43"/>
      <c r="BGD58" s="43"/>
      <c r="BGE58" s="43"/>
      <c r="BGF58" s="43"/>
      <c r="BGG58" s="43"/>
      <c r="BGH58" s="43"/>
      <c r="BGI58" s="43"/>
      <c r="BGJ58" s="43"/>
      <c r="BGK58" s="43"/>
      <c r="BGL58" s="43"/>
      <c r="BGM58" s="43"/>
      <c r="BGN58" s="43"/>
      <c r="BGO58" s="43"/>
      <c r="BGP58" s="43"/>
      <c r="BGQ58" s="43"/>
      <c r="BGR58" s="43"/>
      <c r="BGS58" s="43"/>
      <c r="BGT58" s="43"/>
      <c r="BGU58" s="43"/>
      <c r="BGV58" s="43"/>
      <c r="BGW58" s="43"/>
      <c r="BGX58" s="43"/>
      <c r="BGY58" s="43"/>
      <c r="BGZ58" s="43"/>
      <c r="BHA58" s="43"/>
      <c r="BHB58" s="43"/>
      <c r="BHC58" s="43"/>
      <c r="BHD58" s="43"/>
      <c r="BHE58" s="43"/>
      <c r="BHF58" s="43"/>
      <c r="BHG58" s="43"/>
      <c r="BHH58" s="43"/>
      <c r="BHI58" s="43"/>
      <c r="BHJ58" s="43"/>
      <c r="BHK58" s="43"/>
      <c r="BHL58" s="43"/>
      <c r="BHM58" s="43"/>
      <c r="BHN58" s="43"/>
      <c r="BHO58" s="43"/>
      <c r="BHP58" s="43"/>
      <c r="BHQ58" s="43"/>
      <c r="BHR58" s="43"/>
      <c r="BHS58" s="43"/>
      <c r="BHT58" s="43"/>
      <c r="BHU58" s="43"/>
      <c r="BHV58" s="43"/>
      <c r="BHW58" s="43"/>
      <c r="BHX58" s="43"/>
      <c r="BHY58" s="43"/>
      <c r="BHZ58" s="43"/>
      <c r="BIA58" s="43"/>
      <c r="BIB58" s="43"/>
      <c r="BIC58" s="43"/>
      <c r="BID58" s="43"/>
      <c r="BIE58" s="43"/>
      <c r="BIF58" s="43"/>
      <c r="BIG58" s="43"/>
      <c r="BIH58" s="43"/>
      <c r="BII58" s="43"/>
      <c r="BIJ58" s="43"/>
      <c r="BIK58" s="43"/>
      <c r="BIL58" s="43"/>
      <c r="BIM58" s="43"/>
      <c r="BIN58" s="43"/>
      <c r="BIO58" s="43"/>
      <c r="BIP58" s="43"/>
      <c r="BIQ58" s="43"/>
      <c r="BIR58" s="43"/>
      <c r="BIS58" s="43"/>
      <c r="BIT58" s="43"/>
      <c r="BIU58" s="43"/>
      <c r="BIV58" s="43"/>
      <c r="BIW58" s="43"/>
      <c r="BIX58" s="43"/>
      <c r="BIY58" s="43"/>
      <c r="BIZ58" s="43"/>
      <c r="BJA58" s="43"/>
      <c r="BJB58" s="43"/>
      <c r="BJC58" s="43"/>
      <c r="BJD58" s="43"/>
      <c r="BJE58" s="43"/>
      <c r="BJF58" s="43"/>
      <c r="BJG58" s="43"/>
      <c r="BJH58" s="43"/>
      <c r="BJI58" s="43"/>
      <c r="BJJ58" s="43"/>
      <c r="BJK58" s="43"/>
      <c r="BJL58" s="43"/>
      <c r="BJM58" s="43"/>
      <c r="BJN58" s="43"/>
      <c r="BJO58" s="43"/>
      <c r="BJP58" s="43"/>
      <c r="BJQ58" s="43"/>
      <c r="BJR58" s="43"/>
      <c r="BJS58" s="43"/>
      <c r="BJT58" s="43"/>
      <c r="BJU58" s="43"/>
      <c r="BJV58" s="43"/>
      <c r="BJW58" s="43"/>
      <c r="BJX58" s="43"/>
      <c r="BJY58" s="43"/>
      <c r="BJZ58" s="43"/>
      <c r="BKA58" s="43"/>
      <c r="BKB58" s="43"/>
      <c r="BKC58" s="43"/>
      <c r="BKD58" s="43"/>
      <c r="BKE58" s="43"/>
      <c r="BKF58" s="43"/>
      <c r="BKG58" s="43"/>
      <c r="BKH58" s="43"/>
      <c r="BKI58" s="43"/>
      <c r="BKJ58" s="43"/>
      <c r="BKK58" s="43"/>
      <c r="BKL58" s="43"/>
      <c r="BKM58" s="43"/>
      <c r="BKN58" s="43"/>
      <c r="BKO58" s="43"/>
      <c r="BKP58" s="43"/>
      <c r="BKQ58" s="43"/>
      <c r="BKR58" s="43"/>
      <c r="BKS58" s="43"/>
      <c r="BKT58" s="43"/>
      <c r="BKU58" s="43"/>
      <c r="BKV58" s="43"/>
      <c r="BKW58" s="43"/>
      <c r="BKX58" s="43"/>
      <c r="BKY58" s="43"/>
      <c r="BKZ58" s="43"/>
      <c r="BLA58" s="43"/>
      <c r="BLB58" s="43"/>
      <c r="BLC58" s="43"/>
      <c r="BLD58" s="43"/>
      <c r="BLE58" s="43"/>
      <c r="BLF58" s="43"/>
      <c r="BLG58" s="43"/>
      <c r="BLH58" s="43"/>
      <c r="BLI58" s="43"/>
      <c r="BLJ58" s="43"/>
      <c r="BLK58" s="43"/>
      <c r="BLL58" s="43"/>
      <c r="BLM58" s="43"/>
      <c r="BLN58" s="43"/>
      <c r="BLO58" s="43"/>
      <c r="BLP58" s="43"/>
      <c r="BLQ58" s="43"/>
      <c r="BLR58" s="43"/>
      <c r="BLS58" s="43"/>
      <c r="BLT58" s="43"/>
      <c r="BLU58" s="43"/>
      <c r="BLV58" s="43"/>
      <c r="BLW58" s="43"/>
      <c r="BLX58" s="43"/>
      <c r="BLY58" s="43"/>
      <c r="BLZ58" s="43"/>
      <c r="BMA58" s="43"/>
      <c r="BMB58" s="43"/>
      <c r="BMC58" s="43"/>
      <c r="BMD58" s="43"/>
      <c r="BME58" s="43"/>
      <c r="BMF58" s="43"/>
      <c r="BMG58" s="43"/>
      <c r="BMH58" s="43"/>
      <c r="BMI58" s="43"/>
      <c r="BMJ58" s="43"/>
      <c r="BMK58" s="43"/>
      <c r="BML58" s="43"/>
      <c r="BMM58" s="43"/>
      <c r="BMN58" s="43"/>
      <c r="BMO58" s="43"/>
      <c r="BMP58" s="43"/>
      <c r="BMQ58" s="43"/>
      <c r="BMR58" s="43"/>
      <c r="BMS58" s="43"/>
      <c r="BMT58" s="43"/>
      <c r="BMU58" s="43"/>
      <c r="BMV58" s="43"/>
      <c r="BMW58" s="43"/>
      <c r="BMX58" s="43"/>
      <c r="BMY58" s="43"/>
      <c r="BMZ58" s="43"/>
      <c r="BNA58" s="43"/>
      <c r="BNB58" s="43"/>
      <c r="BNC58" s="43"/>
      <c r="BND58" s="43"/>
      <c r="BNE58" s="43"/>
      <c r="BNF58" s="43"/>
      <c r="BNG58" s="43"/>
      <c r="BNH58" s="43"/>
      <c r="BNI58" s="43"/>
      <c r="BNJ58" s="43"/>
      <c r="BNK58" s="43"/>
      <c r="BNL58" s="43"/>
      <c r="BNM58" s="43"/>
      <c r="BNN58" s="43"/>
      <c r="BNO58" s="43"/>
      <c r="BNP58" s="43"/>
      <c r="BNQ58" s="43"/>
      <c r="BNR58" s="43"/>
      <c r="BNS58" s="43"/>
      <c r="BNT58" s="43"/>
      <c r="BNU58" s="43"/>
      <c r="BNV58" s="43"/>
      <c r="BNW58" s="43"/>
      <c r="BNX58" s="43"/>
      <c r="BNY58" s="43"/>
      <c r="BNZ58" s="43"/>
      <c r="BOA58" s="43"/>
      <c r="BOB58" s="43"/>
      <c r="BOC58" s="43"/>
      <c r="BOD58" s="43"/>
      <c r="BOE58" s="43"/>
      <c r="BOF58" s="43"/>
      <c r="BOG58" s="43"/>
      <c r="BOH58" s="43"/>
      <c r="BOI58" s="43"/>
      <c r="BOJ58" s="43"/>
      <c r="BOK58" s="43"/>
      <c r="BOL58" s="43"/>
      <c r="BOM58" s="43"/>
      <c r="BON58" s="43"/>
      <c r="BOO58" s="43"/>
      <c r="BOP58" s="43"/>
      <c r="BOQ58" s="43"/>
      <c r="BOR58" s="43"/>
      <c r="BOS58" s="43"/>
      <c r="BOT58" s="43"/>
      <c r="BOU58" s="43"/>
      <c r="BOV58" s="43"/>
      <c r="BOW58" s="43"/>
      <c r="BOX58" s="43"/>
      <c r="BOY58" s="43"/>
      <c r="BOZ58" s="43"/>
      <c r="BPA58" s="43"/>
      <c r="BPB58" s="43"/>
      <c r="BPC58" s="43"/>
      <c r="BPD58" s="43"/>
      <c r="BPE58" s="43"/>
      <c r="BPF58" s="43"/>
      <c r="BPG58" s="43"/>
      <c r="BPH58" s="43"/>
      <c r="BPI58" s="43"/>
      <c r="BPJ58" s="43"/>
      <c r="BPK58" s="43"/>
      <c r="BPL58" s="43"/>
      <c r="BPM58" s="43"/>
      <c r="BPN58" s="43"/>
      <c r="BPO58" s="43"/>
      <c r="BPP58" s="43"/>
      <c r="BPQ58" s="43"/>
      <c r="BPR58" s="43"/>
      <c r="BPS58" s="43"/>
      <c r="BPT58" s="43"/>
      <c r="BPU58" s="43"/>
      <c r="BPV58" s="43"/>
      <c r="BPW58" s="43"/>
      <c r="BPX58" s="43"/>
      <c r="BPY58" s="43"/>
      <c r="BPZ58" s="43"/>
      <c r="BQA58" s="43"/>
      <c r="BQB58" s="43"/>
      <c r="BQC58" s="43"/>
      <c r="BQD58" s="43"/>
      <c r="BQE58" s="43"/>
      <c r="BQF58" s="43"/>
      <c r="BQG58" s="43"/>
      <c r="BQH58" s="43"/>
      <c r="BQI58" s="43"/>
      <c r="BQJ58" s="43"/>
      <c r="BQK58" s="43"/>
      <c r="BQL58" s="43"/>
      <c r="BQM58" s="43"/>
      <c r="BQN58" s="43"/>
      <c r="BQO58" s="43"/>
      <c r="BQP58" s="43"/>
      <c r="BQQ58" s="43"/>
      <c r="BQR58" s="43"/>
      <c r="BQS58" s="43"/>
      <c r="BQT58" s="43"/>
      <c r="BQU58" s="43"/>
      <c r="BQV58" s="43"/>
      <c r="BQW58" s="43"/>
      <c r="BQX58" s="43"/>
      <c r="BQY58" s="43"/>
      <c r="BQZ58" s="43"/>
      <c r="BRA58" s="43"/>
      <c r="BRB58" s="43"/>
      <c r="BRC58" s="43"/>
      <c r="BRD58" s="43"/>
      <c r="BRE58" s="43"/>
      <c r="BRF58" s="43"/>
      <c r="BRG58" s="43"/>
      <c r="BRH58" s="43"/>
      <c r="BRI58" s="43"/>
      <c r="BRJ58" s="43"/>
      <c r="BRK58" s="43"/>
      <c r="BRL58" s="43"/>
      <c r="BRM58" s="43"/>
      <c r="BRN58" s="43"/>
      <c r="BRO58" s="43"/>
      <c r="BRP58" s="43"/>
      <c r="BRQ58" s="43"/>
      <c r="BRR58" s="43"/>
      <c r="BRS58" s="43"/>
      <c r="BRT58" s="43"/>
      <c r="BRU58" s="43"/>
      <c r="BRV58" s="43"/>
      <c r="BRW58" s="43"/>
      <c r="BRX58" s="43"/>
      <c r="BRY58" s="43"/>
      <c r="BRZ58" s="43"/>
      <c r="BSA58" s="43"/>
      <c r="BSB58" s="43"/>
      <c r="BSC58" s="43"/>
      <c r="BSD58" s="43"/>
      <c r="BSE58" s="43"/>
      <c r="BSF58" s="43"/>
      <c r="BSG58" s="43"/>
      <c r="BSH58" s="43"/>
      <c r="BSI58" s="43"/>
      <c r="BSJ58" s="43"/>
      <c r="BSK58" s="43"/>
      <c r="BSL58" s="43"/>
      <c r="BSM58" s="43"/>
      <c r="BSN58" s="43"/>
      <c r="BSO58" s="43"/>
      <c r="BSP58" s="43"/>
      <c r="BSQ58" s="43"/>
      <c r="BSR58" s="43"/>
      <c r="BSS58" s="43"/>
      <c r="BST58" s="43"/>
      <c r="BSU58" s="43"/>
      <c r="BSV58" s="43"/>
      <c r="BSW58" s="43"/>
      <c r="BSX58" s="43"/>
      <c r="BSY58" s="43"/>
      <c r="BSZ58" s="43"/>
      <c r="BTA58" s="43"/>
      <c r="BTB58" s="43"/>
      <c r="BTC58" s="43"/>
      <c r="BTD58" s="43"/>
      <c r="BTE58" s="43"/>
      <c r="BTF58" s="43"/>
      <c r="BTG58" s="43"/>
      <c r="BTH58" s="43"/>
      <c r="BTI58" s="43"/>
      <c r="BTJ58" s="43"/>
      <c r="BTK58" s="43"/>
      <c r="BTL58" s="43"/>
      <c r="BTM58" s="43"/>
      <c r="BTN58" s="43"/>
      <c r="BTO58" s="43"/>
      <c r="BTP58" s="43"/>
      <c r="BTQ58" s="43"/>
      <c r="BTR58" s="43"/>
      <c r="BTS58" s="43"/>
      <c r="BTT58" s="43"/>
      <c r="BTU58" s="43"/>
      <c r="BTV58" s="43"/>
      <c r="BTW58" s="43"/>
      <c r="BTX58" s="43"/>
      <c r="BTY58" s="43"/>
      <c r="BTZ58" s="43"/>
      <c r="BUA58" s="43"/>
      <c r="BUB58" s="43"/>
      <c r="BUC58" s="43"/>
      <c r="BUD58" s="43"/>
      <c r="BUE58" s="43"/>
      <c r="BUF58" s="43"/>
      <c r="BUG58" s="43"/>
      <c r="BUH58" s="43"/>
      <c r="BUI58" s="43"/>
      <c r="BUJ58" s="43"/>
      <c r="BUK58" s="43"/>
      <c r="BUL58" s="43"/>
      <c r="BUM58" s="43"/>
      <c r="BUN58" s="43"/>
      <c r="BUO58" s="43"/>
      <c r="BUP58" s="43"/>
      <c r="BUQ58" s="43"/>
      <c r="BUR58" s="43"/>
      <c r="BUS58" s="43"/>
      <c r="BUT58" s="43"/>
      <c r="BUU58" s="43"/>
      <c r="BUV58" s="43"/>
      <c r="BUW58" s="43"/>
      <c r="BUX58" s="43"/>
      <c r="BUY58" s="43"/>
      <c r="BUZ58" s="43"/>
      <c r="BVA58" s="43"/>
      <c r="BVB58" s="43"/>
      <c r="BVC58" s="43"/>
      <c r="BVD58" s="43"/>
      <c r="BVE58" s="43"/>
      <c r="BVF58" s="43"/>
      <c r="BVG58" s="43"/>
      <c r="BVH58" s="43"/>
      <c r="BVI58" s="43"/>
      <c r="BVJ58" s="43"/>
      <c r="BVK58" s="43"/>
      <c r="BVL58" s="43"/>
      <c r="BVM58" s="43"/>
      <c r="BVN58" s="43"/>
      <c r="BVO58" s="43"/>
      <c r="BVP58" s="43"/>
      <c r="BVQ58" s="43"/>
      <c r="BVR58" s="43"/>
      <c r="BVS58" s="43"/>
      <c r="BVT58" s="43"/>
      <c r="BVU58" s="43"/>
      <c r="BVV58" s="43"/>
      <c r="BVW58" s="43"/>
      <c r="BVX58" s="43"/>
      <c r="BVY58" s="43"/>
      <c r="BVZ58" s="43"/>
      <c r="BWA58" s="43"/>
      <c r="BWB58" s="43"/>
      <c r="BWC58" s="43"/>
      <c r="BWD58" s="43"/>
      <c r="BWE58" s="43"/>
      <c r="BWF58" s="43"/>
      <c r="BWG58" s="43"/>
      <c r="BWH58" s="43"/>
      <c r="BWI58" s="43"/>
      <c r="BWJ58" s="43"/>
      <c r="BWK58" s="43"/>
      <c r="BWL58" s="43"/>
      <c r="BWM58" s="43"/>
      <c r="BWN58" s="43"/>
      <c r="BWO58" s="43"/>
      <c r="BWP58" s="43"/>
      <c r="BWQ58" s="43"/>
      <c r="BWR58" s="43"/>
      <c r="BWS58" s="43"/>
      <c r="BWT58" s="43"/>
      <c r="BWU58" s="43"/>
      <c r="BWV58" s="43"/>
      <c r="BWW58" s="43"/>
      <c r="BWX58" s="43"/>
      <c r="BWY58" s="43"/>
      <c r="BWZ58" s="43"/>
      <c r="BXA58" s="43"/>
      <c r="BXB58" s="43"/>
      <c r="BXC58" s="43"/>
      <c r="BXD58" s="43"/>
      <c r="BXE58" s="43"/>
      <c r="BXF58" s="43"/>
      <c r="BXG58" s="43"/>
      <c r="BXH58" s="43"/>
      <c r="BXI58" s="43"/>
      <c r="BXJ58" s="43"/>
      <c r="BXK58" s="43"/>
      <c r="BXL58" s="43"/>
      <c r="BXM58" s="43"/>
      <c r="BXN58" s="43"/>
      <c r="BXO58" s="43"/>
      <c r="BXP58" s="43"/>
      <c r="BXQ58" s="43"/>
      <c r="BXR58" s="43"/>
      <c r="BXS58" s="43"/>
      <c r="BXT58" s="43"/>
      <c r="BXU58" s="43"/>
      <c r="BXV58" s="43"/>
      <c r="BXW58" s="43"/>
      <c r="BXX58" s="43"/>
      <c r="BXY58" s="43"/>
      <c r="BXZ58" s="43"/>
      <c r="BYA58" s="43"/>
      <c r="BYB58" s="43"/>
      <c r="BYC58" s="43"/>
      <c r="BYD58" s="43"/>
      <c r="BYE58" s="43"/>
      <c r="BYF58" s="43"/>
      <c r="BYG58" s="43"/>
      <c r="BYH58" s="43"/>
      <c r="BYI58" s="43"/>
      <c r="BYJ58" s="43"/>
      <c r="BYK58" s="43"/>
      <c r="BYL58" s="43"/>
      <c r="BYM58" s="43"/>
      <c r="BYN58" s="43"/>
      <c r="BYO58" s="43"/>
      <c r="BYP58" s="43"/>
      <c r="BYQ58" s="43"/>
      <c r="BYR58" s="43"/>
      <c r="BYS58" s="43"/>
      <c r="BYT58" s="43"/>
      <c r="BYU58" s="43"/>
      <c r="BYV58" s="43"/>
      <c r="BYW58" s="43"/>
      <c r="BYX58" s="43"/>
      <c r="BYY58" s="43"/>
      <c r="BYZ58" s="43"/>
      <c r="BZA58" s="43"/>
      <c r="BZB58" s="43"/>
      <c r="BZC58" s="43"/>
      <c r="BZD58" s="43"/>
      <c r="BZE58" s="43"/>
      <c r="BZF58" s="43"/>
      <c r="BZG58" s="43"/>
      <c r="BZH58" s="43"/>
      <c r="BZI58" s="43"/>
      <c r="BZJ58" s="43"/>
      <c r="BZK58" s="43"/>
      <c r="BZL58" s="43"/>
      <c r="BZM58" s="43"/>
      <c r="BZN58" s="43"/>
      <c r="BZO58" s="43"/>
      <c r="BZP58" s="43"/>
      <c r="BZQ58" s="43"/>
      <c r="BZR58" s="43"/>
      <c r="BZS58" s="43"/>
      <c r="BZT58" s="43"/>
      <c r="BZU58" s="43"/>
      <c r="BZV58" s="43"/>
      <c r="BZW58" s="43"/>
      <c r="BZX58" s="43"/>
      <c r="BZY58" s="43"/>
      <c r="BZZ58" s="43"/>
      <c r="CAA58" s="43"/>
      <c r="CAB58" s="43"/>
      <c r="CAC58" s="43"/>
      <c r="CAD58" s="43"/>
      <c r="CAE58" s="43"/>
      <c r="CAF58" s="43"/>
      <c r="CAG58" s="43"/>
      <c r="CAH58" s="43"/>
      <c r="CAI58" s="43"/>
      <c r="CAJ58" s="43"/>
      <c r="CAK58" s="43"/>
      <c r="CAL58" s="43"/>
      <c r="CAM58" s="43"/>
      <c r="CAN58" s="43"/>
      <c r="CAO58" s="43"/>
      <c r="CAP58" s="43"/>
      <c r="CAQ58" s="43"/>
      <c r="CAR58" s="43"/>
      <c r="CAS58" s="43"/>
      <c r="CAT58" s="43"/>
      <c r="CAU58" s="43"/>
      <c r="CAV58" s="43"/>
      <c r="CAW58" s="43"/>
      <c r="CAX58" s="43"/>
      <c r="CAY58" s="43"/>
      <c r="CAZ58" s="43"/>
      <c r="CBA58" s="43"/>
      <c r="CBB58" s="43"/>
      <c r="CBC58" s="43"/>
      <c r="CBD58" s="43"/>
      <c r="CBE58" s="43"/>
      <c r="CBF58" s="43"/>
      <c r="CBG58" s="43"/>
      <c r="CBH58" s="43"/>
      <c r="CBI58" s="43"/>
      <c r="CBJ58" s="43"/>
      <c r="CBK58" s="43"/>
      <c r="CBL58" s="43"/>
      <c r="CBM58" s="43"/>
      <c r="CBN58" s="43"/>
      <c r="CBO58" s="43"/>
      <c r="CBP58" s="43"/>
      <c r="CBQ58" s="43"/>
      <c r="CBR58" s="43"/>
      <c r="CBS58" s="43"/>
      <c r="CBT58" s="43"/>
      <c r="CBU58" s="43"/>
      <c r="CBV58" s="43"/>
      <c r="CBW58" s="43"/>
      <c r="CBX58" s="43"/>
      <c r="CBY58" s="43"/>
      <c r="CBZ58" s="43"/>
      <c r="CCA58" s="43"/>
      <c r="CCB58" s="43"/>
      <c r="CCC58" s="43"/>
      <c r="CCD58" s="43"/>
      <c r="CCE58" s="43"/>
      <c r="CCF58" s="43"/>
      <c r="CCG58" s="43"/>
      <c r="CCH58" s="43"/>
      <c r="CCI58" s="43"/>
      <c r="CCJ58" s="43"/>
      <c r="CCK58" s="43"/>
      <c r="CCL58" s="43"/>
      <c r="CCM58" s="43"/>
      <c r="CCN58" s="43"/>
      <c r="CCO58" s="43"/>
      <c r="CCP58" s="43"/>
      <c r="CCQ58" s="43"/>
      <c r="CCR58" s="43"/>
      <c r="CCS58" s="43"/>
      <c r="CCT58" s="43"/>
      <c r="CCU58" s="43"/>
      <c r="CCV58" s="43"/>
      <c r="CCW58" s="43"/>
      <c r="CCX58" s="43"/>
      <c r="CCY58" s="43"/>
      <c r="CCZ58" s="43"/>
      <c r="CDA58" s="43"/>
      <c r="CDB58" s="43"/>
      <c r="CDC58" s="43"/>
      <c r="CDD58" s="43"/>
      <c r="CDE58" s="43"/>
      <c r="CDF58" s="43"/>
      <c r="CDG58" s="43"/>
      <c r="CDH58" s="43"/>
      <c r="CDI58" s="43"/>
      <c r="CDJ58" s="43"/>
      <c r="CDK58" s="43"/>
      <c r="CDL58" s="43"/>
      <c r="CDM58" s="43"/>
      <c r="CDN58" s="43"/>
      <c r="CDO58" s="43"/>
      <c r="CDP58" s="43"/>
      <c r="CDQ58" s="43"/>
      <c r="CDR58" s="43"/>
      <c r="CDS58" s="43"/>
      <c r="CDT58" s="43"/>
      <c r="CDU58" s="43"/>
      <c r="CDV58" s="43"/>
      <c r="CDW58" s="43"/>
      <c r="CDX58" s="43"/>
      <c r="CDY58" s="43"/>
      <c r="CDZ58" s="43"/>
      <c r="CEA58" s="43"/>
      <c r="CEB58" s="43"/>
      <c r="CEC58" s="43"/>
      <c r="CED58" s="43"/>
      <c r="CEE58" s="43"/>
      <c r="CEF58" s="43"/>
      <c r="CEG58" s="43"/>
      <c r="CEH58" s="43"/>
      <c r="CEI58" s="43"/>
      <c r="CEJ58" s="43"/>
      <c r="CEK58" s="43"/>
      <c r="CEL58" s="43"/>
      <c r="CEM58" s="43"/>
      <c r="CEN58" s="43"/>
      <c r="CEO58" s="43"/>
      <c r="CEP58" s="43"/>
      <c r="CEQ58" s="43"/>
      <c r="CER58" s="43"/>
      <c r="CES58" s="43"/>
      <c r="CET58" s="43"/>
      <c r="CEU58" s="43"/>
      <c r="CEV58" s="43"/>
      <c r="CEW58" s="43"/>
      <c r="CEX58" s="43"/>
      <c r="CEY58" s="43"/>
      <c r="CEZ58" s="43"/>
      <c r="CFA58" s="43"/>
      <c r="CFB58" s="43"/>
      <c r="CFC58" s="43"/>
      <c r="CFD58" s="43"/>
      <c r="CFE58" s="43"/>
      <c r="CFF58" s="43"/>
      <c r="CFG58" s="43"/>
      <c r="CFH58" s="43"/>
      <c r="CFI58" s="43"/>
      <c r="CFJ58" s="43"/>
      <c r="CFK58" s="43"/>
      <c r="CFL58" s="43"/>
      <c r="CFM58" s="43"/>
      <c r="CFN58" s="43"/>
      <c r="CFO58" s="43"/>
      <c r="CFP58" s="43"/>
      <c r="CFQ58" s="43"/>
      <c r="CFR58" s="43"/>
      <c r="CFS58" s="43"/>
      <c r="CFT58" s="43"/>
      <c r="CFU58" s="43"/>
      <c r="CFV58" s="43"/>
      <c r="CFW58" s="43"/>
      <c r="CFX58" s="43"/>
      <c r="CFY58" s="43"/>
      <c r="CFZ58" s="43"/>
      <c r="CGA58" s="43"/>
      <c r="CGB58" s="43"/>
      <c r="CGC58" s="43"/>
      <c r="CGD58" s="43"/>
      <c r="CGE58" s="43"/>
      <c r="CGF58" s="43"/>
      <c r="CGG58" s="43"/>
      <c r="CGH58" s="43"/>
      <c r="CGI58" s="43"/>
      <c r="CGJ58" s="43"/>
      <c r="CGK58" s="43"/>
      <c r="CGL58" s="43"/>
      <c r="CGM58" s="43"/>
      <c r="CGN58" s="43"/>
      <c r="CGO58" s="43"/>
      <c r="CGP58" s="43"/>
      <c r="CGQ58" s="43"/>
      <c r="CGR58" s="43"/>
      <c r="CGS58" s="43"/>
      <c r="CGT58" s="43"/>
      <c r="CGU58" s="43"/>
      <c r="CGV58" s="43"/>
      <c r="CGW58" s="43"/>
      <c r="CGX58" s="43"/>
      <c r="CGY58" s="43"/>
      <c r="CGZ58" s="43"/>
      <c r="CHA58" s="43"/>
      <c r="CHB58" s="43"/>
      <c r="CHC58" s="43"/>
      <c r="CHD58" s="43"/>
      <c r="CHE58" s="43"/>
      <c r="CHF58" s="43"/>
      <c r="CHG58" s="43"/>
      <c r="CHH58" s="43"/>
      <c r="CHI58" s="43"/>
      <c r="CHJ58" s="43"/>
      <c r="CHK58" s="43"/>
      <c r="CHL58" s="43"/>
      <c r="CHM58" s="43"/>
      <c r="CHN58" s="43"/>
      <c r="CHO58" s="43"/>
      <c r="CHP58" s="43"/>
      <c r="CHQ58" s="43"/>
      <c r="CHR58" s="43"/>
      <c r="CHS58" s="43"/>
      <c r="CHT58" s="43"/>
      <c r="CHU58" s="43"/>
      <c r="CHV58" s="43"/>
      <c r="CHW58" s="43"/>
      <c r="CHX58" s="43"/>
      <c r="CHY58" s="43"/>
      <c r="CHZ58" s="43"/>
      <c r="CIA58" s="43"/>
      <c r="CIB58" s="43"/>
      <c r="CIC58" s="43"/>
      <c r="CID58" s="43"/>
      <c r="CIE58" s="43"/>
      <c r="CIF58" s="43"/>
      <c r="CIG58" s="43"/>
      <c r="CIH58" s="43"/>
      <c r="CII58" s="43"/>
      <c r="CIJ58" s="43"/>
      <c r="CIK58" s="43"/>
      <c r="CIL58" s="43"/>
      <c r="CIM58" s="43"/>
      <c r="CIN58" s="43"/>
      <c r="CIO58" s="43"/>
      <c r="CIP58" s="43"/>
      <c r="CIQ58" s="43"/>
      <c r="CIR58" s="43"/>
      <c r="CIS58" s="43"/>
      <c r="CIT58" s="43"/>
      <c r="CIU58" s="43"/>
      <c r="CIV58" s="43"/>
      <c r="CIW58" s="43"/>
      <c r="CIX58" s="43"/>
      <c r="CIY58" s="43"/>
      <c r="CIZ58" s="43"/>
      <c r="CJA58" s="43"/>
      <c r="CJB58" s="43"/>
      <c r="CJC58" s="43"/>
      <c r="CJD58" s="43"/>
      <c r="CJE58" s="43"/>
      <c r="CJF58" s="43"/>
      <c r="CJG58" s="43"/>
      <c r="CJH58" s="43"/>
      <c r="CJI58" s="43"/>
      <c r="CJJ58" s="43"/>
      <c r="CJK58" s="43"/>
      <c r="CJL58" s="43"/>
      <c r="CJM58" s="43"/>
      <c r="CJN58" s="43"/>
      <c r="CJO58" s="43"/>
      <c r="CJP58" s="43"/>
      <c r="CJQ58" s="43"/>
      <c r="CJR58" s="43"/>
      <c r="CJS58" s="43"/>
      <c r="CJT58" s="43"/>
      <c r="CJU58" s="43"/>
      <c r="CJV58" s="43"/>
      <c r="CJW58" s="43"/>
      <c r="CJX58" s="43"/>
      <c r="CJY58" s="43"/>
      <c r="CJZ58" s="43"/>
      <c r="CKA58" s="43"/>
      <c r="CKB58" s="43"/>
      <c r="CKC58" s="43"/>
      <c r="CKD58" s="43"/>
      <c r="CKE58" s="43"/>
      <c r="CKF58" s="43"/>
      <c r="CKG58" s="43"/>
      <c r="CKH58" s="43"/>
      <c r="CKI58" s="43"/>
      <c r="CKJ58" s="43"/>
      <c r="CKK58" s="43"/>
      <c r="CKL58" s="43"/>
      <c r="CKM58" s="43"/>
      <c r="CKN58" s="43"/>
      <c r="CKO58" s="43"/>
      <c r="CKP58" s="43"/>
      <c r="CKQ58" s="43"/>
      <c r="CKR58" s="43"/>
      <c r="CKS58" s="43"/>
      <c r="CKT58" s="43"/>
      <c r="CKU58" s="43"/>
      <c r="CKV58" s="43"/>
      <c r="CKW58" s="43"/>
      <c r="CKX58" s="43"/>
      <c r="CKY58" s="43"/>
      <c r="CKZ58" s="43"/>
      <c r="CLA58" s="43"/>
      <c r="CLB58" s="43"/>
      <c r="CLC58" s="43"/>
      <c r="CLD58" s="43"/>
      <c r="CLE58" s="43"/>
      <c r="CLF58" s="43"/>
      <c r="CLG58" s="43"/>
      <c r="CLH58" s="43"/>
      <c r="CLI58" s="43"/>
      <c r="CLJ58" s="43"/>
      <c r="CLK58" s="43"/>
      <c r="CLL58" s="43"/>
      <c r="CLM58" s="43"/>
      <c r="CLN58" s="43"/>
      <c r="CLO58" s="43"/>
      <c r="CLP58" s="43"/>
      <c r="CLQ58" s="43"/>
      <c r="CLR58" s="43"/>
      <c r="CLS58" s="43"/>
      <c r="CLT58" s="43"/>
      <c r="CLU58" s="43"/>
      <c r="CLV58" s="43"/>
      <c r="CLW58" s="43"/>
      <c r="CLX58" s="43"/>
      <c r="CLY58" s="43"/>
      <c r="CLZ58" s="43"/>
      <c r="CMA58" s="43"/>
      <c r="CMB58" s="43"/>
      <c r="CMC58" s="43"/>
      <c r="CMD58" s="43"/>
      <c r="CME58" s="43"/>
      <c r="CMF58" s="43"/>
      <c r="CMG58" s="43"/>
      <c r="CMH58" s="43"/>
      <c r="CMI58" s="43"/>
      <c r="CMJ58" s="43"/>
      <c r="CMK58" s="43"/>
      <c r="CML58" s="43"/>
      <c r="CMM58" s="43"/>
      <c r="CMN58" s="43"/>
      <c r="CMO58" s="43"/>
      <c r="CMP58" s="43"/>
      <c r="CMQ58" s="43"/>
      <c r="CMR58" s="43"/>
      <c r="CMS58" s="43"/>
      <c r="CMT58" s="43"/>
      <c r="CMU58" s="43"/>
      <c r="CMV58" s="43"/>
      <c r="CMW58" s="43"/>
      <c r="CMX58" s="43"/>
      <c r="CMY58" s="43"/>
      <c r="CMZ58" s="43"/>
      <c r="CNA58" s="43"/>
      <c r="CNB58" s="43"/>
      <c r="CNC58" s="43"/>
      <c r="CND58" s="43"/>
      <c r="CNE58" s="43"/>
      <c r="CNF58" s="43"/>
      <c r="CNG58" s="43"/>
      <c r="CNH58" s="43"/>
      <c r="CNI58" s="43"/>
      <c r="CNJ58" s="43"/>
      <c r="CNK58" s="43"/>
      <c r="CNL58" s="43"/>
      <c r="CNM58" s="43"/>
      <c r="CNN58" s="43"/>
      <c r="CNO58" s="43"/>
      <c r="CNP58" s="43"/>
      <c r="CNQ58" s="43"/>
      <c r="CNR58" s="43"/>
      <c r="CNS58" s="43"/>
      <c r="CNT58" s="43"/>
      <c r="CNU58" s="43"/>
      <c r="CNV58" s="43"/>
      <c r="CNW58" s="43"/>
      <c r="CNX58" s="43"/>
      <c r="CNY58" s="43"/>
      <c r="CNZ58" s="43"/>
      <c r="COA58" s="43"/>
      <c r="COB58" s="43"/>
      <c r="COC58" s="43"/>
      <c r="COD58" s="43"/>
      <c r="COE58" s="43"/>
      <c r="COF58" s="43"/>
      <c r="COG58" s="43"/>
      <c r="COH58" s="43"/>
      <c r="COI58" s="43"/>
      <c r="COJ58" s="43"/>
      <c r="COK58" s="43"/>
      <c r="COL58" s="43"/>
      <c r="COM58" s="43"/>
      <c r="CON58" s="43"/>
      <c r="COO58" s="43"/>
      <c r="COP58" s="43"/>
      <c r="COQ58" s="43"/>
      <c r="COR58" s="43"/>
      <c r="COS58" s="43"/>
      <c r="COT58" s="43"/>
      <c r="COU58" s="43"/>
      <c r="COV58" s="43"/>
      <c r="COW58" s="43"/>
      <c r="COX58" s="43"/>
      <c r="COY58" s="43"/>
      <c r="COZ58" s="43"/>
      <c r="CPA58" s="43"/>
      <c r="CPB58" s="43"/>
      <c r="CPC58" s="43"/>
      <c r="CPD58" s="43"/>
      <c r="CPE58" s="43"/>
      <c r="CPF58" s="43"/>
      <c r="CPG58" s="43"/>
      <c r="CPH58" s="43"/>
      <c r="CPI58" s="43"/>
      <c r="CPJ58" s="43"/>
      <c r="CPK58" s="43"/>
      <c r="CPL58" s="43"/>
      <c r="CPM58" s="43"/>
      <c r="CPN58" s="43"/>
      <c r="CPO58" s="43"/>
      <c r="CPP58" s="43"/>
      <c r="CPQ58" s="43"/>
      <c r="CPR58" s="43"/>
      <c r="CPS58" s="43"/>
      <c r="CPT58" s="43"/>
      <c r="CPU58" s="43"/>
      <c r="CPV58" s="43"/>
      <c r="CPW58" s="43"/>
      <c r="CPX58" s="43"/>
      <c r="CPY58" s="43"/>
      <c r="CPZ58" s="43"/>
      <c r="CQA58" s="43"/>
      <c r="CQB58" s="43"/>
      <c r="CQC58" s="43"/>
      <c r="CQD58" s="43"/>
      <c r="CQE58" s="43"/>
      <c r="CQF58" s="43"/>
      <c r="CQG58" s="43"/>
      <c r="CQH58" s="43"/>
      <c r="CQI58" s="43"/>
      <c r="CQJ58" s="43"/>
      <c r="CQK58" s="43"/>
      <c r="CQL58" s="43"/>
      <c r="CQM58" s="43"/>
      <c r="CQN58" s="43"/>
      <c r="CQO58" s="43"/>
      <c r="CQP58" s="43"/>
      <c r="CQQ58" s="43"/>
      <c r="CQR58" s="43"/>
      <c r="CQS58" s="43"/>
      <c r="CQT58" s="43"/>
      <c r="CQU58" s="43"/>
      <c r="CQV58" s="43"/>
      <c r="CQW58" s="43"/>
      <c r="CQX58" s="43"/>
      <c r="CQY58" s="43"/>
      <c r="CQZ58" s="43"/>
      <c r="CRA58" s="43"/>
      <c r="CRB58" s="43"/>
      <c r="CRC58" s="43"/>
      <c r="CRD58" s="43"/>
      <c r="CRE58" s="43"/>
      <c r="CRF58" s="43"/>
      <c r="CRG58" s="43"/>
      <c r="CRH58" s="43"/>
      <c r="CRI58" s="43"/>
      <c r="CRJ58" s="43"/>
      <c r="CRK58" s="43"/>
      <c r="CRL58" s="43"/>
      <c r="CRM58" s="43"/>
      <c r="CRN58" s="43"/>
      <c r="CRO58" s="43"/>
      <c r="CRP58" s="43"/>
      <c r="CRQ58" s="43"/>
      <c r="CRR58" s="43"/>
      <c r="CRS58" s="43"/>
      <c r="CRT58" s="43"/>
      <c r="CRU58" s="43"/>
      <c r="CRV58" s="43"/>
      <c r="CRW58" s="43"/>
      <c r="CRX58" s="43"/>
      <c r="CRY58" s="43"/>
      <c r="CRZ58" s="43"/>
      <c r="CSA58" s="43"/>
      <c r="CSB58" s="43"/>
      <c r="CSC58" s="43"/>
      <c r="CSD58" s="43"/>
      <c r="CSE58" s="43"/>
      <c r="CSF58" s="43"/>
      <c r="CSG58" s="43"/>
      <c r="CSH58" s="43"/>
      <c r="CSI58" s="43"/>
      <c r="CSJ58" s="43"/>
      <c r="CSK58" s="43"/>
      <c r="CSL58" s="43"/>
      <c r="CSM58" s="43"/>
      <c r="CSN58" s="43"/>
      <c r="CSO58" s="43"/>
      <c r="CSP58" s="43"/>
      <c r="CSQ58" s="43"/>
      <c r="CSR58" s="43"/>
      <c r="CSS58" s="43"/>
      <c r="CST58" s="43"/>
      <c r="CSU58" s="43"/>
      <c r="CSV58" s="43"/>
      <c r="CSW58" s="43"/>
      <c r="CSX58" s="43"/>
      <c r="CSY58" s="43"/>
      <c r="CSZ58" s="43"/>
      <c r="CTA58" s="43"/>
      <c r="CTB58" s="43"/>
      <c r="CTC58" s="43"/>
      <c r="CTD58" s="43"/>
      <c r="CTE58" s="43"/>
      <c r="CTF58" s="43"/>
      <c r="CTG58" s="43"/>
      <c r="CTH58" s="43"/>
      <c r="CTI58" s="43"/>
      <c r="CTJ58" s="43"/>
      <c r="CTK58" s="43"/>
      <c r="CTL58" s="43"/>
      <c r="CTM58" s="43"/>
      <c r="CTN58" s="43"/>
      <c r="CTO58" s="43"/>
      <c r="CTP58" s="43"/>
      <c r="CTQ58" s="43"/>
      <c r="CTR58" s="43"/>
      <c r="CTS58" s="43"/>
      <c r="CTT58" s="43"/>
      <c r="CTU58" s="43"/>
      <c r="CTV58" s="43"/>
      <c r="CTW58" s="43"/>
      <c r="CTX58" s="43"/>
      <c r="CTY58" s="43"/>
      <c r="CTZ58" s="43"/>
      <c r="CUA58" s="43"/>
      <c r="CUB58" s="43"/>
      <c r="CUC58" s="43"/>
      <c r="CUD58" s="43"/>
      <c r="CUE58" s="43"/>
      <c r="CUF58" s="43"/>
      <c r="CUG58" s="43"/>
      <c r="CUH58" s="43"/>
      <c r="CUI58" s="43"/>
      <c r="CUJ58" s="43"/>
      <c r="CUK58" s="43"/>
      <c r="CUL58" s="43"/>
      <c r="CUM58" s="43"/>
      <c r="CUN58" s="43"/>
      <c r="CUO58" s="43"/>
      <c r="CUP58" s="43"/>
      <c r="CUQ58" s="43"/>
      <c r="CUR58" s="43"/>
      <c r="CUS58" s="43"/>
      <c r="CUT58" s="43"/>
      <c r="CUU58" s="43"/>
      <c r="CUV58" s="43"/>
      <c r="CUW58" s="43"/>
      <c r="CUX58" s="43"/>
      <c r="CUY58" s="43"/>
      <c r="CUZ58" s="43"/>
      <c r="CVA58" s="43"/>
      <c r="CVB58" s="43"/>
      <c r="CVC58" s="43"/>
      <c r="CVD58" s="43"/>
      <c r="CVE58" s="43"/>
      <c r="CVF58" s="43"/>
      <c r="CVG58" s="43"/>
      <c r="CVH58" s="43"/>
      <c r="CVI58" s="43"/>
      <c r="CVJ58" s="43"/>
      <c r="CVK58" s="43"/>
      <c r="CVL58" s="43"/>
      <c r="CVM58" s="43"/>
      <c r="CVN58" s="43"/>
      <c r="CVO58" s="43"/>
      <c r="CVP58" s="43"/>
      <c r="CVQ58" s="43"/>
      <c r="CVR58" s="43"/>
      <c r="CVS58" s="43"/>
      <c r="CVT58" s="43"/>
      <c r="CVU58" s="43"/>
      <c r="CVV58" s="43"/>
      <c r="CVW58" s="43"/>
      <c r="CVX58" s="43"/>
      <c r="CVY58" s="43"/>
      <c r="CVZ58" s="43"/>
      <c r="CWA58" s="43"/>
      <c r="CWB58" s="43"/>
      <c r="CWC58" s="43"/>
      <c r="CWD58" s="43"/>
      <c r="CWE58" s="43"/>
      <c r="CWF58" s="43"/>
      <c r="CWG58" s="43"/>
      <c r="CWH58" s="43"/>
      <c r="CWI58" s="43"/>
      <c r="CWJ58" s="43"/>
      <c r="CWK58" s="43"/>
      <c r="CWL58" s="43"/>
      <c r="CWM58" s="43"/>
      <c r="CWN58" s="43"/>
      <c r="CWO58" s="43"/>
      <c r="CWP58" s="43"/>
      <c r="CWQ58" s="43"/>
      <c r="CWR58" s="43"/>
      <c r="CWS58" s="43"/>
      <c r="CWT58" s="43"/>
      <c r="CWU58" s="43"/>
      <c r="CWV58" s="43"/>
      <c r="CWW58" s="43"/>
      <c r="CWX58" s="43"/>
      <c r="CWY58" s="43"/>
      <c r="CWZ58" s="43"/>
      <c r="CXA58" s="43"/>
      <c r="CXB58" s="43"/>
      <c r="CXC58" s="43"/>
      <c r="CXD58" s="43"/>
      <c r="CXE58" s="43"/>
      <c r="CXF58" s="43"/>
      <c r="CXG58" s="43"/>
      <c r="CXH58" s="43"/>
      <c r="CXI58" s="43"/>
      <c r="CXJ58" s="43"/>
      <c r="CXK58" s="43"/>
      <c r="CXL58" s="43"/>
      <c r="CXM58" s="43"/>
      <c r="CXN58" s="43"/>
      <c r="CXO58" s="43"/>
      <c r="CXP58" s="43"/>
      <c r="CXQ58" s="43"/>
      <c r="CXR58" s="43"/>
      <c r="CXS58" s="43"/>
      <c r="CXT58" s="43"/>
      <c r="CXU58" s="43"/>
      <c r="CXV58" s="43"/>
      <c r="CXW58" s="43"/>
      <c r="CXX58" s="43"/>
      <c r="CXY58" s="43"/>
      <c r="CXZ58" s="43"/>
      <c r="CYA58" s="43"/>
      <c r="CYB58" s="43"/>
      <c r="CYC58" s="43"/>
      <c r="CYD58" s="43"/>
      <c r="CYE58" s="43"/>
      <c r="CYF58" s="43"/>
      <c r="CYG58" s="43"/>
      <c r="CYH58" s="43"/>
      <c r="CYI58" s="43"/>
      <c r="CYJ58" s="43"/>
      <c r="CYK58" s="43"/>
      <c r="CYL58" s="43"/>
      <c r="CYM58" s="43"/>
      <c r="CYN58" s="43"/>
      <c r="CYO58" s="43"/>
      <c r="CYP58" s="43"/>
      <c r="CYQ58" s="43"/>
      <c r="CYR58" s="43"/>
      <c r="CYS58" s="43"/>
      <c r="CYT58" s="43"/>
      <c r="CYU58" s="43"/>
      <c r="CYV58" s="43"/>
      <c r="CYW58" s="43"/>
      <c r="CYX58" s="43"/>
      <c r="CYY58" s="43"/>
      <c r="CYZ58" s="43"/>
      <c r="CZA58" s="43"/>
      <c r="CZB58" s="43"/>
      <c r="CZC58" s="43"/>
      <c r="CZD58" s="43"/>
      <c r="CZE58" s="43"/>
      <c r="CZF58" s="43"/>
      <c r="CZG58" s="43"/>
      <c r="CZH58" s="43"/>
      <c r="CZI58" s="43"/>
      <c r="CZJ58" s="43"/>
      <c r="CZK58" s="43"/>
      <c r="CZL58" s="43"/>
      <c r="CZM58" s="43"/>
      <c r="CZN58" s="43"/>
      <c r="CZO58" s="43"/>
      <c r="CZP58" s="43"/>
      <c r="CZQ58" s="43"/>
      <c r="CZR58" s="43"/>
      <c r="CZS58" s="43"/>
      <c r="CZT58" s="43"/>
      <c r="CZU58" s="43"/>
      <c r="CZV58" s="43"/>
      <c r="CZW58" s="43"/>
      <c r="CZX58" s="43"/>
      <c r="CZY58" s="43"/>
      <c r="CZZ58" s="43"/>
      <c r="DAA58" s="43"/>
      <c r="DAB58" s="43"/>
      <c r="DAC58" s="43"/>
      <c r="DAD58" s="43"/>
      <c r="DAE58" s="43"/>
      <c r="DAF58" s="43"/>
      <c r="DAG58" s="43"/>
      <c r="DAH58" s="43"/>
      <c r="DAI58" s="43"/>
      <c r="DAJ58" s="43"/>
      <c r="DAK58" s="43"/>
      <c r="DAL58" s="43"/>
      <c r="DAM58" s="43"/>
      <c r="DAN58" s="43"/>
      <c r="DAO58" s="43"/>
      <c r="DAP58" s="43"/>
      <c r="DAQ58" s="43"/>
      <c r="DAR58" s="43"/>
      <c r="DAS58" s="43"/>
      <c r="DAT58" s="43"/>
      <c r="DAU58" s="43"/>
      <c r="DAV58" s="43"/>
      <c r="DAW58" s="43"/>
      <c r="DAX58" s="43"/>
      <c r="DAY58" s="43"/>
      <c r="DAZ58" s="43"/>
      <c r="DBA58" s="43"/>
      <c r="DBB58" s="43"/>
      <c r="DBC58" s="43"/>
      <c r="DBD58" s="43"/>
      <c r="DBE58" s="43"/>
      <c r="DBF58" s="43"/>
      <c r="DBG58" s="43"/>
      <c r="DBH58" s="43"/>
      <c r="DBI58" s="43"/>
      <c r="DBJ58" s="43"/>
      <c r="DBK58" s="43"/>
      <c r="DBL58" s="43"/>
      <c r="DBM58" s="43"/>
      <c r="DBN58" s="43"/>
      <c r="DBO58" s="43"/>
      <c r="DBP58" s="43"/>
      <c r="DBQ58" s="43"/>
      <c r="DBR58" s="43"/>
      <c r="DBS58" s="43"/>
      <c r="DBT58" s="43"/>
      <c r="DBU58" s="43"/>
      <c r="DBV58" s="43"/>
      <c r="DBW58" s="43"/>
      <c r="DBX58" s="43"/>
      <c r="DBY58" s="43"/>
      <c r="DBZ58" s="43"/>
      <c r="DCA58" s="43"/>
      <c r="DCB58" s="43"/>
      <c r="DCC58" s="43"/>
      <c r="DCD58" s="43"/>
      <c r="DCE58" s="43"/>
      <c r="DCF58" s="43"/>
      <c r="DCG58" s="43"/>
      <c r="DCH58" s="43"/>
      <c r="DCI58" s="43"/>
      <c r="DCJ58" s="43"/>
      <c r="DCK58" s="43"/>
      <c r="DCL58" s="43"/>
      <c r="DCM58" s="43"/>
      <c r="DCN58" s="43"/>
      <c r="DCO58" s="43"/>
      <c r="DCP58" s="43"/>
      <c r="DCQ58" s="43"/>
      <c r="DCR58" s="43"/>
      <c r="DCS58" s="43"/>
      <c r="DCT58" s="43"/>
      <c r="DCU58" s="43"/>
      <c r="DCV58" s="43"/>
      <c r="DCW58" s="43"/>
      <c r="DCX58" s="43"/>
      <c r="DCY58" s="43"/>
      <c r="DCZ58" s="43"/>
      <c r="DDA58" s="43"/>
      <c r="DDB58" s="43"/>
      <c r="DDC58" s="43"/>
      <c r="DDD58" s="43"/>
      <c r="DDE58" s="43"/>
      <c r="DDF58" s="43"/>
      <c r="DDG58" s="43"/>
      <c r="DDH58" s="43"/>
      <c r="DDI58" s="43"/>
      <c r="DDJ58" s="43"/>
      <c r="DDK58" s="43"/>
      <c r="DDL58" s="43"/>
      <c r="DDM58" s="43"/>
      <c r="DDN58" s="43"/>
      <c r="DDO58" s="43"/>
      <c r="DDP58" s="43"/>
      <c r="DDQ58" s="43"/>
      <c r="DDR58" s="43"/>
      <c r="DDS58" s="43"/>
      <c r="DDT58" s="43"/>
      <c r="DDU58" s="43"/>
      <c r="DDV58" s="43"/>
      <c r="DDW58" s="43"/>
      <c r="DDX58" s="43"/>
      <c r="DDY58" s="43"/>
      <c r="DDZ58" s="43"/>
      <c r="DEA58" s="43"/>
      <c r="DEB58" s="43"/>
      <c r="DEC58" s="43"/>
      <c r="DED58" s="43"/>
      <c r="DEE58" s="43"/>
      <c r="DEF58" s="43"/>
      <c r="DEG58" s="43"/>
      <c r="DEH58" s="43"/>
      <c r="DEI58" s="43"/>
      <c r="DEJ58" s="43"/>
      <c r="DEK58" s="43"/>
      <c r="DEL58" s="43"/>
      <c r="DEM58" s="43"/>
      <c r="DEN58" s="43"/>
      <c r="DEO58" s="43"/>
      <c r="DEP58" s="43"/>
      <c r="DEQ58" s="43"/>
      <c r="DER58" s="43"/>
      <c r="DES58" s="43"/>
      <c r="DET58" s="43"/>
      <c r="DEU58" s="43"/>
      <c r="DEV58" s="43"/>
      <c r="DEW58" s="43"/>
      <c r="DEX58" s="43"/>
      <c r="DEY58" s="43"/>
      <c r="DEZ58" s="43"/>
      <c r="DFA58" s="43"/>
      <c r="DFB58" s="43"/>
      <c r="DFC58" s="43"/>
      <c r="DFD58" s="43"/>
      <c r="DFE58" s="43"/>
      <c r="DFF58" s="43"/>
      <c r="DFG58" s="43"/>
      <c r="DFH58" s="43"/>
      <c r="DFI58" s="43"/>
      <c r="DFJ58" s="43"/>
      <c r="DFK58" s="43"/>
      <c r="DFL58" s="43"/>
      <c r="DFM58" s="43"/>
      <c r="DFN58" s="43"/>
      <c r="DFO58" s="43"/>
      <c r="DFP58" s="43"/>
      <c r="DFQ58" s="43"/>
      <c r="DFR58" s="43"/>
      <c r="DFS58" s="43"/>
      <c r="DFT58" s="43"/>
      <c r="DFU58" s="43"/>
      <c r="DFV58" s="43"/>
      <c r="DFW58" s="43"/>
      <c r="DFX58" s="43"/>
      <c r="DFY58" s="43"/>
      <c r="DFZ58" s="43"/>
      <c r="DGA58" s="43"/>
      <c r="DGB58" s="43"/>
      <c r="DGC58" s="43"/>
      <c r="DGD58" s="43"/>
      <c r="DGE58" s="43"/>
      <c r="DGF58" s="43"/>
      <c r="DGG58" s="43"/>
      <c r="DGH58" s="43"/>
      <c r="DGI58" s="43"/>
      <c r="DGJ58" s="43"/>
      <c r="DGK58" s="43"/>
      <c r="DGL58" s="43"/>
      <c r="DGM58" s="43"/>
      <c r="DGN58" s="43"/>
      <c r="DGO58" s="43"/>
      <c r="DGP58" s="43"/>
      <c r="DGQ58" s="43"/>
      <c r="DGR58" s="43"/>
      <c r="DGS58" s="43"/>
      <c r="DGT58" s="43"/>
      <c r="DGU58" s="43"/>
      <c r="DGV58" s="43"/>
      <c r="DGW58" s="43"/>
      <c r="DGX58" s="43"/>
      <c r="DGY58" s="43"/>
      <c r="DGZ58" s="43"/>
      <c r="DHA58" s="43"/>
      <c r="DHB58" s="43"/>
      <c r="DHC58" s="43"/>
      <c r="DHD58" s="43"/>
      <c r="DHE58" s="43"/>
      <c r="DHF58" s="43"/>
      <c r="DHG58" s="43"/>
      <c r="DHH58" s="43"/>
      <c r="DHI58" s="43"/>
      <c r="DHJ58" s="43"/>
      <c r="DHK58" s="43"/>
      <c r="DHL58" s="43"/>
      <c r="DHM58" s="43"/>
      <c r="DHN58" s="43"/>
      <c r="DHO58" s="43"/>
      <c r="DHP58" s="43"/>
      <c r="DHQ58" s="43"/>
      <c r="DHR58" s="43"/>
      <c r="DHS58" s="43"/>
      <c r="DHT58" s="43"/>
      <c r="DHU58" s="43"/>
      <c r="DHV58" s="43"/>
      <c r="DHW58" s="43"/>
      <c r="DHX58" s="43"/>
      <c r="DHY58" s="43"/>
      <c r="DHZ58" s="43"/>
      <c r="DIA58" s="43"/>
      <c r="DIB58" s="43"/>
      <c r="DIC58" s="43"/>
      <c r="DID58" s="43"/>
      <c r="DIE58" s="43"/>
      <c r="DIF58" s="43"/>
      <c r="DIG58" s="43"/>
      <c r="DIH58" s="43"/>
      <c r="DII58" s="43"/>
      <c r="DIJ58" s="43"/>
      <c r="DIK58" s="43"/>
      <c r="DIL58" s="43"/>
      <c r="DIM58" s="43"/>
      <c r="DIN58" s="43"/>
      <c r="DIO58" s="43"/>
      <c r="DIP58" s="43"/>
      <c r="DIQ58" s="43"/>
      <c r="DIR58" s="43"/>
      <c r="DIS58" s="43"/>
      <c r="DIT58" s="43"/>
      <c r="DIU58" s="43"/>
      <c r="DIV58" s="43"/>
      <c r="DIW58" s="43"/>
      <c r="DIX58" s="43"/>
      <c r="DIY58" s="43"/>
      <c r="DIZ58" s="43"/>
      <c r="DJA58" s="43"/>
      <c r="DJB58" s="43"/>
      <c r="DJC58" s="43"/>
      <c r="DJD58" s="43"/>
      <c r="DJE58" s="43"/>
      <c r="DJF58" s="43"/>
      <c r="DJG58" s="43"/>
      <c r="DJH58" s="43"/>
      <c r="DJI58" s="43"/>
      <c r="DJJ58" s="43"/>
      <c r="DJK58" s="43"/>
      <c r="DJL58" s="43"/>
      <c r="DJM58" s="43"/>
      <c r="DJN58" s="43"/>
      <c r="DJO58" s="43"/>
      <c r="DJP58" s="43"/>
      <c r="DJQ58" s="43"/>
      <c r="DJR58" s="43"/>
      <c r="DJS58" s="43"/>
      <c r="DJT58" s="43"/>
      <c r="DJU58" s="43"/>
      <c r="DJV58" s="43"/>
      <c r="DJW58" s="43"/>
      <c r="DJX58" s="43"/>
      <c r="DJY58" s="43"/>
      <c r="DJZ58" s="43"/>
      <c r="DKA58" s="43"/>
      <c r="DKB58" s="43"/>
      <c r="DKC58" s="43"/>
      <c r="DKD58" s="43"/>
      <c r="DKE58" s="43"/>
      <c r="DKF58" s="43"/>
      <c r="DKG58" s="43"/>
      <c r="DKH58" s="43"/>
      <c r="DKI58" s="43"/>
      <c r="DKJ58" s="43"/>
      <c r="DKK58" s="43"/>
      <c r="DKL58" s="43"/>
      <c r="DKM58" s="43"/>
      <c r="DKN58" s="43"/>
      <c r="DKO58" s="43"/>
      <c r="DKP58" s="43"/>
      <c r="DKQ58" s="43"/>
      <c r="DKR58" s="43"/>
      <c r="DKS58" s="43"/>
      <c r="DKT58" s="43"/>
      <c r="DKU58" s="43"/>
      <c r="DKV58" s="43"/>
      <c r="DKW58" s="43"/>
      <c r="DKX58" s="43"/>
      <c r="DKY58" s="43"/>
      <c r="DKZ58" s="43"/>
      <c r="DLA58" s="43"/>
      <c r="DLB58" s="43"/>
      <c r="DLC58" s="43"/>
      <c r="DLD58" s="43"/>
      <c r="DLE58" s="43"/>
      <c r="DLF58" s="43"/>
      <c r="DLG58" s="43"/>
      <c r="DLH58" s="43"/>
      <c r="DLI58" s="43"/>
      <c r="DLJ58" s="43"/>
      <c r="DLK58" s="43"/>
      <c r="DLL58" s="43"/>
      <c r="DLM58" s="43"/>
      <c r="DLN58" s="43"/>
      <c r="DLO58" s="43"/>
      <c r="DLP58" s="43"/>
      <c r="DLQ58" s="43"/>
      <c r="DLR58" s="43"/>
      <c r="DLS58" s="43"/>
      <c r="DLT58" s="43"/>
      <c r="DLU58" s="43"/>
      <c r="DLV58" s="43"/>
      <c r="DLW58" s="43"/>
      <c r="DLX58" s="43"/>
      <c r="DLY58" s="43"/>
      <c r="DLZ58" s="43"/>
      <c r="DMA58" s="43"/>
      <c r="DMB58" s="43"/>
      <c r="DMC58" s="43"/>
      <c r="DMD58" s="43"/>
      <c r="DME58" s="43"/>
      <c r="DMF58" s="43"/>
      <c r="DMG58" s="43"/>
      <c r="DMH58" s="43"/>
      <c r="DMI58" s="43"/>
      <c r="DMJ58" s="43"/>
      <c r="DMK58" s="43"/>
      <c r="DML58" s="43"/>
      <c r="DMM58" s="43"/>
      <c r="DMN58" s="43"/>
      <c r="DMO58" s="43"/>
      <c r="DMP58" s="43"/>
      <c r="DMQ58" s="43"/>
      <c r="DMR58" s="43"/>
      <c r="DMS58" s="43"/>
      <c r="DMT58" s="43"/>
      <c r="DMU58" s="43"/>
      <c r="DMV58" s="43"/>
      <c r="DMW58" s="43"/>
      <c r="DMX58" s="43"/>
      <c r="DMY58" s="43"/>
      <c r="DMZ58" s="43"/>
      <c r="DNA58" s="43"/>
      <c r="DNB58" s="43"/>
      <c r="DNC58" s="43"/>
      <c r="DND58" s="43"/>
      <c r="DNE58" s="43"/>
      <c r="DNF58" s="43"/>
      <c r="DNG58" s="43"/>
      <c r="DNH58" s="43"/>
      <c r="DNI58" s="43"/>
      <c r="DNJ58" s="43"/>
      <c r="DNK58" s="43"/>
      <c r="DNL58" s="43"/>
      <c r="DNM58" s="43"/>
      <c r="DNN58" s="43"/>
      <c r="DNO58" s="43"/>
      <c r="DNP58" s="43"/>
      <c r="DNQ58" s="43"/>
      <c r="DNR58" s="43"/>
      <c r="DNS58" s="43"/>
      <c r="DNT58" s="43"/>
      <c r="DNU58" s="43"/>
      <c r="DNV58" s="43"/>
      <c r="DNW58" s="43"/>
      <c r="DNX58" s="43"/>
      <c r="DNY58" s="43"/>
      <c r="DNZ58" s="43"/>
      <c r="DOA58" s="43"/>
      <c r="DOB58" s="43"/>
      <c r="DOC58" s="43"/>
      <c r="DOD58" s="43"/>
      <c r="DOE58" s="43"/>
      <c r="DOF58" s="43"/>
      <c r="DOG58" s="43"/>
      <c r="DOH58" s="43"/>
      <c r="DOI58" s="43"/>
      <c r="DOJ58" s="43"/>
      <c r="DOK58" s="43"/>
      <c r="DOL58" s="43"/>
      <c r="DOM58" s="43"/>
      <c r="DON58" s="43"/>
      <c r="DOO58" s="43"/>
      <c r="DOP58" s="43"/>
      <c r="DOQ58" s="43"/>
      <c r="DOR58" s="43"/>
      <c r="DOS58" s="43"/>
      <c r="DOT58" s="43"/>
      <c r="DOU58" s="43"/>
      <c r="DOV58" s="43"/>
      <c r="DOW58" s="43"/>
      <c r="DOX58" s="43"/>
      <c r="DOY58" s="43"/>
      <c r="DOZ58" s="43"/>
      <c r="DPA58" s="43"/>
      <c r="DPB58" s="43"/>
      <c r="DPC58" s="43"/>
      <c r="DPD58" s="43"/>
      <c r="DPE58" s="43"/>
      <c r="DPF58" s="43"/>
      <c r="DPG58" s="43"/>
      <c r="DPH58" s="43"/>
      <c r="DPI58" s="43"/>
      <c r="DPJ58" s="43"/>
      <c r="DPK58" s="43"/>
      <c r="DPL58" s="43"/>
      <c r="DPM58" s="43"/>
      <c r="DPN58" s="43"/>
      <c r="DPO58" s="43"/>
      <c r="DPP58" s="43"/>
      <c r="DPQ58" s="43"/>
      <c r="DPR58" s="43"/>
      <c r="DPS58" s="43"/>
      <c r="DPT58" s="43"/>
      <c r="DPU58" s="43"/>
      <c r="DPV58" s="43"/>
      <c r="DPW58" s="43"/>
      <c r="DPX58" s="43"/>
      <c r="DPY58" s="43"/>
      <c r="DPZ58" s="43"/>
      <c r="DQA58" s="43"/>
      <c r="DQB58" s="43"/>
      <c r="DQC58" s="43"/>
      <c r="DQD58" s="43"/>
      <c r="DQE58" s="43"/>
      <c r="DQF58" s="43"/>
      <c r="DQG58" s="43"/>
      <c r="DQH58" s="43"/>
      <c r="DQI58" s="43"/>
      <c r="DQJ58" s="43"/>
      <c r="DQK58" s="43"/>
      <c r="DQL58" s="43"/>
      <c r="DQM58" s="43"/>
      <c r="DQN58" s="43"/>
      <c r="DQO58" s="43"/>
      <c r="DQP58" s="43"/>
      <c r="DQQ58" s="43"/>
      <c r="DQR58" s="43"/>
      <c r="DQS58" s="43"/>
      <c r="DQT58" s="43"/>
      <c r="DQU58" s="43"/>
      <c r="DQV58" s="43"/>
      <c r="DQW58" s="43"/>
      <c r="DQX58" s="43"/>
      <c r="DQY58" s="43"/>
      <c r="DQZ58" s="43"/>
      <c r="DRA58" s="43"/>
      <c r="DRB58" s="43"/>
      <c r="DRC58" s="43"/>
      <c r="DRD58" s="43"/>
      <c r="DRE58" s="43"/>
      <c r="DRF58" s="43"/>
      <c r="DRG58" s="43"/>
      <c r="DRH58" s="43"/>
      <c r="DRI58" s="43"/>
      <c r="DRJ58" s="43"/>
      <c r="DRK58" s="43"/>
      <c r="DRL58" s="43"/>
      <c r="DRM58" s="43"/>
      <c r="DRN58" s="43"/>
      <c r="DRO58" s="43"/>
      <c r="DRP58" s="43"/>
      <c r="DRQ58" s="43"/>
      <c r="DRR58" s="43"/>
      <c r="DRS58" s="43"/>
      <c r="DRT58" s="43"/>
      <c r="DRU58" s="43"/>
      <c r="DRV58" s="43"/>
      <c r="DRW58" s="43"/>
      <c r="DRX58" s="43"/>
      <c r="DRY58" s="43"/>
      <c r="DRZ58" s="43"/>
      <c r="DSA58" s="43"/>
      <c r="DSB58" s="43"/>
      <c r="DSC58" s="43"/>
      <c r="DSD58" s="43"/>
      <c r="DSE58" s="43"/>
      <c r="DSF58" s="43"/>
      <c r="DSG58" s="43"/>
      <c r="DSH58" s="43"/>
      <c r="DSI58" s="43"/>
      <c r="DSJ58" s="43"/>
      <c r="DSK58" s="43"/>
      <c r="DSL58" s="43"/>
      <c r="DSM58" s="43"/>
      <c r="DSN58" s="43"/>
      <c r="DSO58" s="43"/>
      <c r="DSP58" s="43"/>
      <c r="DSQ58" s="43"/>
      <c r="DSR58" s="43"/>
      <c r="DSS58" s="43"/>
      <c r="DST58" s="43"/>
      <c r="DSU58" s="43"/>
      <c r="DSV58" s="43"/>
      <c r="DSW58" s="43"/>
      <c r="DSX58" s="43"/>
      <c r="DSY58" s="43"/>
      <c r="DSZ58" s="43"/>
      <c r="DTA58" s="43"/>
      <c r="DTB58" s="43"/>
      <c r="DTC58" s="43"/>
      <c r="DTD58" s="43"/>
      <c r="DTE58" s="43"/>
      <c r="DTF58" s="43"/>
      <c r="DTG58" s="43"/>
      <c r="DTH58" s="43"/>
      <c r="DTI58" s="43"/>
      <c r="DTJ58" s="43"/>
      <c r="DTK58" s="43"/>
      <c r="DTL58" s="43"/>
      <c r="DTM58" s="43"/>
      <c r="DTN58" s="43"/>
      <c r="DTO58" s="43"/>
      <c r="DTP58" s="43"/>
      <c r="DTQ58" s="43"/>
      <c r="DTR58" s="43"/>
      <c r="DTS58" s="43"/>
      <c r="DTT58" s="43"/>
      <c r="DTU58" s="43"/>
      <c r="DTV58" s="43"/>
      <c r="DTW58" s="43"/>
      <c r="DTX58" s="43"/>
      <c r="DTY58" s="43"/>
      <c r="DTZ58" s="43"/>
      <c r="DUA58" s="43"/>
      <c r="DUB58" s="43"/>
      <c r="DUC58" s="43"/>
      <c r="DUD58" s="43"/>
      <c r="DUE58" s="43"/>
      <c r="DUF58" s="43"/>
      <c r="DUG58" s="43"/>
      <c r="DUH58" s="43"/>
      <c r="DUI58" s="43"/>
      <c r="DUJ58" s="43"/>
      <c r="DUK58" s="43"/>
      <c r="DUL58" s="43"/>
      <c r="DUM58" s="43"/>
      <c r="DUN58" s="43"/>
      <c r="DUO58" s="43"/>
      <c r="DUP58" s="43"/>
      <c r="DUQ58" s="43"/>
      <c r="DUR58" s="43"/>
      <c r="DUS58" s="43"/>
      <c r="DUT58" s="43"/>
      <c r="DUU58" s="43"/>
      <c r="DUV58" s="43"/>
      <c r="DUW58" s="43"/>
      <c r="DUX58" s="43"/>
      <c r="DUY58" s="43"/>
      <c r="DUZ58" s="43"/>
      <c r="DVA58" s="43"/>
      <c r="DVB58" s="43"/>
      <c r="DVC58" s="43"/>
      <c r="DVD58" s="43"/>
      <c r="DVE58" s="43"/>
      <c r="DVF58" s="43"/>
      <c r="DVG58" s="43"/>
      <c r="DVH58" s="43"/>
      <c r="DVI58" s="43"/>
      <c r="DVJ58" s="43"/>
      <c r="DVK58" s="43"/>
      <c r="DVL58" s="43"/>
      <c r="DVM58" s="43"/>
      <c r="DVN58" s="43"/>
      <c r="DVO58" s="43"/>
      <c r="DVP58" s="43"/>
      <c r="DVQ58" s="43"/>
      <c r="DVR58" s="43"/>
      <c r="DVS58" s="43"/>
      <c r="DVT58" s="43"/>
      <c r="DVU58" s="43"/>
      <c r="DVV58" s="43"/>
      <c r="DVW58" s="43"/>
      <c r="DVX58" s="43"/>
      <c r="DVY58" s="43"/>
      <c r="DVZ58" s="43"/>
      <c r="DWA58" s="43"/>
      <c r="DWB58" s="43"/>
      <c r="DWC58" s="43"/>
      <c r="DWD58" s="43"/>
      <c r="DWE58" s="43"/>
      <c r="DWF58" s="43"/>
      <c r="DWG58" s="43"/>
      <c r="DWH58" s="43"/>
      <c r="DWI58" s="43"/>
      <c r="DWJ58" s="43"/>
      <c r="DWK58" s="43"/>
      <c r="DWL58" s="43"/>
      <c r="DWM58" s="43"/>
      <c r="DWN58" s="43"/>
      <c r="DWO58" s="43"/>
      <c r="DWP58" s="43"/>
      <c r="DWQ58" s="43"/>
      <c r="DWR58" s="43"/>
      <c r="DWS58" s="43"/>
      <c r="DWT58" s="43"/>
      <c r="DWU58" s="43"/>
      <c r="DWV58" s="43"/>
      <c r="DWW58" s="43"/>
      <c r="DWX58" s="43"/>
      <c r="DWY58" s="43"/>
      <c r="DWZ58" s="43"/>
      <c r="DXA58" s="43"/>
      <c r="DXB58" s="43"/>
      <c r="DXC58" s="43"/>
      <c r="DXD58" s="43"/>
      <c r="DXE58" s="43"/>
      <c r="DXF58" s="43"/>
      <c r="DXG58" s="43"/>
      <c r="DXH58" s="43"/>
      <c r="DXI58" s="43"/>
      <c r="DXJ58" s="43"/>
      <c r="DXK58" s="43"/>
      <c r="DXL58" s="43"/>
      <c r="DXM58" s="43"/>
      <c r="DXN58" s="43"/>
      <c r="DXO58" s="43"/>
      <c r="DXP58" s="43"/>
      <c r="DXQ58" s="43"/>
      <c r="DXR58" s="43"/>
      <c r="DXS58" s="43"/>
      <c r="DXT58" s="43"/>
      <c r="DXU58" s="43"/>
      <c r="DXV58" s="43"/>
      <c r="DXW58" s="43"/>
      <c r="DXX58" s="43"/>
      <c r="DXY58" s="43"/>
      <c r="DXZ58" s="43"/>
      <c r="DYA58" s="43"/>
      <c r="DYB58" s="43"/>
      <c r="DYC58" s="43"/>
      <c r="DYD58" s="43"/>
      <c r="DYE58" s="43"/>
      <c r="DYF58" s="43"/>
      <c r="DYG58" s="43"/>
      <c r="DYH58" s="43"/>
      <c r="DYI58" s="43"/>
      <c r="DYJ58" s="43"/>
      <c r="DYK58" s="43"/>
      <c r="DYL58" s="43"/>
      <c r="DYM58" s="43"/>
      <c r="DYN58" s="43"/>
      <c r="DYO58" s="43"/>
      <c r="DYP58" s="43"/>
      <c r="DYQ58" s="43"/>
      <c r="DYR58" s="43"/>
      <c r="DYS58" s="43"/>
      <c r="DYT58" s="43"/>
      <c r="DYU58" s="43"/>
      <c r="DYV58" s="43"/>
      <c r="DYW58" s="43"/>
      <c r="DYX58" s="43"/>
      <c r="DYY58" s="43"/>
      <c r="DYZ58" s="43"/>
      <c r="DZA58" s="43"/>
      <c r="DZB58" s="43"/>
      <c r="DZC58" s="43"/>
      <c r="DZD58" s="43"/>
      <c r="DZE58" s="43"/>
      <c r="DZF58" s="43"/>
      <c r="DZG58" s="43"/>
      <c r="DZH58" s="43"/>
      <c r="DZI58" s="43"/>
      <c r="DZJ58" s="43"/>
      <c r="DZK58" s="43"/>
      <c r="DZL58" s="43"/>
      <c r="DZM58" s="43"/>
      <c r="DZN58" s="43"/>
      <c r="DZO58" s="43"/>
      <c r="DZP58" s="43"/>
      <c r="DZQ58" s="43"/>
      <c r="DZR58" s="43"/>
      <c r="DZS58" s="43"/>
      <c r="DZT58" s="43"/>
      <c r="DZU58" s="43"/>
      <c r="DZV58" s="43"/>
      <c r="DZW58" s="43"/>
      <c r="DZX58" s="43"/>
      <c r="DZY58" s="43"/>
      <c r="DZZ58" s="43"/>
      <c r="EAA58" s="43"/>
      <c r="EAB58" s="43"/>
      <c r="EAC58" s="43"/>
      <c r="EAD58" s="43"/>
      <c r="EAE58" s="43"/>
      <c r="EAF58" s="43"/>
      <c r="EAG58" s="43"/>
      <c r="EAH58" s="43"/>
      <c r="EAI58" s="43"/>
      <c r="EAJ58" s="43"/>
      <c r="EAK58" s="43"/>
      <c r="EAL58" s="43"/>
      <c r="EAM58" s="43"/>
      <c r="EAN58" s="43"/>
      <c r="EAO58" s="43"/>
      <c r="EAP58" s="43"/>
      <c r="EAQ58" s="43"/>
      <c r="EAR58" s="43"/>
      <c r="EAS58" s="43"/>
      <c r="EAT58" s="43"/>
      <c r="EAU58" s="43"/>
      <c r="EAV58" s="43"/>
      <c r="EAW58" s="43"/>
      <c r="EAX58" s="43"/>
      <c r="EAY58" s="43"/>
      <c r="EAZ58" s="43"/>
      <c r="EBA58" s="43"/>
      <c r="EBB58" s="43"/>
      <c r="EBC58" s="43"/>
      <c r="EBD58" s="43"/>
      <c r="EBE58" s="43"/>
      <c r="EBF58" s="43"/>
      <c r="EBG58" s="43"/>
      <c r="EBH58" s="43"/>
      <c r="EBI58" s="43"/>
      <c r="EBJ58" s="43"/>
      <c r="EBK58" s="43"/>
      <c r="EBL58" s="43"/>
      <c r="EBM58" s="43"/>
      <c r="EBN58" s="43"/>
      <c r="EBO58" s="43"/>
      <c r="EBP58" s="43"/>
      <c r="EBQ58" s="43"/>
      <c r="EBR58" s="43"/>
      <c r="EBS58" s="43"/>
      <c r="EBT58" s="43"/>
      <c r="EBU58" s="43"/>
      <c r="EBV58" s="43"/>
      <c r="EBW58" s="43"/>
      <c r="EBX58" s="43"/>
      <c r="EBY58" s="43"/>
      <c r="EBZ58" s="43"/>
      <c r="ECA58" s="43"/>
      <c r="ECB58" s="43"/>
      <c r="ECC58" s="43"/>
      <c r="ECD58" s="43"/>
      <c r="ECE58" s="43"/>
      <c r="ECF58" s="43"/>
      <c r="ECG58" s="43"/>
      <c r="ECH58" s="43"/>
      <c r="ECI58" s="43"/>
      <c r="ECJ58" s="43"/>
      <c r="ECK58" s="43"/>
      <c r="ECL58" s="43"/>
      <c r="ECM58" s="43"/>
      <c r="ECN58" s="43"/>
      <c r="ECO58" s="43"/>
      <c r="ECP58" s="43"/>
      <c r="ECQ58" s="43"/>
      <c r="ECR58" s="43"/>
      <c r="ECS58" s="43"/>
      <c r="ECT58" s="43"/>
      <c r="ECU58" s="43"/>
      <c r="ECV58" s="43"/>
      <c r="ECW58" s="43"/>
      <c r="ECX58" s="43"/>
      <c r="ECY58" s="43"/>
      <c r="ECZ58" s="43"/>
      <c r="EDA58" s="43"/>
      <c r="EDB58" s="43"/>
      <c r="EDC58" s="43"/>
      <c r="EDD58" s="43"/>
      <c r="EDE58" s="43"/>
      <c r="EDF58" s="43"/>
      <c r="EDG58" s="43"/>
      <c r="EDH58" s="43"/>
      <c r="EDI58" s="43"/>
      <c r="EDJ58" s="43"/>
      <c r="EDK58" s="43"/>
      <c r="EDL58" s="43"/>
      <c r="EDM58" s="43"/>
      <c r="EDN58" s="43"/>
      <c r="EDO58" s="43"/>
      <c r="EDP58" s="43"/>
      <c r="EDQ58" s="43"/>
      <c r="EDR58" s="43"/>
      <c r="EDS58" s="43"/>
      <c r="EDT58" s="43"/>
      <c r="EDU58" s="43"/>
      <c r="EDV58" s="43"/>
      <c r="EDW58" s="43"/>
      <c r="EDX58" s="43"/>
      <c r="EDY58" s="43"/>
      <c r="EDZ58" s="43"/>
      <c r="EEA58" s="43"/>
      <c r="EEB58" s="43"/>
      <c r="EEC58" s="43"/>
      <c r="EED58" s="43"/>
      <c r="EEE58" s="43"/>
      <c r="EEF58" s="43"/>
      <c r="EEG58" s="43"/>
      <c r="EEH58" s="43"/>
      <c r="EEI58" s="43"/>
      <c r="EEJ58" s="43"/>
      <c r="EEK58" s="43"/>
      <c r="EEL58" s="43"/>
      <c r="EEM58" s="43"/>
      <c r="EEN58" s="43"/>
      <c r="EEO58" s="43"/>
      <c r="EEP58" s="43"/>
      <c r="EEQ58" s="43"/>
      <c r="EER58" s="43"/>
      <c r="EES58" s="43"/>
      <c r="EET58" s="43"/>
      <c r="EEU58" s="43"/>
      <c r="EEV58" s="43"/>
      <c r="EEW58" s="43"/>
      <c r="EEX58" s="43"/>
      <c r="EEY58" s="43"/>
      <c r="EEZ58" s="43"/>
      <c r="EFA58" s="43"/>
      <c r="EFB58" s="43"/>
      <c r="EFC58" s="43"/>
      <c r="EFD58" s="43"/>
      <c r="EFE58" s="43"/>
      <c r="EFF58" s="43"/>
      <c r="EFG58" s="43"/>
      <c r="EFH58" s="43"/>
      <c r="EFI58" s="43"/>
      <c r="EFJ58" s="43"/>
      <c r="EFK58" s="43"/>
      <c r="EFL58" s="43"/>
      <c r="EFM58" s="43"/>
      <c r="EFN58" s="43"/>
      <c r="EFO58" s="43"/>
      <c r="EFP58" s="43"/>
      <c r="EFQ58" s="43"/>
      <c r="EFR58" s="43"/>
      <c r="EFS58" s="43"/>
      <c r="EFT58" s="43"/>
      <c r="EFU58" s="43"/>
      <c r="EFV58" s="43"/>
      <c r="EFW58" s="43"/>
      <c r="EFX58" s="43"/>
      <c r="EFY58" s="43"/>
      <c r="EFZ58" s="43"/>
      <c r="EGA58" s="43"/>
      <c r="EGB58" s="43"/>
      <c r="EGC58" s="43"/>
      <c r="EGD58" s="43"/>
      <c r="EGE58" s="43"/>
      <c r="EGF58" s="43"/>
      <c r="EGG58" s="43"/>
      <c r="EGH58" s="43"/>
      <c r="EGI58" s="43"/>
      <c r="EGJ58" s="43"/>
      <c r="EGK58" s="43"/>
      <c r="EGL58" s="43"/>
      <c r="EGM58" s="43"/>
      <c r="EGN58" s="43"/>
      <c r="EGO58" s="43"/>
      <c r="EGP58" s="43"/>
      <c r="EGQ58" s="43"/>
      <c r="EGR58" s="43"/>
      <c r="EGS58" s="43"/>
      <c r="EGT58" s="43"/>
      <c r="EGU58" s="43"/>
      <c r="EGV58" s="43"/>
      <c r="EGW58" s="43"/>
      <c r="EGX58" s="43"/>
      <c r="EGY58" s="43"/>
      <c r="EGZ58" s="43"/>
      <c r="EHA58" s="43"/>
      <c r="EHB58" s="43"/>
      <c r="EHC58" s="43"/>
      <c r="EHD58" s="43"/>
      <c r="EHE58" s="43"/>
      <c r="EHF58" s="43"/>
      <c r="EHG58" s="43"/>
      <c r="EHH58" s="43"/>
      <c r="EHI58" s="43"/>
      <c r="EHJ58" s="43"/>
      <c r="EHK58" s="43"/>
      <c r="EHL58" s="43"/>
      <c r="EHM58" s="43"/>
      <c r="EHN58" s="43"/>
      <c r="EHO58" s="43"/>
      <c r="EHP58" s="43"/>
      <c r="EHQ58" s="43"/>
      <c r="EHR58" s="43"/>
      <c r="EHS58" s="43"/>
      <c r="EHT58" s="43"/>
      <c r="EHU58" s="43"/>
      <c r="EHV58" s="43"/>
      <c r="EHW58" s="43"/>
      <c r="EHX58" s="43"/>
      <c r="EHY58" s="43"/>
      <c r="EHZ58" s="43"/>
      <c r="EIA58" s="43"/>
      <c r="EIB58" s="43"/>
      <c r="EIC58" s="43"/>
      <c r="EID58" s="43"/>
      <c r="EIE58" s="43"/>
      <c r="EIF58" s="43"/>
      <c r="EIG58" s="43"/>
      <c r="EIH58" s="43"/>
      <c r="EII58" s="43"/>
      <c r="EIJ58" s="43"/>
      <c r="EIK58" s="43"/>
      <c r="EIL58" s="43"/>
      <c r="EIM58" s="43"/>
      <c r="EIN58" s="43"/>
      <c r="EIO58" s="43"/>
      <c r="EIP58" s="43"/>
      <c r="EIQ58" s="43"/>
      <c r="EIR58" s="43"/>
      <c r="EIS58" s="43"/>
      <c r="EIT58" s="43"/>
      <c r="EIU58" s="43"/>
      <c r="EIV58" s="43"/>
      <c r="EIW58" s="43"/>
      <c r="EIX58" s="43"/>
      <c r="EIY58" s="43"/>
      <c r="EIZ58" s="43"/>
      <c r="EJA58" s="43"/>
      <c r="EJB58" s="43"/>
      <c r="EJC58" s="43"/>
      <c r="EJD58" s="43"/>
      <c r="EJE58" s="43"/>
      <c r="EJF58" s="43"/>
      <c r="EJG58" s="43"/>
      <c r="EJH58" s="43"/>
      <c r="EJI58" s="43"/>
      <c r="EJJ58" s="43"/>
      <c r="EJK58" s="43"/>
      <c r="EJL58" s="43"/>
      <c r="EJM58" s="43"/>
      <c r="EJN58" s="43"/>
      <c r="EJO58" s="43"/>
      <c r="EJP58" s="43"/>
      <c r="EJQ58" s="43"/>
      <c r="EJR58" s="43"/>
      <c r="EJS58" s="43"/>
      <c r="EJT58" s="43"/>
      <c r="EJU58" s="43"/>
      <c r="EJV58" s="43"/>
      <c r="EJW58" s="43"/>
      <c r="EJX58" s="43"/>
      <c r="EJY58" s="43"/>
      <c r="EJZ58" s="43"/>
      <c r="EKA58" s="43"/>
      <c r="EKB58" s="43"/>
      <c r="EKC58" s="43"/>
      <c r="EKD58" s="43"/>
      <c r="EKE58" s="43"/>
      <c r="EKF58" s="43"/>
      <c r="EKG58" s="43"/>
      <c r="EKH58" s="43"/>
      <c r="EKI58" s="43"/>
      <c r="EKJ58" s="43"/>
      <c r="EKK58" s="43"/>
      <c r="EKL58" s="43"/>
      <c r="EKM58" s="43"/>
      <c r="EKN58" s="43"/>
      <c r="EKO58" s="43"/>
      <c r="EKP58" s="43"/>
      <c r="EKQ58" s="43"/>
      <c r="EKR58" s="43"/>
      <c r="EKS58" s="43"/>
      <c r="EKT58" s="43"/>
      <c r="EKU58" s="43"/>
      <c r="EKV58" s="43"/>
      <c r="EKW58" s="43"/>
      <c r="EKX58" s="43"/>
      <c r="EKY58" s="43"/>
      <c r="EKZ58" s="43"/>
      <c r="ELA58" s="43"/>
      <c r="ELB58" s="43"/>
      <c r="ELC58" s="43"/>
      <c r="ELD58" s="43"/>
      <c r="ELE58" s="43"/>
      <c r="ELF58" s="43"/>
      <c r="ELG58" s="43"/>
      <c r="ELH58" s="43"/>
      <c r="ELI58" s="43"/>
      <c r="ELJ58" s="43"/>
      <c r="ELK58" s="43"/>
      <c r="ELL58" s="43"/>
      <c r="ELM58" s="43"/>
      <c r="ELN58" s="43"/>
      <c r="ELO58" s="43"/>
      <c r="ELP58" s="43"/>
      <c r="ELQ58" s="43"/>
      <c r="ELR58" s="43"/>
      <c r="ELS58" s="43"/>
      <c r="ELT58" s="43"/>
      <c r="ELU58" s="43"/>
      <c r="ELV58" s="43"/>
      <c r="ELW58" s="43"/>
      <c r="ELX58" s="43"/>
      <c r="ELY58" s="43"/>
      <c r="ELZ58" s="43"/>
      <c r="EMA58" s="43"/>
      <c r="EMB58" s="43"/>
      <c r="EMC58" s="43"/>
      <c r="EMD58" s="43"/>
      <c r="EME58" s="43"/>
      <c r="EMF58" s="43"/>
      <c r="EMG58" s="43"/>
      <c r="EMH58" s="43"/>
      <c r="EMI58" s="43"/>
      <c r="EMJ58" s="43"/>
      <c r="EMK58" s="43"/>
      <c r="EML58" s="43"/>
      <c r="EMM58" s="43"/>
      <c r="EMN58" s="43"/>
      <c r="EMO58" s="43"/>
      <c r="EMP58" s="43"/>
      <c r="EMQ58" s="43"/>
      <c r="EMR58" s="43"/>
      <c r="EMS58" s="43"/>
      <c r="EMT58" s="43"/>
      <c r="EMU58" s="43"/>
      <c r="EMV58" s="43"/>
      <c r="EMW58" s="43"/>
      <c r="EMX58" s="43"/>
      <c r="EMY58" s="43"/>
      <c r="EMZ58" s="43"/>
      <c r="ENA58" s="43"/>
      <c r="ENB58" s="43"/>
      <c r="ENC58" s="43"/>
      <c r="END58" s="43"/>
      <c r="ENE58" s="43"/>
      <c r="ENF58" s="43"/>
      <c r="ENG58" s="43"/>
      <c r="ENH58" s="43"/>
      <c r="ENI58" s="43"/>
      <c r="ENJ58" s="43"/>
      <c r="ENK58" s="43"/>
      <c r="ENL58" s="43"/>
      <c r="ENM58" s="43"/>
      <c r="ENN58" s="43"/>
      <c r="ENO58" s="43"/>
      <c r="ENP58" s="43"/>
      <c r="ENQ58" s="43"/>
      <c r="ENR58" s="43"/>
      <c r="ENS58" s="43"/>
      <c r="ENT58" s="43"/>
      <c r="ENU58" s="43"/>
      <c r="ENV58" s="43"/>
      <c r="ENW58" s="43"/>
      <c r="ENX58" s="43"/>
      <c r="ENY58" s="43"/>
      <c r="ENZ58" s="43"/>
      <c r="EOA58" s="43"/>
      <c r="EOB58" s="43"/>
      <c r="EOC58" s="43"/>
      <c r="EOD58" s="43"/>
      <c r="EOE58" s="43"/>
      <c r="EOF58" s="43"/>
      <c r="EOG58" s="43"/>
      <c r="EOH58" s="43"/>
      <c r="EOI58" s="43"/>
      <c r="EOJ58" s="43"/>
      <c r="EOK58" s="43"/>
      <c r="EOL58" s="43"/>
      <c r="EOM58" s="43"/>
      <c r="EON58" s="43"/>
      <c r="EOO58" s="43"/>
      <c r="EOP58" s="43"/>
      <c r="EOQ58" s="43"/>
      <c r="EOR58" s="43"/>
      <c r="EOS58" s="43"/>
      <c r="EOT58" s="43"/>
      <c r="EOU58" s="43"/>
      <c r="EOV58" s="43"/>
      <c r="EOW58" s="43"/>
      <c r="EOX58" s="43"/>
      <c r="EOY58" s="43"/>
      <c r="EOZ58" s="43"/>
      <c r="EPA58" s="43"/>
      <c r="EPB58" s="43"/>
      <c r="EPC58" s="43"/>
      <c r="EPD58" s="43"/>
      <c r="EPE58" s="43"/>
      <c r="EPF58" s="43"/>
      <c r="EPG58" s="43"/>
      <c r="EPH58" s="43"/>
      <c r="EPI58" s="43"/>
      <c r="EPJ58" s="43"/>
      <c r="EPK58" s="43"/>
      <c r="EPL58" s="43"/>
      <c r="EPM58" s="43"/>
      <c r="EPN58" s="43"/>
      <c r="EPO58" s="43"/>
      <c r="EPP58" s="43"/>
      <c r="EPQ58" s="43"/>
      <c r="EPR58" s="43"/>
      <c r="EPS58" s="43"/>
      <c r="EPT58" s="43"/>
      <c r="EPU58" s="43"/>
      <c r="EPV58" s="43"/>
      <c r="EPW58" s="43"/>
      <c r="EPX58" s="43"/>
      <c r="EPY58" s="43"/>
      <c r="EPZ58" s="43"/>
      <c r="EQA58" s="43"/>
      <c r="EQB58" s="43"/>
      <c r="EQC58" s="43"/>
      <c r="EQD58" s="43"/>
      <c r="EQE58" s="43"/>
      <c r="EQF58" s="43"/>
      <c r="EQG58" s="43"/>
      <c r="EQH58" s="43"/>
      <c r="EQI58" s="43"/>
      <c r="EQJ58" s="43"/>
      <c r="EQK58" s="43"/>
      <c r="EQL58" s="43"/>
      <c r="EQM58" s="43"/>
      <c r="EQN58" s="43"/>
      <c r="EQO58" s="43"/>
      <c r="EQP58" s="43"/>
      <c r="EQQ58" s="43"/>
      <c r="EQR58" s="43"/>
      <c r="EQS58" s="43"/>
      <c r="EQT58" s="43"/>
      <c r="EQU58" s="43"/>
      <c r="EQV58" s="43"/>
      <c r="EQW58" s="43"/>
      <c r="EQX58" s="43"/>
      <c r="EQY58" s="43"/>
      <c r="EQZ58" s="43"/>
      <c r="ERA58" s="43"/>
      <c r="ERB58" s="43"/>
      <c r="ERC58" s="43"/>
      <c r="ERD58" s="43"/>
      <c r="ERE58" s="43"/>
      <c r="ERF58" s="43"/>
      <c r="ERG58" s="43"/>
      <c r="ERH58" s="43"/>
      <c r="ERI58" s="43"/>
      <c r="ERJ58" s="43"/>
      <c r="ERK58" s="43"/>
      <c r="ERL58" s="43"/>
      <c r="ERM58" s="43"/>
      <c r="ERN58" s="43"/>
      <c r="ERO58" s="43"/>
      <c r="ERP58" s="43"/>
      <c r="ERQ58" s="43"/>
      <c r="ERR58" s="43"/>
      <c r="ERS58" s="43"/>
      <c r="ERT58" s="43"/>
      <c r="ERU58" s="43"/>
      <c r="ERV58" s="43"/>
      <c r="ERW58" s="43"/>
      <c r="ERX58" s="43"/>
      <c r="ERY58" s="43"/>
      <c r="ERZ58" s="43"/>
      <c r="ESA58" s="43"/>
      <c r="ESB58" s="43"/>
      <c r="ESC58" s="43"/>
      <c r="ESD58" s="43"/>
      <c r="ESE58" s="43"/>
      <c r="ESF58" s="43"/>
      <c r="ESG58" s="43"/>
      <c r="ESH58" s="43"/>
      <c r="ESI58" s="43"/>
      <c r="ESJ58" s="43"/>
      <c r="ESK58" s="43"/>
      <c r="ESL58" s="43"/>
      <c r="ESM58" s="43"/>
      <c r="ESN58" s="43"/>
      <c r="ESO58" s="43"/>
      <c r="ESP58" s="43"/>
      <c r="ESQ58" s="43"/>
      <c r="ESR58" s="43"/>
      <c r="ESS58" s="43"/>
      <c r="EST58" s="43"/>
      <c r="ESU58" s="43"/>
      <c r="ESV58" s="43"/>
      <c r="ESW58" s="43"/>
      <c r="ESX58" s="43"/>
      <c r="ESY58" s="43"/>
      <c r="ESZ58" s="43"/>
      <c r="ETA58" s="43"/>
      <c r="ETB58" s="43"/>
      <c r="ETC58" s="43"/>
      <c r="ETD58" s="43"/>
      <c r="ETE58" s="43"/>
      <c r="ETF58" s="43"/>
      <c r="ETG58" s="43"/>
      <c r="ETH58" s="43"/>
      <c r="ETI58" s="43"/>
      <c r="ETJ58" s="43"/>
      <c r="ETK58" s="43"/>
      <c r="ETL58" s="43"/>
      <c r="ETM58" s="43"/>
      <c r="ETN58" s="43"/>
      <c r="ETO58" s="43"/>
      <c r="ETP58" s="43"/>
      <c r="ETQ58" s="43"/>
      <c r="ETR58" s="43"/>
      <c r="ETS58" s="43"/>
      <c r="ETT58" s="43"/>
      <c r="ETU58" s="43"/>
      <c r="ETV58" s="43"/>
      <c r="ETW58" s="43"/>
      <c r="ETX58" s="43"/>
      <c r="ETY58" s="43"/>
      <c r="ETZ58" s="43"/>
      <c r="EUA58" s="43"/>
      <c r="EUB58" s="43"/>
      <c r="EUC58" s="43"/>
      <c r="EUD58" s="43"/>
      <c r="EUE58" s="43"/>
      <c r="EUF58" s="43"/>
      <c r="EUG58" s="43"/>
      <c r="EUH58" s="43"/>
      <c r="EUI58" s="43"/>
      <c r="EUJ58" s="43"/>
      <c r="EUK58" s="43"/>
      <c r="EUL58" s="43"/>
      <c r="EUM58" s="43"/>
      <c r="EUN58" s="43"/>
      <c r="EUO58" s="43"/>
      <c r="EUP58" s="43"/>
      <c r="EUQ58" s="43"/>
      <c r="EUR58" s="43"/>
      <c r="EUS58" s="43"/>
      <c r="EUT58" s="43"/>
      <c r="EUU58" s="43"/>
      <c r="EUV58" s="43"/>
      <c r="EUW58" s="43"/>
      <c r="EUX58" s="43"/>
      <c r="EUY58" s="43"/>
      <c r="EUZ58" s="43"/>
      <c r="EVA58" s="43"/>
      <c r="EVB58" s="43"/>
      <c r="EVC58" s="43"/>
      <c r="EVD58" s="43"/>
      <c r="EVE58" s="43"/>
      <c r="EVF58" s="43"/>
      <c r="EVG58" s="43"/>
      <c r="EVH58" s="43"/>
      <c r="EVI58" s="43"/>
      <c r="EVJ58" s="43"/>
      <c r="EVK58" s="43"/>
      <c r="EVL58" s="43"/>
      <c r="EVM58" s="43"/>
      <c r="EVN58" s="43"/>
      <c r="EVO58" s="43"/>
      <c r="EVP58" s="43"/>
      <c r="EVQ58" s="43"/>
      <c r="EVR58" s="43"/>
      <c r="EVS58" s="43"/>
      <c r="EVT58" s="43"/>
      <c r="EVU58" s="43"/>
      <c r="EVV58" s="43"/>
      <c r="EVW58" s="43"/>
      <c r="EVX58" s="43"/>
      <c r="EVY58" s="43"/>
      <c r="EVZ58" s="43"/>
      <c r="EWA58" s="43"/>
      <c r="EWB58" s="43"/>
      <c r="EWC58" s="43"/>
      <c r="EWD58" s="43"/>
      <c r="EWE58" s="43"/>
      <c r="EWF58" s="43"/>
      <c r="EWG58" s="43"/>
      <c r="EWH58" s="43"/>
      <c r="EWI58" s="43"/>
      <c r="EWJ58" s="43"/>
      <c r="EWK58" s="43"/>
      <c r="EWL58" s="43"/>
      <c r="EWM58" s="43"/>
      <c r="EWN58" s="43"/>
      <c r="EWO58" s="43"/>
      <c r="EWP58" s="43"/>
      <c r="EWQ58" s="43"/>
      <c r="EWR58" s="43"/>
      <c r="EWS58" s="43"/>
      <c r="EWT58" s="43"/>
      <c r="EWU58" s="43"/>
      <c r="EWV58" s="43"/>
      <c r="EWW58" s="43"/>
      <c r="EWX58" s="43"/>
      <c r="EWY58" s="43"/>
      <c r="EWZ58" s="43"/>
      <c r="EXA58" s="43"/>
      <c r="EXB58" s="43"/>
      <c r="EXC58" s="43"/>
      <c r="EXD58" s="43"/>
      <c r="EXE58" s="43"/>
      <c r="EXF58" s="43"/>
      <c r="EXG58" s="43"/>
      <c r="EXH58" s="43"/>
      <c r="EXI58" s="43"/>
      <c r="EXJ58" s="43"/>
      <c r="EXK58" s="43"/>
      <c r="EXL58" s="43"/>
      <c r="EXM58" s="43"/>
      <c r="EXN58" s="43"/>
      <c r="EXO58" s="43"/>
      <c r="EXP58" s="43"/>
      <c r="EXQ58" s="43"/>
      <c r="EXR58" s="43"/>
      <c r="EXS58" s="43"/>
      <c r="EXT58" s="43"/>
      <c r="EXU58" s="43"/>
      <c r="EXV58" s="43"/>
      <c r="EXW58" s="43"/>
      <c r="EXX58" s="43"/>
      <c r="EXY58" s="43"/>
      <c r="EXZ58" s="43"/>
      <c r="EYA58" s="43"/>
      <c r="EYB58" s="43"/>
      <c r="EYC58" s="43"/>
      <c r="EYD58" s="43"/>
      <c r="EYE58" s="43"/>
      <c r="EYF58" s="43"/>
      <c r="EYG58" s="43"/>
      <c r="EYH58" s="43"/>
      <c r="EYI58" s="43"/>
      <c r="EYJ58" s="43"/>
      <c r="EYK58" s="43"/>
      <c r="EYL58" s="43"/>
      <c r="EYM58" s="43"/>
      <c r="EYN58" s="43"/>
      <c r="EYO58" s="43"/>
      <c r="EYP58" s="43"/>
      <c r="EYQ58" s="43"/>
      <c r="EYR58" s="43"/>
      <c r="EYS58" s="43"/>
      <c r="EYT58" s="43"/>
      <c r="EYU58" s="43"/>
      <c r="EYV58" s="43"/>
      <c r="EYW58" s="43"/>
      <c r="EYX58" s="43"/>
      <c r="EYY58" s="43"/>
      <c r="EYZ58" s="43"/>
      <c r="EZA58" s="43"/>
      <c r="EZB58" s="43"/>
      <c r="EZC58" s="43"/>
      <c r="EZD58" s="43"/>
      <c r="EZE58" s="43"/>
      <c r="EZF58" s="43"/>
      <c r="EZG58" s="43"/>
      <c r="EZH58" s="43"/>
      <c r="EZI58" s="43"/>
      <c r="EZJ58" s="43"/>
      <c r="EZK58" s="43"/>
      <c r="EZL58" s="43"/>
      <c r="EZM58" s="43"/>
      <c r="EZN58" s="43"/>
      <c r="EZO58" s="43"/>
      <c r="EZP58" s="43"/>
      <c r="EZQ58" s="43"/>
      <c r="EZR58" s="43"/>
      <c r="EZS58" s="43"/>
      <c r="EZT58" s="43"/>
      <c r="EZU58" s="43"/>
      <c r="EZV58" s="43"/>
      <c r="EZW58" s="43"/>
      <c r="EZX58" s="43"/>
      <c r="EZY58" s="43"/>
      <c r="EZZ58" s="43"/>
      <c r="FAA58" s="43"/>
      <c r="FAB58" s="43"/>
      <c r="FAC58" s="43"/>
      <c r="FAD58" s="43"/>
      <c r="FAE58" s="43"/>
      <c r="FAF58" s="43"/>
      <c r="FAG58" s="43"/>
      <c r="FAH58" s="43"/>
      <c r="FAI58" s="43"/>
      <c r="FAJ58" s="43"/>
      <c r="FAK58" s="43"/>
      <c r="FAL58" s="43"/>
      <c r="FAM58" s="43"/>
      <c r="FAN58" s="43"/>
      <c r="FAO58" s="43"/>
      <c r="FAP58" s="43"/>
      <c r="FAQ58" s="43"/>
      <c r="FAR58" s="43"/>
      <c r="FAS58" s="43"/>
      <c r="FAT58" s="43"/>
      <c r="FAU58" s="43"/>
      <c r="FAV58" s="43"/>
      <c r="FAW58" s="43"/>
      <c r="FAX58" s="43"/>
      <c r="FAY58" s="43"/>
      <c r="FAZ58" s="43"/>
      <c r="FBA58" s="43"/>
      <c r="FBB58" s="43"/>
      <c r="FBC58" s="43"/>
      <c r="FBD58" s="43"/>
      <c r="FBE58" s="43"/>
      <c r="FBF58" s="43"/>
      <c r="FBG58" s="43"/>
      <c r="FBH58" s="43"/>
      <c r="FBI58" s="43"/>
      <c r="FBJ58" s="43"/>
      <c r="FBK58" s="43"/>
      <c r="FBL58" s="43"/>
      <c r="FBM58" s="43"/>
      <c r="FBN58" s="43"/>
      <c r="FBO58" s="43"/>
      <c r="FBP58" s="43"/>
      <c r="FBQ58" s="43"/>
      <c r="FBR58" s="43"/>
      <c r="FBS58" s="43"/>
      <c r="FBT58" s="43"/>
      <c r="FBU58" s="43"/>
      <c r="FBV58" s="43"/>
      <c r="FBW58" s="43"/>
      <c r="FBX58" s="43"/>
      <c r="FBY58" s="43"/>
      <c r="FBZ58" s="43"/>
      <c r="FCA58" s="43"/>
      <c r="FCB58" s="43"/>
      <c r="FCC58" s="43"/>
      <c r="FCD58" s="43"/>
      <c r="FCE58" s="43"/>
      <c r="FCF58" s="43"/>
      <c r="FCG58" s="43"/>
      <c r="FCH58" s="43"/>
      <c r="FCI58" s="43"/>
      <c r="FCJ58" s="43"/>
      <c r="FCK58" s="43"/>
      <c r="FCL58" s="43"/>
      <c r="FCM58" s="43"/>
      <c r="FCN58" s="43"/>
      <c r="FCO58" s="43"/>
      <c r="FCP58" s="43"/>
      <c r="FCQ58" s="43"/>
      <c r="FCR58" s="43"/>
      <c r="FCS58" s="43"/>
      <c r="FCT58" s="43"/>
      <c r="FCU58" s="43"/>
      <c r="FCV58" s="43"/>
      <c r="FCW58" s="43"/>
      <c r="FCX58" s="43"/>
      <c r="FCY58" s="43"/>
      <c r="FCZ58" s="43"/>
      <c r="FDA58" s="43"/>
      <c r="FDB58" s="43"/>
      <c r="FDC58" s="43"/>
      <c r="FDD58" s="43"/>
      <c r="FDE58" s="43"/>
      <c r="FDF58" s="43"/>
      <c r="FDG58" s="43"/>
      <c r="FDH58" s="43"/>
      <c r="FDI58" s="43"/>
      <c r="FDJ58" s="43"/>
      <c r="FDK58" s="43"/>
      <c r="FDL58" s="43"/>
      <c r="FDM58" s="43"/>
      <c r="FDN58" s="43"/>
      <c r="FDO58" s="43"/>
      <c r="FDP58" s="43"/>
      <c r="FDQ58" s="43"/>
      <c r="FDR58" s="43"/>
      <c r="FDS58" s="43"/>
      <c r="FDT58" s="43"/>
      <c r="FDU58" s="43"/>
      <c r="FDV58" s="43"/>
      <c r="FDW58" s="43"/>
      <c r="FDX58" s="43"/>
      <c r="FDY58" s="43"/>
      <c r="FDZ58" s="43"/>
      <c r="FEA58" s="43"/>
      <c r="FEB58" s="43"/>
      <c r="FEC58" s="43"/>
      <c r="FED58" s="43"/>
      <c r="FEE58" s="43"/>
      <c r="FEF58" s="43"/>
      <c r="FEG58" s="43"/>
      <c r="FEH58" s="43"/>
      <c r="FEI58" s="43"/>
      <c r="FEJ58" s="43"/>
      <c r="FEK58" s="43"/>
      <c r="FEL58" s="43"/>
      <c r="FEM58" s="43"/>
      <c r="FEN58" s="43"/>
      <c r="FEO58" s="43"/>
      <c r="FEP58" s="43"/>
      <c r="FEQ58" s="43"/>
      <c r="FER58" s="43"/>
      <c r="FES58" s="43"/>
      <c r="FET58" s="43"/>
      <c r="FEU58" s="43"/>
      <c r="FEV58" s="43"/>
      <c r="FEW58" s="43"/>
      <c r="FEX58" s="43"/>
      <c r="FEY58" s="43"/>
      <c r="FEZ58" s="43"/>
      <c r="FFA58" s="43"/>
      <c r="FFB58" s="43"/>
      <c r="FFC58" s="43"/>
      <c r="FFD58" s="43"/>
      <c r="FFE58" s="43"/>
      <c r="FFF58" s="43"/>
      <c r="FFG58" s="43"/>
      <c r="FFH58" s="43"/>
      <c r="FFI58" s="43"/>
      <c r="FFJ58" s="43"/>
      <c r="FFK58" s="43"/>
      <c r="FFL58" s="43"/>
      <c r="FFM58" s="43"/>
      <c r="FFN58" s="43"/>
      <c r="FFO58" s="43"/>
      <c r="FFP58" s="43"/>
      <c r="FFQ58" s="43"/>
      <c r="FFR58" s="43"/>
      <c r="FFS58" s="43"/>
      <c r="FFT58" s="43"/>
      <c r="FFU58" s="43"/>
      <c r="FFV58" s="43"/>
      <c r="FFW58" s="43"/>
      <c r="FFX58" s="43"/>
      <c r="FFY58" s="43"/>
      <c r="FFZ58" s="43"/>
      <c r="FGA58" s="43"/>
      <c r="FGB58" s="43"/>
      <c r="FGC58" s="43"/>
      <c r="FGD58" s="43"/>
      <c r="FGE58" s="43"/>
      <c r="FGF58" s="43"/>
      <c r="FGG58" s="43"/>
      <c r="FGH58" s="43"/>
      <c r="FGI58" s="43"/>
      <c r="FGJ58" s="43"/>
      <c r="FGK58" s="43"/>
      <c r="FGL58" s="43"/>
      <c r="FGM58" s="43"/>
      <c r="FGN58" s="43"/>
      <c r="FGO58" s="43"/>
      <c r="FGP58" s="43"/>
      <c r="FGQ58" s="43"/>
      <c r="FGR58" s="43"/>
      <c r="FGS58" s="43"/>
      <c r="FGT58" s="43"/>
      <c r="FGU58" s="43"/>
      <c r="FGV58" s="43"/>
      <c r="FGW58" s="43"/>
      <c r="FGX58" s="43"/>
      <c r="FGY58" s="43"/>
      <c r="FGZ58" s="43"/>
      <c r="FHA58" s="43"/>
      <c r="FHB58" s="43"/>
      <c r="FHC58" s="43"/>
      <c r="FHD58" s="43"/>
      <c r="FHE58" s="43"/>
      <c r="FHF58" s="43"/>
      <c r="FHG58" s="43"/>
      <c r="FHH58" s="43"/>
      <c r="FHI58" s="43"/>
      <c r="FHJ58" s="43"/>
      <c r="FHK58" s="43"/>
      <c r="FHL58" s="43"/>
      <c r="FHM58" s="43"/>
      <c r="FHN58" s="43"/>
      <c r="FHO58" s="43"/>
      <c r="FHP58" s="43"/>
      <c r="FHQ58" s="43"/>
      <c r="FHR58" s="43"/>
      <c r="FHS58" s="43"/>
      <c r="FHT58" s="43"/>
      <c r="FHU58" s="43"/>
      <c r="FHV58" s="43"/>
      <c r="FHW58" s="43"/>
      <c r="FHX58" s="43"/>
      <c r="FHY58" s="43"/>
      <c r="FHZ58" s="43"/>
      <c r="FIA58" s="43"/>
      <c r="FIB58" s="43"/>
      <c r="FIC58" s="43"/>
      <c r="FID58" s="43"/>
      <c r="FIE58" s="43"/>
      <c r="FIF58" s="43"/>
      <c r="FIG58" s="43"/>
      <c r="FIH58" s="43"/>
      <c r="FII58" s="43"/>
      <c r="FIJ58" s="43"/>
      <c r="FIK58" s="43"/>
      <c r="FIL58" s="43"/>
      <c r="FIM58" s="43"/>
      <c r="FIN58" s="43"/>
      <c r="FIO58" s="43"/>
      <c r="FIP58" s="43"/>
      <c r="FIQ58" s="43"/>
      <c r="FIR58" s="43"/>
      <c r="FIS58" s="43"/>
      <c r="FIT58" s="43"/>
      <c r="FIU58" s="43"/>
      <c r="FIV58" s="43"/>
      <c r="FIW58" s="43"/>
      <c r="FIX58" s="43"/>
      <c r="FIY58" s="43"/>
      <c r="FIZ58" s="43"/>
      <c r="FJA58" s="43"/>
      <c r="FJB58" s="43"/>
      <c r="FJC58" s="43"/>
      <c r="FJD58" s="43"/>
      <c r="FJE58" s="43"/>
      <c r="FJF58" s="43"/>
      <c r="FJG58" s="43"/>
      <c r="FJH58" s="43"/>
      <c r="FJI58" s="43"/>
      <c r="FJJ58" s="43"/>
      <c r="FJK58" s="43"/>
      <c r="FJL58" s="43"/>
      <c r="FJM58" s="43"/>
      <c r="FJN58" s="43"/>
      <c r="FJO58" s="43"/>
      <c r="FJP58" s="43"/>
      <c r="FJQ58" s="43"/>
      <c r="FJR58" s="43"/>
      <c r="FJS58" s="43"/>
      <c r="FJT58" s="43"/>
      <c r="FJU58" s="43"/>
      <c r="FJV58" s="43"/>
      <c r="FJW58" s="43"/>
      <c r="FJX58" s="43"/>
      <c r="FJY58" s="43"/>
      <c r="FJZ58" s="43"/>
      <c r="FKA58" s="43"/>
      <c r="FKB58" s="43"/>
      <c r="FKC58" s="43"/>
      <c r="FKD58" s="43"/>
      <c r="FKE58" s="43"/>
      <c r="FKF58" s="43"/>
      <c r="FKG58" s="43"/>
      <c r="FKH58" s="43"/>
      <c r="FKI58" s="43"/>
      <c r="FKJ58" s="43"/>
      <c r="FKK58" s="43"/>
      <c r="FKL58" s="43"/>
      <c r="FKM58" s="43"/>
      <c r="FKN58" s="43"/>
      <c r="FKO58" s="43"/>
      <c r="FKP58" s="43"/>
      <c r="FKQ58" s="43"/>
      <c r="FKR58" s="43"/>
      <c r="FKS58" s="43"/>
      <c r="FKT58" s="43"/>
      <c r="FKU58" s="43"/>
      <c r="FKV58" s="43"/>
      <c r="FKW58" s="43"/>
      <c r="FKX58" s="43"/>
      <c r="FKY58" s="43"/>
      <c r="FKZ58" s="43"/>
      <c r="FLA58" s="43"/>
      <c r="FLB58" s="43"/>
      <c r="FLC58" s="43"/>
      <c r="FLD58" s="43"/>
      <c r="FLE58" s="43"/>
      <c r="FLF58" s="43"/>
      <c r="FLG58" s="43"/>
      <c r="FLH58" s="43"/>
      <c r="FLI58" s="43"/>
      <c r="FLJ58" s="43"/>
      <c r="FLK58" s="43"/>
      <c r="FLL58" s="43"/>
      <c r="FLM58" s="43"/>
      <c r="FLN58" s="43"/>
      <c r="FLO58" s="43"/>
      <c r="FLP58" s="43"/>
      <c r="FLQ58" s="43"/>
      <c r="FLR58" s="43"/>
      <c r="FLS58" s="43"/>
      <c r="FLT58" s="43"/>
      <c r="FLU58" s="43"/>
      <c r="FLV58" s="43"/>
      <c r="FLW58" s="43"/>
      <c r="FLX58" s="43"/>
      <c r="FLY58" s="43"/>
      <c r="FLZ58" s="43"/>
      <c r="FMA58" s="43"/>
      <c r="FMB58" s="43"/>
      <c r="FMC58" s="43"/>
      <c r="FMD58" s="43"/>
      <c r="FME58" s="43"/>
      <c r="FMF58" s="43"/>
      <c r="FMG58" s="43"/>
      <c r="FMH58" s="43"/>
      <c r="FMI58" s="43"/>
      <c r="FMJ58" s="43"/>
      <c r="FMK58" s="43"/>
      <c r="FML58" s="43"/>
      <c r="FMM58" s="43"/>
      <c r="FMN58" s="43"/>
      <c r="FMO58" s="43"/>
      <c r="FMP58" s="43"/>
      <c r="FMQ58" s="43"/>
      <c r="FMR58" s="43"/>
      <c r="FMS58" s="43"/>
      <c r="FMT58" s="43"/>
      <c r="FMU58" s="43"/>
      <c r="FMV58" s="43"/>
      <c r="FMW58" s="43"/>
      <c r="FMX58" s="43"/>
      <c r="FMY58" s="43"/>
      <c r="FMZ58" s="43"/>
      <c r="FNA58" s="43"/>
      <c r="FNB58" s="43"/>
      <c r="FNC58" s="43"/>
      <c r="FND58" s="43"/>
      <c r="FNE58" s="43"/>
      <c r="FNF58" s="43"/>
      <c r="FNG58" s="43"/>
      <c r="FNH58" s="43"/>
      <c r="FNI58" s="43"/>
      <c r="FNJ58" s="43"/>
      <c r="FNK58" s="43"/>
      <c r="FNL58" s="43"/>
      <c r="FNM58" s="43"/>
      <c r="FNN58" s="43"/>
      <c r="FNO58" s="43"/>
      <c r="FNP58" s="43"/>
      <c r="FNQ58" s="43"/>
      <c r="FNR58" s="43"/>
      <c r="FNS58" s="43"/>
      <c r="FNT58" s="43"/>
      <c r="FNU58" s="43"/>
      <c r="FNV58" s="43"/>
      <c r="FNW58" s="43"/>
      <c r="FNX58" s="43"/>
      <c r="FNY58" s="43"/>
      <c r="FNZ58" s="43"/>
      <c r="FOA58" s="43"/>
      <c r="FOB58" s="43"/>
      <c r="FOC58" s="43"/>
      <c r="FOD58" s="43"/>
      <c r="FOE58" s="43"/>
      <c r="FOF58" s="43"/>
      <c r="FOG58" s="43"/>
      <c r="FOH58" s="43"/>
      <c r="FOI58" s="43"/>
      <c r="FOJ58" s="43"/>
      <c r="FOK58" s="43"/>
      <c r="FOL58" s="43"/>
      <c r="FOM58" s="43"/>
      <c r="FON58" s="43"/>
      <c r="FOO58" s="43"/>
      <c r="FOP58" s="43"/>
      <c r="FOQ58" s="43"/>
      <c r="FOR58" s="43"/>
      <c r="FOS58" s="43"/>
      <c r="FOT58" s="43"/>
      <c r="FOU58" s="43"/>
      <c r="FOV58" s="43"/>
      <c r="FOW58" s="43"/>
      <c r="FOX58" s="43"/>
      <c r="FOY58" s="43"/>
      <c r="FOZ58" s="43"/>
      <c r="FPA58" s="43"/>
      <c r="FPB58" s="43"/>
      <c r="FPC58" s="43"/>
      <c r="FPD58" s="43"/>
      <c r="FPE58" s="43"/>
      <c r="FPF58" s="43"/>
      <c r="FPG58" s="43"/>
      <c r="FPH58" s="43"/>
      <c r="FPI58" s="43"/>
      <c r="FPJ58" s="43"/>
      <c r="FPK58" s="43"/>
      <c r="FPL58" s="43"/>
      <c r="FPM58" s="43"/>
      <c r="FPN58" s="43"/>
      <c r="FPO58" s="43"/>
      <c r="FPP58" s="43"/>
      <c r="FPQ58" s="43"/>
      <c r="FPR58" s="43"/>
      <c r="FPS58" s="43"/>
      <c r="FPT58" s="43"/>
      <c r="FPU58" s="43"/>
      <c r="FPV58" s="43"/>
      <c r="FPW58" s="43"/>
      <c r="FPX58" s="43"/>
      <c r="FPY58" s="43"/>
      <c r="FPZ58" s="43"/>
      <c r="FQA58" s="43"/>
      <c r="FQB58" s="43"/>
      <c r="FQC58" s="43"/>
      <c r="FQD58" s="43"/>
      <c r="FQE58" s="43"/>
      <c r="FQF58" s="43"/>
      <c r="FQG58" s="43"/>
      <c r="FQH58" s="43"/>
      <c r="FQI58" s="43"/>
      <c r="FQJ58" s="43"/>
      <c r="FQK58" s="43"/>
      <c r="FQL58" s="43"/>
      <c r="FQM58" s="43"/>
      <c r="FQN58" s="43"/>
      <c r="FQO58" s="43"/>
      <c r="FQP58" s="43"/>
      <c r="FQQ58" s="43"/>
      <c r="FQR58" s="43"/>
      <c r="FQS58" s="43"/>
      <c r="FQT58" s="43"/>
      <c r="FQU58" s="43"/>
      <c r="FQV58" s="43"/>
      <c r="FQW58" s="43"/>
      <c r="FQX58" s="43"/>
      <c r="FQY58" s="43"/>
      <c r="FQZ58" s="43"/>
      <c r="FRA58" s="43"/>
      <c r="FRB58" s="43"/>
      <c r="FRC58" s="43"/>
      <c r="FRD58" s="43"/>
      <c r="FRE58" s="43"/>
      <c r="FRF58" s="43"/>
      <c r="FRG58" s="43"/>
      <c r="FRH58" s="43"/>
      <c r="FRI58" s="43"/>
      <c r="FRJ58" s="43"/>
      <c r="FRK58" s="43"/>
      <c r="FRL58" s="43"/>
      <c r="FRM58" s="43"/>
      <c r="FRN58" s="43"/>
      <c r="FRO58" s="43"/>
      <c r="FRP58" s="43"/>
      <c r="FRQ58" s="43"/>
      <c r="FRR58" s="43"/>
      <c r="FRS58" s="43"/>
      <c r="FRT58" s="43"/>
      <c r="FRU58" s="43"/>
      <c r="FRV58" s="43"/>
      <c r="FRW58" s="43"/>
      <c r="FRX58" s="43"/>
      <c r="FRY58" s="43"/>
      <c r="FRZ58" s="43"/>
      <c r="FSA58" s="43"/>
      <c r="FSB58" s="43"/>
      <c r="FSC58" s="43"/>
      <c r="FSD58" s="43"/>
      <c r="FSE58" s="43"/>
      <c r="FSF58" s="43"/>
      <c r="FSG58" s="43"/>
      <c r="FSH58" s="43"/>
      <c r="FSI58" s="43"/>
      <c r="FSJ58" s="43"/>
      <c r="FSK58" s="43"/>
      <c r="FSL58" s="43"/>
      <c r="FSM58" s="43"/>
      <c r="FSN58" s="43"/>
      <c r="FSO58" s="43"/>
      <c r="FSP58" s="43"/>
      <c r="FSQ58" s="43"/>
      <c r="FSR58" s="43"/>
      <c r="FSS58" s="43"/>
      <c r="FST58" s="43"/>
      <c r="FSU58" s="43"/>
      <c r="FSV58" s="43"/>
      <c r="FSW58" s="43"/>
      <c r="FSX58" s="43"/>
      <c r="FSY58" s="43"/>
      <c r="FSZ58" s="43"/>
      <c r="FTA58" s="43"/>
      <c r="FTB58" s="43"/>
      <c r="FTC58" s="43"/>
      <c r="FTD58" s="43"/>
      <c r="FTE58" s="43"/>
      <c r="FTF58" s="43"/>
      <c r="FTG58" s="43"/>
      <c r="FTH58" s="43"/>
      <c r="FTI58" s="43"/>
      <c r="FTJ58" s="43"/>
      <c r="FTK58" s="43"/>
      <c r="FTL58" s="43"/>
      <c r="FTM58" s="43"/>
      <c r="FTN58" s="43"/>
      <c r="FTO58" s="43"/>
      <c r="FTP58" s="43"/>
      <c r="FTQ58" s="43"/>
      <c r="FTR58" s="43"/>
      <c r="FTS58" s="43"/>
      <c r="FTT58" s="43"/>
      <c r="FTU58" s="43"/>
      <c r="FTV58" s="43"/>
      <c r="FTW58" s="43"/>
      <c r="FTX58" s="43"/>
      <c r="FTY58" s="43"/>
      <c r="FTZ58" s="43"/>
      <c r="FUA58" s="43"/>
      <c r="FUB58" s="43"/>
      <c r="FUC58" s="43"/>
      <c r="FUD58" s="43"/>
      <c r="FUE58" s="43"/>
      <c r="FUF58" s="43"/>
      <c r="FUG58" s="43"/>
      <c r="FUH58" s="43"/>
      <c r="FUI58" s="43"/>
      <c r="FUJ58" s="43"/>
      <c r="FUK58" s="43"/>
      <c r="FUL58" s="43"/>
      <c r="FUM58" s="43"/>
      <c r="FUN58" s="43"/>
      <c r="FUO58" s="43"/>
      <c r="FUP58" s="43"/>
      <c r="FUQ58" s="43"/>
      <c r="FUR58" s="43"/>
      <c r="FUS58" s="43"/>
      <c r="FUT58" s="43"/>
      <c r="FUU58" s="43"/>
      <c r="FUV58" s="43"/>
      <c r="FUW58" s="43"/>
      <c r="FUX58" s="43"/>
      <c r="FUY58" s="43"/>
      <c r="FUZ58" s="43"/>
      <c r="FVA58" s="43"/>
      <c r="FVB58" s="43"/>
      <c r="FVC58" s="43"/>
      <c r="FVD58" s="43"/>
      <c r="FVE58" s="43"/>
      <c r="FVF58" s="43"/>
      <c r="FVG58" s="43"/>
      <c r="FVH58" s="43"/>
      <c r="FVI58" s="43"/>
      <c r="FVJ58" s="43"/>
      <c r="FVK58" s="43"/>
      <c r="FVL58" s="43"/>
      <c r="FVM58" s="43"/>
      <c r="FVN58" s="43"/>
      <c r="FVO58" s="43"/>
      <c r="FVP58" s="43"/>
      <c r="FVQ58" s="43"/>
      <c r="FVR58" s="43"/>
      <c r="FVS58" s="43"/>
      <c r="FVT58" s="43"/>
      <c r="FVU58" s="43"/>
      <c r="FVV58" s="43"/>
      <c r="FVW58" s="43"/>
      <c r="FVX58" s="43"/>
      <c r="FVY58" s="43"/>
      <c r="FVZ58" s="43"/>
      <c r="FWA58" s="43"/>
      <c r="FWB58" s="43"/>
      <c r="FWC58" s="43"/>
      <c r="FWD58" s="43"/>
      <c r="FWE58" s="43"/>
      <c r="FWF58" s="43"/>
      <c r="FWG58" s="43"/>
      <c r="FWH58" s="43"/>
      <c r="FWI58" s="43"/>
      <c r="FWJ58" s="43"/>
      <c r="FWK58" s="43"/>
      <c r="FWL58" s="43"/>
      <c r="FWM58" s="43"/>
      <c r="FWN58" s="43"/>
      <c r="FWO58" s="43"/>
      <c r="FWP58" s="43"/>
      <c r="FWQ58" s="43"/>
      <c r="FWR58" s="43"/>
      <c r="FWS58" s="43"/>
      <c r="FWT58" s="43"/>
      <c r="FWU58" s="43"/>
      <c r="FWV58" s="43"/>
      <c r="FWW58" s="43"/>
      <c r="FWX58" s="43"/>
      <c r="FWY58" s="43"/>
      <c r="FWZ58" s="43"/>
      <c r="FXA58" s="43"/>
      <c r="FXB58" s="43"/>
      <c r="FXC58" s="43"/>
      <c r="FXD58" s="43"/>
      <c r="FXE58" s="43"/>
      <c r="FXF58" s="43"/>
      <c r="FXG58" s="43"/>
      <c r="FXH58" s="43"/>
      <c r="FXI58" s="43"/>
      <c r="FXJ58" s="43"/>
      <c r="FXK58" s="43"/>
      <c r="FXL58" s="43"/>
      <c r="FXM58" s="43"/>
      <c r="FXN58" s="43"/>
      <c r="FXO58" s="43"/>
      <c r="FXP58" s="43"/>
      <c r="FXQ58" s="43"/>
      <c r="FXR58" s="43"/>
      <c r="FXS58" s="43"/>
      <c r="FXT58" s="43"/>
      <c r="FXU58" s="43"/>
      <c r="FXV58" s="43"/>
      <c r="FXW58" s="43"/>
      <c r="FXX58" s="43"/>
      <c r="FXY58" s="43"/>
      <c r="FXZ58" s="43"/>
      <c r="FYA58" s="43"/>
      <c r="FYB58" s="43"/>
      <c r="FYC58" s="43"/>
      <c r="FYD58" s="43"/>
      <c r="FYE58" s="43"/>
      <c r="FYF58" s="43"/>
      <c r="FYG58" s="43"/>
      <c r="FYH58" s="43"/>
      <c r="FYI58" s="43"/>
      <c r="FYJ58" s="43"/>
      <c r="FYK58" s="43"/>
      <c r="FYL58" s="43"/>
      <c r="FYM58" s="43"/>
      <c r="FYN58" s="43"/>
      <c r="FYO58" s="43"/>
      <c r="FYP58" s="43"/>
      <c r="FYQ58" s="43"/>
      <c r="FYR58" s="43"/>
      <c r="FYS58" s="43"/>
      <c r="FYT58" s="43"/>
      <c r="FYU58" s="43"/>
      <c r="FYV58" s="43"/>
      <c r="FYW58" s="43"/>
      <c r="FYX58" s="43"/>
      <c r="FYY58" s="43"/>
      <c r="FYZ58" s="43"/>
      <c r="FZA58" s="43"/>
      <c r="FZB58" s="43"/>
      <c r="FZC58" s="43"/>
      <c r="FZD58" s="43"/>
      <c r="FZE58" s="43"/>
      <c r="FZF58" s="43"/>
      <c r="FZG58" s="43"/>
      <c r="FZH58" s="43"/>
      <c r="FZI58" s="43"/>
      <c r="FZJ58" s="43"/>
      <c r="FZK58" s="43"/>
      <c r="FZL58" s="43"/>
      <c r="FZM58" s="43"/>
      <c r="FZN58" s="43"/>
      <c r="FZO58" s="43"/>
      <c r="FZP58" s="43"/>
      <c r="FZQ58" s="43"/>
      <c r="FZR58" s="43"/>
      <c r="FZS58" s="43"/>
      <c r="FZT58" s="43"/>
      <c r="FZU58" s="43"/>
      <c r="FZV58" s="43"/>
      <c r="FZW58" s="43"/>
      <c r="FZX58" s="43"/>
      <c r="FZY58" s="43"/>
      <c r="FZZ58" s="43"/>
      <c r="GAA58" s="43"/>
      <c r="GAB58" s="43"/>
      <c r="GAC58" s="43"/>
      <c r="GAD58" s="43"/>
      <c r="GAE58" s="43"/>
      <c r="GAF58" s="43"/>
      <c r="GAG58" s="43"/>
      <c r="GAH58" s="43"/>
      <c r="GAI58" s="43"/>
      <c r="GAJ58" s="43"/>
      <c r="GAK58" s="43"/>
      <c r="GAL58" s="43"/>
      <c r="GAM58" s="43"/>
      <c r="GAN58" s="43"/>
      <c r="GAO58" s="43"/>
      <c r="GAP58" s="43"/>
      <c r="GAQ58" s="43"/>
      <c r="GAR58" s="43"/>
      <c r="GAS58" s="43"/>
      <c r="GAT58" s="43"/>
      <c r="GAU58" s="43"/>
      <c r="GAV58" s="43"/>
      <c r="GAW58" s="43"/>
      <c r="GAX58" s="43"/>
      <c r="GAY58" s="43"/>
      <c r="GAZ58" s="43"/>
      <c r="GBA58" s="43"/>
      <c r="GBB58" s="43"/>
      <c r="GBC58" s="43"/>
      <c r="GBD58" s="43"/>
      <c r="GBE58" s="43"/>
      <c r="GBF58" s="43"/>
      <c r="GBG58" s="43"/>
      <c r="GBH58" s="43"/>
      <c r="GBI58" s="43"/>
      <c r="GBJ58" s="43"/>
      <c r="GBK58" s="43"/>
      <c r="GBL58" s="43"/>
      <c r="GBM58" s="43"/>
      <c r="GBN58" s="43"/>
      <c r="GBO58" s="43"/>
      <c r="GBP58" s="43"/>
      <c r="GBQ58" s="43"/>
      <c r="GBR58" s="43"/>
      <c r="GBS58" s="43"/>
      <c r="GBT58" s="43"/>
      <c r="GBU58" s="43"/>
      <c r="GBV58" s="43"/>
      <c r="GBW58" s="43"/>
      <c r="GBX58" s="43"/>
      <c r="GBY58" s="43"/>
      <c r="GBZ58" s="43"/>
      <c r="GCA58" s="43"/>
      <c r="GCB58" s="43"/>
      <c r="GCC58" s="43"/>
      <c r="GCD58" s="43"/>
      <c r="GCE58" s="43"/>
      <c r="GCF58" s="43"/>
      <c r="GCG58" s="43"/>
      <c r="GCH58" s="43"/>
      <c r="GCI58" s="43"/>
      <c r="GCJ58" s="43"/>
      <c r="GCK58" s="43"/>
      <c r="GCL58" s="43"/>
      <c r="GCM58" s="43"/>
      <c r="GCN58" s="43"/>
      <c r="GCO58" s="43"/>
      <c r="GCP58" s="43"/>
      <c r="GCQ58" s="43"/>
      <c r="GCR58" s="43"/>
      <c r="GCS58" s="43"/>
      <c r="GCT58" s="43"/>
      <c r="GCU58" s="43"/>
      <c r="GCV58" s="43"/>
      <c r="GCW58" s="43"/>
      <c r="GCX58" s="43"/>
      <c r="GCY58" s="43"/>
      <c r="GCZ58" s="43"/>
      <c r="GDA58" s="43"/>
      <c r="GDB58" s="43"/>
      <c r="GDC58" s="43"/>
      <c r="GDD58" s="43"/>
      <c r="GDE58" s="43"/>
      <c r="GDF58" s="43"/>
      <c r="GDG58" s="43"/>
      <c r="GDH58" s="43"/>
      <c r="GDI58" s="43"/>
      <c r="GDJ58" s="43"/>
      <c r="GDK58" s="43"/>
      <c r="GDL58" s="43"/>
      <c r="GDM58" s="43"/>
      <c r="GDN58" s="43"/>
      <c r="GDO58" s="43"/>
      <c r="GDP58" s="43"/>
      <c r="GDQ58" s="43"/>
      <c r="GDR58" s="43"/>
      <c r="GDS58" s="43"/>
      <c r="GDT58" s="43"/>
      <c r="GDU58" s="43"/>
      <c r="GDV58" s="43"/>
      <c r="GDW58" s="43"/>
      <c r="GDX58" s="43"/>
      <c r="GDY58" s="43"/>
      <c r="GDZ58" s="43"/>
      <c r="GEA58" s="43"/>
      <c r="GEB58" s="43"/>
      <c r="GEC58" s="43"/>
      <c r="GED58" s="43"/>
      <c r="GEE58" s="43"/>
      <c r="GEF58" s="43"/>
      <c r="GEG58" s="43"/>
      <c r="GEH58" s="43"/>
      <c r="GEI58" s="43"/>
      <c r="GEJ58" s="43"/>
      <c r="GEK58" s="43"/>
      <c r="GEL58" s="43"/>
      <c r="GEM58" s="43"/>
      <c r="GEN58" s="43"/>
      <c r="GEO58" s="43"/>
      <c r="GEP58" s="43"/>
      <c r="GEQ58" s="43"/>
      <c r="GER58" s="43"/>
      <c r="GES58" s="43"/>
      <c r="GET58" s="43"/>
      <c r="GEU58" s="43"/>
      <c r="GEV58" s="43"/>
      <c r="GEW58" s="43"/>
      <c r="GEX58" s="43"/>
      <c r="GEY58" s="43"/>
      <c r="GEZ58" s="43"/>
      <c r="GFA58" s="43"/>
      <c r="GFB58" s="43"/>
      <c r="GFC58" s="43"/>
      <c r="GFD58" s="43"/>
      <c r="GFE58" s="43"/>
      <c r="GFF58" s="43"/>
      <c r="GFG58" s="43"/>
      <c r="GFH58" s="43"/>
      <c r="GFI58" s="43"/>
      <c r="GFJ58" s="43"/>
      <c r="GFK58" s="43"/>
      <c r="GFL58" s="43"/>
      <c r="GFM58" s="43"/>
      <c r="GFN58" s="43"/>
      <c r="GFO58" s="43"/>
      <c r="GFP58" s="43"/>
      <c r="GFQ58" s="43"/>
      <c r="GFR58" s="43"/>
      <c r="GFS58" s="43"/>
      <c r="GFT58" s="43"/>
      <c r="GFU58" s="43"/>
      <c r="GFV58" s="43"/>
      <c r="GFW58" s="43"/>
      <c r="GFX58" s="43"/>
      <c r="GFY58" s="43"/>
      <c r="GFZ58" s="43"/>
      <c r="GGA58" s="43"/>
      <c r="GGB58" s="43"/>
      <c r="GGC58" s="43"/>
      <c r="GGD58" s="43"/>
      <c r="GGE58" s="43"/>
      <c r="GGF58" s="43"/>
      <c r="GGG58" s="43"/>
      <c r="GGH58" s="43"/>
      <c r="GGI58" s="43"/>
      <c r="GGJ58" s="43"/>
      <c r="GGK58" s="43"/>
      <c r="GGL58" s="43"/>
      <c r="GGM58" s="43"/>
      <c r="GGN58" s="43"/>
      <c r="GGO58" s="43"/>
      <c r="GGP58" s="43"/>
      <c r="GGQ58" s="43"/>
      <c r="GGR58" s="43"/>
      <c r="GGS58" s="43"/>
      <c r="GGT58" s="43"/>
      <c r="GGU58" s="43"/>
      <c r="GGV58" s="43"/>
      <c r="GGW58" s="43"/>
      <c r="GGX58" s="43"/>
      <c r="GGY58" s="43"/>
      <c r="GGZ58" s="43"/>
      <c r="GHA58" s="43"/>
      <c r="GHB58" s="43"/>
      <c r="GHC58" s="43"/>
      <c r="GHD58" s="43"/>
      <c r="GHE58" s="43"/>
      <c r="GHF58" s="43"/>
      <c r="GHG58" s="43"/>
      <c r="GHH58" s="43"/>
      <c r="GHI58" s="43"/>
      <c r="GHJ58" s="43"/>
      <c r="GHK58" s="43"/>
      <c r="GHL58" s="43"/>
      <c r="GHM58" s="43"/>
      <c r="GHN58" s="43"/>
      <c r="GHO58" s="43"/>
      <c r="GHP58" s="43"/>
      <c r="GHQ58" s="43"/>
      <c r="GHR58" s="43"/>
      <c r="GHS58" s="43"/>
      <c r="GHT58" s="43"/>
      <c r="GHU58" s="43"/>
      <c r="GHV58" s="43"/>
      <c r="GHW58" s="43"/>
      <c r="GHX58" s="43"/>
      <c r="GHY58" s="43"/>
      <c r="GHZ58" s="43"/>
      <c r="GIA58" s="43"/>
      <c r="GIB58" s="43"/>
      <c r="GIC58" s="43"/>
      <c r="GID58" s="43"/>
      <c r="GIE58" s="43"/>
      <c r="GIF58" s="43"/>
      <c r="GIG58" s="43"/>
      <c r="GIH58" s="43"/>
      <c r="GII58" s="43"/>
      <c r="GIJ58" s="43"/>
      <c r="GIK58" s="43"/>
      <c r="GIL58" s="43"/>
      <c r="GIM58" s="43"/>
      <c r="GIN58" s="43"/>
      <c r="GIO58" s="43"/>
      <c r="GIP58" s="43"/>
      <c r="GIQ58" s="43"/>
      <c r="GIR58" s="43"/>
      <c r="GIS58" s="43"/>
      <c r="GIT58" s="43"/>
      <c r="GIU58" s="43"/>
      <c r="GIV58" s="43"/>
      <c r="GIW58" s="43"/>
      <c r="GIX58" s="43"/>
      <c r="GIY58" s="43"/>
      <c r="GIZ58" s="43"/>
      <c r="GJA58" s="43"/>
      <c r="GJB58" s="43"/>
      <c r="GJC58" s="43"/>
      <c r="GJD58" s="43"/>
      <c r="GJE58" s="43"/>
      <c r="GJF58" s="43"/>
      <c r="GJG58" s="43"/>
      <c r="GJH58" s="43"/>
      <c r="GJI58" s="43"/>
      <c r="GJJ58" s="43"/>
      <c r="GJK58" s="43"/>
      <c r="GJL58" s="43"/>
      <c r="GJM58" s="43"/>
      <c r="GJN58" s="43"/>
      <c r="GJO58" s="43"/>
      <c r="GJP58" s="43"/>
      <c r="GJQ58" s="43"/>
      <c r="GJR58" s="43"/>
      <c r="GJS58" s="43"/>
      <c r="GJT58" s="43"/>
      <c r="GJU58" s="43"/>
      <c r="GJV58" s="43"/>
      <c r="GJW58" s="43"/>
      <c r="GJX58" s="43"/>
      <c r="GJY58" s="43"/>
      <c r="GJZ58" s="43"/>
      <c r="GKA58" s="43"/>
      <c r="GKB58" s="43"/>
      <c r="GKC58" s="43"/>
      <c r="GKD58" s="43"/>
      <c r="GKE58" s="43"/>
      <c r="GKF58" s="43"/>
      <c r="GKG58" s="43"/>
      <c r="GKH58" s="43"/>
      <c r="GKI58" s="43"/>
      <c r="GKJ58" s="43"/>
      <c r="GKK58" s="43"/>
      <c r="GKL58" s="43"/>
      <c r="GKM58" s="43"/>
      <c r="GKN58" s="43"/>
      <c r="GKO58" s="43"/>
      <c r="GKP58" s="43"/>
      <c r="GKQ58" s="43"/>
      <c r="GKR58" s="43"/>
      <c r="GKS58" s="43"/>
      <c r="GKT58" s="43"/>
      <c r="GKU58" s="43"/>
      <c r="GKV58" s="43"/>
      <c r="GKW58" s="43"/>
      <c r="GKX58" s="43"/>
      <c r="GKY58" s="43"/>
      <c r="GKZ58" s="43"/>
      <c r="GLA58" s="43"/>
      <c r="GLB58" s="43"/>
      <c r="GLC58" s="43"/>
      <c r="GLD58" s="43"/>
      <c r="GLE58" s="43"/>
      <c r="GLF58" s="43"/>
      <c r="GLG58" s="43"/>
      <c r="GLH58" s="43"/>
      <c r="GLI58" s="43"/>
      <c r="GLJ58" s="43"/>
      <c r="GLK58" s="43"/>
      <c r="GLL58" s="43"/>
      <c r="GLM58" s="43"/>
      <c r="GLN58" s="43"/>
      <c r="GLO58" s="43"/>
      <c r="GLP58" s="43"/>
      <c r="GLQ58" s="43"/>
      <c r="GLR58" s="43"/>
      <c r="GLS58" s="43"/>
      <c r="GLT58" s="43"/>
      <c r="GLU58" s="43"/>
      <c r="GLV58" s="43"/>
      <c r="GLW58" s="43"/>
      <c r="GLX58" s="43"/>
      <c r="GLY58" s="43"/>
      <c r="GLZ58" s="43"/>
      <c r="GMA58" s="43"/>
      <c r="GMB58" s="43"/>
      <c r="GMC58" s="43"/>
      <c r="GMD58" s="43"/>
      <c r="GME58" s="43"/>
      <c r="GMF58" s="43"/>
      <c r="GMG58" s="43"/>
      <c r="GMH58" s="43"/>
      <c r="GMI58" s="43"/>
      <c r="GMJ58" s="43"/>
      <c r="GMK58" s="43"/>
      <c r="GML58" s="43"/>
      <c r="GMM58" s="43"/>
      <c r="GMN58" s="43"/>
      <c r="GMO58" s="43"/>
      <c r="GMP58" s="43"/>
      <c r="GMQ58" s="43"/>
      <c r="GMR58" s="43"/>
      <c r="GMS58" s="43"/>
      <c r="GMT58" s="43"/>
      <c r="GMU58" s="43"/>
      <c r="GMV58" s="43"/>
      <c r="GMW58" s="43"/>
      <c r="GMX58" s="43"/>
      <c r="GMY58" s="43"/>
      <c r="GMZ58" s="43"/>
      <c r="GNA58" s="43"/>
      <c r="GNB58" s="43"/>
      <c r="GNC58" s="43"/>
      <c r="GND58" s="43"/>
      <c r="GNE58" s="43"/>
      <c r="GNF58" s="43"/>
      <c r="GNG58" s="43"/>
      <c r="GNH58" s="43"/>
      <c r="GNI58" s="43"/>
      <c r="GNJ58" s="43"/>
      <c r="GNK58" s="43"/>
      <c r="GNL58" s="43"/>
      <c r="GNM58" s="43"/>
      <c r="GNN58" s="43"/>
      <c r="GNO58" s="43"/>
      <c r="GNP58" s="43"/>
      <c r="GNQ58" s="43"/>
      <c r="GNR58" s="43"/>
      <c r="GNS58" s="43"/>
      <c r="GNT58" s="43"/>
      <c r="GNU58" s="43"/>
      <c r="GNV58" s="43"/>
      <c r="GNW58" s="43"/>
      <c r="GNX58" s="43"/>
      <c r="GNY58" s="43"/>
      <c r="GNZ58" s="43"/>
      <c r="GOA58" s="43"/>
      <c r="GOB58" s="43"/>
      <c r="GOC58" s="43"/>
      <c r="GOD58" s="43"/>
      <c r="GOE58" s="43"/>
      <c r="GOF58" s="43"/>
      <c r="GOG58" s="43"/>
      <c r="GOH58" s="43"/>
      <c r="GOI58" s="43"/>
      <c r="GOJ58" s="43"/>
      <c r="GOK58" s="43"/>
      <c r="GOL58" s="43"/>
      <c r="GOM58" s="43"/>
      <c r="GON58" s="43"/>
      <c r="GOO58" s="43"/>
      <c r="GOP58" s="43"/>
      <c r="GOQ58" s="43"/>
      <c r="GOR58" s="43"/>
      <c r="GOS58" s="43"/>
      <c r="GOT58" s="43"/>
      <c r="GOU58" s="43"/>
      <c r="GOV58" s="43"/>
      <c r="GOW58" s="43"/>
      <c r="GOX58" s="43"/>
      <c r="GOY58" s="43"/>
      <c r="GOZ58" s="43"/>
      <c r="GPA58" s="43"/>
      <c r="GPB58" s="43"/>
      <c r="GPC58" s="43"/>
      <c r="GPD58" s="43"/>
      <c r="GPE58" s="43"/>
      <c r="GPF58" s="43"/>
      <c r="GPG58" s="43"/>
      <c r="GPH58" s="43"/>
      <c r="GPI58" s="43"/>
      <c r="GPJ58" s="43"/>
      <c r="GPK58" s="43"/>
      <c r="GPL58" s="43"/>
      <c r="GPM58" s="43"/>
      <c r="GPN58" s="43"/>
      <c r="GPO58" s="43"/>
      <c r="GPP58" s="43"/>
      <c r="GPQ58" s="43"/>
      <c r="GPR58" s="43"/>
      <c r="GPS58" s="43"/>
      <c r="GPT58" s="43"/>
      <c r="GPU58" s="43"/>
      <c r="GPV58" s="43"/>
      <c r="GPW58" s="43"/>
      <c r="GPX58" s="43"/>
      <c r="GPY58" s="43"/>
      <c r="GPZ58" s="43"/>
      <c r="GQA58" s="43"/>
      <c r="GQB58" s="43"/>
      <c r="GQC58" s="43"/>
      <c r="GQD58" s="43"/>
      <c r="GQE58" s="43"/>
      <c r="GQF58" s="43"/>
      <c r="GQG58" s="43"/>
      <c r="GQH58" s="43"/>
      <c r="GQI58" s="43"/>
      <c r="GQJ58" s="43"/>
      <c r="GQK58" s="43"/>
      <c r="GQL58" s="43"/>
      <c r="GQM58" s="43"/>
      <c r="GQN58" s="43"/>
      <c r="GQO58" s="43"/>
      <c r="GQP58" s="43"/>
      <c r="GQQ58" s="43"/>
      <c r="GQR58" s="43"/>
      <c r="GQS58" s="43"/>
      <c r="GQT58" s="43"/>
      <c r="GQU58" s="43"/>
      <c r="GQV58" s="43"/>
      <c r="GQW58" s="43"/>
      <c r="GQX58" s="43"/>
      <c r="GQY58" s="43"/>
      <c r="GQZ58" s="43"/>
      <c r="GRA58" s="43"/>
      <c r="GRB58" s="43"/>
      <c r="GRC58" s="43"/>
      <c r="GRD58" s="43"/>
      <c r="GRE58" s="43"/>
      <c r="GRF58" s="43"/>
      <c r="GRG58" s="43"/>
      <c r="GRH58" s="43"/>
      <c r="GRI58" s="43"/>
      <c r="GRJ58" s="43"/>
      <c r="GRK58" s="43"/>
      <c r="GRL58" s="43"/>
      <c r="GRM58" s="43"/>
      <c r="GRN58" s="43"/>
      <c r="GRO58" s="43"/>
      <c r="GRP58" s="43"/>
      <c r="GRQ58" s="43"/>
      <c r="GRR58" s="43"/>
      <c r="GRS58" s="43"/>
      <c r="GRT58" s="43"/>
      <c r="GRU58" s="43"/>
      <c r="GRV58" s="43"/>
      <c r="GRW58" s="43"/>
      <c r="GRX58" s="43"/>
      <c r="GRY58" s="43"/>
      <c r="GRZ58" s="43"/>
      <c r="GSA58" s="43"/>
      <c r="GSB58" s="43"/>
      <c r="GSC58" s="43"/>
      <c r="GSD58" s="43"/>
      <c r="GSE58" s="43"/>
      <c r="GSF58" s="43"/>
      <c r="GSG58" s="43"/>
      <c r="GSH58" s="43"/>
      <c r="GSI58" s="43"/>
      <c r="GSJ58" s="43"/>
      <c r="GSK58" s="43"/>
      <c r="GSL58" s="43"/>
      <c r="GSM58" s="43"/>
      <c r="GSN58" s="43"/>
      <c r="GSO58" s="43"/>
      <c r="GSP58" s="43"/>
      <c r="GSQ58" s="43"/>
      <c r="GSR58" s="43"/>
      <c r="GSS58" s="43"/>
      <c r="GST58" s="43"/>
      <c r="GSU58" s="43"/>
      <c r="GSV58" s="43"/>
      <c r="GSW58" s="43"/>
      <c r="GSX58" s="43"/>
      <c r="GSY58" s="43"/>
      <c r="GSZ58" s="43"/>
      <c r="GTA58" s="43"/>
      <c r="GTB58" s="43"/>
      <c r="GTC58" s="43"/>
      <c r="GTD58" s="43"/>
      <c r="GTE58" s="43"/>
      <c r="GTF58" s="43"/>
      <c r="GTG58" s="43"/>
      <c r="GTH58" s="43"/>
      <c r="GTI58" s="43"/>
      <c r="GTJ58" s="43"/>
      <c r="GTK58" s="43"/>
      <c r="GTL58" s="43"/>
      <c r="GTM58" s="43"/>
      <c r="GTN58" s="43"/>
      <c r="GTO58" s="43"/>
      <c r="GTP58" s="43"/>
      <c r="GTQ58" s="43"/>
      <c r="GTR58" s="43"/>
      <c r="GTS58" s="43"/>
      <c r="GTT58" s="43"/>
      <c r="GTU58" s="43"/>
      <c r="GTV58" s="43"/>
      <c r="GTW58" s="43"/>
      <c r="GTX58" s="43"/>
      <c r="GTY58" s="43"/>
      <c r="GTZ58" s="43"/>
      <c r="GUA58" s="43"/>
      <c r="GUB58" s="43"/>
      <c r="GUC58" s="43"/>
      <c r="GUD58" s="43"/>
      <c r="GUE58" s="43"/>
      <c r="GUF58" s="43"/>
      <c r="GUG58" s="43"/>
      <c r="GUH58" s="43"/>
      <c r="GUI58" s="43"/>
      <c r="GUJ58" s="43"/>
      <c r="GUK58" s="43"/>
      <c r="GUL58" s="43"/>
      <c r="GUM58" s="43"/>
      <c r="GUN58" s="43"/>
      <c r="GUO58" s="43"/>
      <c r="GUP58" s="43"/>
      <c r="GUQ58" s="43"/>
      <c r="GUR58" s="43"/>
      <c r="GUS58" s="43"/>
      <c r="GUT58" s="43"/>
      <c r="GUU58" s="43"/>
      <c r="GUV58" s="43"/>
      <c r="GUW58" s="43"/>
      <c r="GUX58" s="43"/>
      <c r="GUY58" s="43"/>
      <c r="GUZ58" s="43"/>
      <c r="GVA58" s="43"/>
      <c r="GVB58" s="43"/>
      <c r="GVC58" s="43"/>
      <c r="GVD58" s="43"/>
      <c r="GVE58" s="43"/>
      <c r="GVF58" s="43"/>
      <c r="GVG58" s="43"/>
      <c r="GVH58" s="43"/>
      <c r="GVI58" s="43"/>
      <c r="GVJ58" s="43"/>
      <c r="GVK58" s="43"/>
      <c r="GVL58" s="43"/>
      <c r="GVM58" s="43"/>
      <c r="GVN58" s="43"/>
      <c r="GVO58" s="43"/>
      <c r="GVP58" s="43"/>
      <c r="GVQ58" s="43"/>
      <c r="GVR58" s="43"/>
      <c r="GVS58" s="43"/>
      <c r="GVT58" s="43"/>
      <c r="GVU58" s="43"/>
      <c r="GVV58" s="43"/>
      <c r="GVW58" s="43"/>
      <c r="GVX58" s="43"/>
      <c r="GVY58" s="43"/>
      <c r="GVZ58" s="43"/>
      <c r="GWA58" s="43"/>
      <c r="GWB58" s="43"/>
      <c r="GWC58" s="43"/>
      <c r="GWD58" s="43"/>
      <c r="GWE58" s="43"/>
      <c r="GWF58" s="43"/>
      <c r="GWG58" s="43"/>
      <c r="GWH58" s="43"/>
      <c r="GWI58" s="43"/>
      <c r="GWJ58" s="43"/>
      <c r="GWK58" s="43"/>
      <c r="GWL58" s="43"/>
      <c r="GWM58" s="43"/>
      <c r="GWN58" s="43"/>
      <c r="GWO58" s="43"/>
      <c r="GWP58" s="43"/>
      <c r="GWQ58" s="43"/>
      <c r="GWR58" s="43"/>
      <c r="GWS58" s="43"/>
      <c r="GWT58" s="43"/>
      <c r="GWU58" s="43"/>
      <c r="GWV58" s="43"/>
      <c r="GWW58" s="43"/>
      <c r="GWX58" s="43"/>
      <c r="GWY58" s="43"/>
      <c r="GWZ58" s="43"/>
      <c r="GXA58" s="43"/>
      <c r="GXB58" s="43"/>
      <c r="GXC58" s="43"/>
      <c r="GXD58" s="43"/>
      <c r="GXE58" s="43"/>
      <c r="GXF58" s="43"/>
      <c r="GXG58" s="43"/>
      <c r="GXH58" s="43"/>
      <c r="GXI58" s="43"/>
      <c r="GXJ58" s="43"/>
      <c r="GXK58" s="43"/>
      <c r="GXL58" s="43"/>
      <c r="GXM58" s="43"/>
      <c r="GXN58" s="43"/>
      <c r="GXO58" s="43"/>
      <c r="GXP58" s="43"/>
      <c r="GXQ58" s="43"/>
      <c r="GXR58" s="43"/>
      <c r="GXS58" s="43"/>
      <c r="GXT58" s="43"/>
      <c r="GXU58" s="43"/>
      <c r="GXV58" s="43"/>
      <c r="GXW58" s="43"/>
      <c r="GXX58" s="43"/>
      <c r="GXY58" s="43"/>
      <c r="GXZ58" s="43"/>
      <c r="GYA58" s="43"/>
      <c r="GYB58" s="43"/>
      <c r="GYC58" s="43"/>
      <c r="GYD58" s="43"/>
      <c r="GYE58" s="43"/>
      <c r="GYF58" s="43"/>
      <c r="GYG58" s="43"/>
      <c r="GYH58" s="43"/>
      <c r="GYI58" s="43"/>
      <c r="GYJ58" s="43"/>
      <c r="GYK58" s="43"/>
      <c r="GYL58" s="43"/>
      <c r="GYM58" s="43"/>
      <c r="GYN58" s="43"/>
      <c r="GYO58" s="43"/>
      <c r="GYP58" s="43"/>
      <c r="GYQ58" s="43"/>
      <c r="GYR58" s="43"/>
      <c r="GYS58" s="43"/>
      <c r="GYT58" s="43"/>
      <c r="GYU58" s="43"/>
      <c r="GYV58" s="43"/>
      <c r="GYW58" s="43"/>
      <c r="GYX58" s="43"/>
      <c r="GYY58" s="43"/>
      <c r="GYZ58" s="43"/>
      <c r="GZA58" s="43"/>
      <c r="GZB58" s="43"/>
      <c r="GZC58" s="43"/>
      <c r="GZD58" s="43"/>
      <c r="GZE58" s="43"/>
      <c r="GZF58" s="43"/>
      <c r="GZG58" s="43"/>
      <c r="GZH58" s="43"/>
      <c r="GZI58" s="43"/>
      <c r="GZJ58" s="43"/>
      <c r="GZK58" s="43"/>
      <c r="GZL58" s="43"/>
      <c r="GZM58" s="43"/>
      <c r="GZN58" s="43"/>
      <c r="GZO58" s="43"/>
      <c r="GZP58" s="43"/>
      <c r="GZQ58" s="43"/>
      <c r="GZR58" s="43"/>
      <c r="GZS58" s="43"/>
      <c r="GZT58" s="43"/>
      <c r="GZU58" s="43"/>
      <c r="GZV58" s="43"/>
      <c r="GZW58" s="43"/>
      <c r="GZX58" s="43"/>
      <c r="GZY58" s="43"/>
      <c r="GZZ58" s="43"/>
      <c r="HAA58" s="43"/>
      <c r="HAB58" s="43"/>
      <c r="HAC58" s="43"/>
      <c r="HAD58" s="43"/>
      <c r="HAE58" s="43"/>
      <c r="HAF58" s="43"/>
      <c r="HAG58" s="43"/>
      <c r="HAH58" s="43"/>
      <c r="HAI58" s="43"/>
      <c r="HAJ58" s="43"/>
      <c r="HAK58" s="43"/>
      <c r="HAL58" s="43"/>
      <c r="HAM58" s="43"/>
      <c r="HAN58" s="43"/>
      <c r="HAO58" s="43"/>
      <c r="HAP58" s="43"/>
      <c r="HAQ58" s="43"/>
      <c r="HAR58" s="43"/>
      <c r="HAS58" s="43"/>
      <c r="HAT58" s="43"/>
      <c r="HAU58" s="43"/>
      <c r="HAV58" s="43"/>
      <c r="HAW58" s="43"/>
      <c r="HAX58" s="43"/>
      <c r="HAY58" s="43"/>
      <c r="HAZ58" s="43"/>
      <c r="HBA58" s="43"/>
      <c r="HBB58" s="43"/>
      <c r="HBC58" s="43"/>
      <c r="HBD58" s="43"/>
      <c r="HBE58" s="43"/>
      <c r="HBF58" s="43"/>
      <c r="HBG58" s="43"/>
      <c r="HBH58" s="43"/>
      <c r="HBI58" s="43"/>
      <c r="HBJ58" s="43"/>
      <c r="HBK58" s="43"/>
      <c r="HBL58" s="43"/>
      <c r="HBM58" s="43"/>
      <c r="HBN58" s="43"/>
      <c r="HBO58" s="43"/>
      <c r="HBP58" s="43"/>
      <c r="HBQ58" s="43"/>
      <c r="HBR58" s="43"/>
      <c r="HBS58" s="43"/>
      <c r="HBT58" s="43"/>
      <c r="HBU58" s="43"/>
      <c r="HBV58" s="43"/>
      <c r="HBW58" s="43"/>
      <c r="HBX58" s="43"/>
      <c r="HBY58" s="43"/>
      <c r="HBZ58" s="43"/>
      <c r="HCA58" s="43"/>
      <c r="HCB58" s="43"/>
      <c r="HCC58" s="43"/>
      <c r="HCD58" s="43"/>
      <c r="HCE58" s="43"/>
      <c r="HCF58" s="43"/>
      <c r="HCG58" s="43"/>
      <c r="HCH58" s="43"/>
      <c r="HCI58" s="43"/>
      <c r="HCJ58" s="43"/>
      <c r="HCK58" s="43"/>
      <c r="HCL58" s="43"/>
      <c r="HCM58" s="43"/>
      <c r="HCN58" s="43"/>
      <c r="HCO58" s="43"/>
      <c r="HCP58" s="43"/>
      <c r="HCQ58" s="43"/>
      <c r="HCR58" s="43"/>
      <c r="HCS58" s="43"/>
      <c r="HCT58" s="43"/>
      <c r="HCU58" s="43"/>
      <c r="HCV58" s="43"/>
      <c r="HCW58" s="43"/>
      <c r="HCX58" s="43"/>
      <c r="HCY58" s="43"/>
      <c r="HCZ58" s="43"/>
      <c r="HDA58" s="43"/>
      <c r="HDB58" s="43"/>
      <c r="HDC58" s="43"/>
      <c r="HDD58" s="43"/>
      <c r="HDE58" s="43"/>
      <c r="HDF58" s="43"/>
      <c r="HDG58" s="43"/>
      <c r="HDH58" s="43"/>
      <c r="HDI58" s="43"/>
      <c r="HDJ58" s="43"/>
      <c r="HDK58" s="43"/>
      <c r="HDL58" s="43"/>
      <c r="HDM58" s="43"/>
      <c r="HDN58" s="43"/>
      <c r="HDO58" s="43"/>
      <c r="HDP58" s="43"/>
      <c r="HDQ58" s="43"/>
      <c r="HDR58" s="43"/>
      <c r="HDS58" s="43"/>
      <c r="HDT58" s="43"/>
      <c r="HDU58" s="43"/>
      <c r="HDV58" s="43"/>
      <c r="HDW58" s="43"/>
      <c r="HDX58" s="43"/>
      <c r="HDY58" s="43"/>
      <c r="HDZ58" s="43"/>
      <c r="HEA58" s="43"/>
      <c r="HEB58" s="43"/>
      <c r="HEC58" s="43"/>
      <c r="HED58" s="43"/>
      <c r="HEE58" s="43"/>
      <c r="HEF58" s="43"/>
      <c r="HEG58" s="43"/>
      <c r="HEH58" s="43"/>
      <c r="HEI58" s="43"/>
      <c r="HEJ58" s="43"/>
      <c r="HEK58" s="43"/>
      <c r="HEL58" s="43"/>
      <c r="HEM58" s="43"/>
      <c r="HEN58" s="43"/>
      <c r="HEO58" s="43"/>
      <c r="HEP58" s="43"/>
      <c r="HEQ58" s="43"/>
      <c r="HER58" s="43"/>
      <c r="HES58" s="43"/>
      <c r="HET58" s="43"/>
      <c r="HEU58" s="43"/>
      <c r="HEV58" s="43"/>
      <c r="HEW58" s="43"/>
      <c r="HEX58" s="43"/>
      <c r="HEY58" s="43"/>
      <c r="HEZ58" s="43"/>
      <c r="HFA58" s="43"/>
      <c r="HFB58" s="43"/>
      <c r="HFC58" s="43"/>
      <c r="HFD58" s="43"/>
      <c r="HFE58" s="43"/>
      <c r="HFF58" s="43"/>
      <c r="HFG58" s="43"/>
      <c r="HFH58" s="43"/>
      <c r="HFI58" s="43"/>
      <c r="HFJ58" s="43"/>
      <c r="HFK58" s="43"/>
      <c r="HFL58" s="43"/>
      <c r="HFM58" s="43"/>
      <c r="HFN58" s="43"/>
      <c r="HFO58" s="43"/>
      <c r="HFP58" s="43"/>
      <c r="HFQ58" s="43"/>
      <c r="HFR58" s="43"/>
      <c r="HFS58" s="43"/>
      <c r="HFT58" s="43"/>
      <c r="HFU58" s="43"/>
      <c r="HFV58" s="43"/>
      <c r="HFW58" s="43"/>
      <c r="HFX58" s="43"/>
      <c r="HFY58" s="43"/>
      <c r="HFZ58" s="43"/>
      <c r="HGA58" s="43"/>
      <c r="HGB58" s="43"/>
      <c r="HGC58" s="43"/>
      <c r="HGD58" s="43"/>
      <c r="HGE58" s="43"/>
      <c r="HGF58" s="43"/>
      <c r="HGG58" s="43"/>
      <c r="HGH58" s="43"/>
      <c r="HGI58" s="43"/>
      <c r="HGJ58" s="43"/>
      <c r="HGK58" s="43"/>
      <c r="HGL58" s="43"/>
      <c r="HGM58" s="43"/>
      <c r="HGN58" s="43"/>
      <c r="HGO58" s="43"/>
      <c r="HGP58" s="43"/>
      <c r="HGQ58" s="43"/>
      <c r="HGR58" s="43"/>
      <c r="HGS58" s="43"/>
      <c r="HGT58" s="43"/>
      <c r="HGU58" s="43"/>
      <c r="HGV58" s="43"/>
      <c r="HGW58" s="43"/>
      <c r="HGX58" s="43"/>
      <c r="HGY58" s="43"/>
      <c r="HGZ58" s="43"/>
      <c r="HHA58" s="43"/>
      <c r="HHB58" s="43"/>
      <c r="HHC58" s="43"/>
      <c r="HHD58" s="43"/>
      <c r="HHE58" s="43"/>
      <c r="HHF58" s="43"/>
      <c r="HHG58" s="43"/>
      <c r="HHH58" s="43"/>
      <c r="HHI58" s="43"/>
      <c r="HHJ58" s="43"/>
      <c r="HHK58" s="43"/>
      <c r="HHL58" s="43"/>
      <c r="HHM58" s="43"/>
      <c r="HHN58" s="43"/>
      <c r="HHO58" s="43"/>
      <c r="HHP58" s="43"/>
      <c r="HHQ58" s="43"/>
      <c r="HHR58" s="43"/>
      <c r="HHS58" s="43"/>
      <c r="HHT58" s="43"/>
      <c r="HHU58" s="43"/>
      <c r="HHV58" s="43"/>
      <c r="HHW58" s="43"/>
      <c r="HHX58" s="43"/>
      <c r="HHY58" s="43"/>
      <c r="HHZ58" s="43"/>
      <c r="HIA58" s="43"/>
      <c r="HIB58" s="43"/>
      <c r="HIC58" s="43"/>
      <c r="HID58" s="43"/>
      <c r="HIE58" s="43"/>
      <c r="HIF58" s="43"/>
      <c r="HIG58" s="43"/>
      <c r="HIH58" s="43"/>
      <c r="HII58" s="43"/>
      <c r="HIJ58" s="43"/>
      <c r="HIK58" s="43"/>
      <c r="HIL58" s="43"/>
      <c r="HIM58" s="43"/>
      <c r="HIN58" s="43"/>
      <c r="HIO58" s="43"/>
      <c r="HIP58" s="43"/>
      <c r="HIQ58" s="43"/>
      <c r="HIR58" s="43"/>
      <c r="HIS58" s="43"/>
      <c r="HIT58" s="43"/>
      <c r="HIU58" s="43"/>
      <c r="HIV58" s="43"/>
      <c r="HIW58" s="43"/>
      <c r="HIX58" s="43"/>
      <c r="HIY58" s="43"/>
      <c r="HIZ58" s="43"/>
      <c r="HJA58" s="43"/>
      <c r="HJB58" s="43"/>
      <c r="HJC58" s="43"/>
      <c r="HJD58" s="43"/>
      <c r="HJE58" s="43"/>
      <c r="HJF58" s="43"/>
      <c r="HJG58" s="43"/>
      <c r="HJH58" s="43"/>
      <c r="HJI58" s="43"/>
      <c r="HJJ58" s="43"/>
      <c r="HJK58" s="43"/>
      <c r="HJL58" s="43"/>
      <c r="HJM58" s="43"/>
      <c r="HJN58" s="43"/>
      <c r="HJO58" s="43"/>
      <c r="HJP58" s="43"/>
      <c r="HJQ58" s="43"/>
      <c r="HJR58" s="43"/>
      <c r="HJS58" s="43"/>
      <c r="HJT58" s="43"/>
      <c r="HJU58" s="43"/>
      <c r="HJV58" s="43"/>
      <c r="HJW58" s="43"/>
      <c r="HJX58" s="43"/>
      <c r="HJY58" s="43"/>
      <c r="HJZ58" s="43"/>
      <c r="HKA58" s="43"/>
      <c r="HKB58" s="43"/>
      <c r="HKC58" s="43"/>
      <c r="HKD58" s="43"/>
      <c r="HKE58" s="43"/>
      <c r="HKF58" s="43"/>
      <c r="HKG58" s="43"/>
      <c r="HKH58" s="43"/>
      <c r="HKI58" s="43"/>
      <c r="HKJ58" s="43"/>
      <c r="HKK58" s="43"/>
      <c r="HKL58" s="43"/>
      <c r="HKM58" s="43"/>
      <c r="HKN58" s="43"/>
      <c r="HKO58" s="43"/>
      <c r="HKP58" s="43"/>
      <c r="HKQ58" s="43"/>
      <c r="HKR58" s="43"/>
      <c r="HKS58" s="43"/>
      <c r="HKT58" s="43"/>
      <c r="HKU58" s="43"/>
      <c r="HKV58" s="43"/>
      <c r="HKW58" s="43"/>
      <c r="HKX58" s="43"/>
      <c r="HKY58" s="43"/>
      <c r="HKZ58" s="43"/>
      <c r="HLA58" s="43"/>
      <c r="HLB58" s="43"/>
      <c r="HLC58" s="43"/>
      <c r="HLD58" s="43"/>
      <c r="HLE58" s="43"/>
      <c r="HLF58" s="43"/>
      <c r="HLG58" s="43"/>
      <c r="HLH58" s="43"/>
      <c r="HLI58" s="43"/>
      <c r="HLJ58" s="43"/>
      <c r="HLK58" s="43"/>
      <c r="HLL58" s="43"/>
      <c r="HLM58" s="43"/>
      <c r="HLN58" s="43"/>
      <c r="HLO58" s="43"/>
      <c r="HLP58" s="43"/>
      <c r="HLQ58" s="43"/>
      <c r="HLR58" s="43"/>
      <c r="HLS58" s="43"/>
      <c r="HLT58" s="43"/>
      <c r="HLU58" s="43"/>
      <c r="HLV58" s="43"/>
      <c r="HLW58" s="43"/>
      <c r="HLX58" s="43"/>
      <c r="HLY58" s="43"/>
      <c r="HLZ58" s="43"/>
      <c r="HMA58" s="43"/>
      <c r="HMB58" s="43"/>
      <c r="HMC58" s="43"/>
      <c r="HMD58" s="43"/>
      <c r="HME58" s="43"/>
      <c r="HMF58" s="43"/>
      <c r="HMG58" s="43"/>
      <c r="HMH58" s="43"/>
      <c r="HMI58" s="43"/>
      <c r="HMJ58" s="43"/>
      <c r="HMK58" s="43"/>
      <c r="HML58" s="43"/>
      <c r="HMM58" s="43"/>
      <c r="HMN58" s="43"/>
      <c r="HMO58" s="43"/>
      <c r="HMP58" s="43"/>
      <c r="HMQ58" s="43"/>
      <c r="HMR58" s="43"/>
      <c r="HMS58" s="43"/>
      <c r="HMT58" s="43"/>
      <c r="HMU58" s="43"/>
      <c r="HMV58" s="43"/>
      <c r="HMW58" s="43"/>
      <c r="HMX58" s="43"/>
      <c r="HMY58" s="43"/>
      <c r="HMZ58" s="43"/>
      <c r="HNA58" s="43"/>
      <c r="HNB58" s="43"/>
      <c r="HNC58" s="43"/>
      <c r="HND58" s="43"/>
      <c r="HNE58" s="43"/>
      <c r="HNF58" s="43"/>
      <c r="HNG58" s="43"/>
      <c r="HNH58" s="43"/>
      <c r="HNI58" s="43"/>
      <c r="HNJ58" s="43"/>
      <c r="HNK58" s="43"/>
      <c r="HNL58" s="43"/>
      <c r="HNM58" s="43"/>
      <c r="HNN58" s="43"/>
      <c r="HNO58" s="43"/>
      <c r="HNP58" s="43"/>
      <c r="HNQ58" s="43"/>
      <c r="HNR58" s="43"/>
      <c r="HNS58" s="43"/>
      <c r="HNT58" s="43"/>
      <c r="HNU58" s="43"/>
      <c r="HNV58" s="43"/>
      <c r="HNW58" s="43"/>
      <c r="HNX58" s="43"/>
      <c r="HNY58" s="43"/>
      <c r="HNZ58" s="43"/>
      <c r="HOA58" s="43"/>
      <c r="HOB58" s="43"/>
      <c r="HOC58" s="43"/>
      <c r="HOD58" s="43"/>
      <c r="HOE58" s="43"/>
      <c r="HOF58" s="43"/>
      <c r="HOG58" s="43"/>
      <c r="HOH58" s="43"/>
      <c r="HOI58" s="43"/>
      <c r="HOJ58" s="43"/>
      <c r="HOK58" s="43"/>
      <c r="HOL58" s="43"/>
      <c r="HOM58" s="43"/>
      <c r="HON58" s="43"/>
      <c r="HOO58" s="43"/>
      <c r="HOP58" s="43"/>
      <c r="HOQ58" s="43"/>
      <c r="HOR58" s="43"/>
      <c r="HOS58" s="43"/>
      <c r="HOT58" s="43"/>
      <c r="HOU58" s="43"/>
      <c r="HOV58" s="43"/>
      <c r="HOW58" s="43"/>
      <c r="HOX58" s="43"/>
      <c r="HOY58" s="43"/>
      <c r="HOZ58" s="43"/>
      <c r="HPA58" s="43"/>
      <c r="HPB58" s="43"/>
      <c r="HPC58" s="43"/>
      <c r="HPD58" s="43"/>
      <c r="HPE58" s="43"/>
      <c r="HPF58" s="43"/>
      <c r="HPG58" s="43"/>
      <c r="HPH58" s="43"/>
      <c r="HPI58" s="43"/>
      <c r="HPJ58" s="43"/>
      <c r="HPK58" s="43"/>
      <c r="HPL58" s="43"/>
      <c r="HPM58" s="43"/>
      <c r="HPN58" s="43"/>
      <c r="HPO58" s="43"/>
      <c r="HPP58" s="43"/>
      <c r="HPQ58" s="43"/>
      <c r="HPR58" s="43"/>
      <c r="HPS58" s="43"/>
      <c r="HPT58" s="43"/>
      <c r="HPU58" s="43"/>
      <c r="HPV58" s="43"/>
      <c r="HPW58" s="43"/>
      <c r="HPX58" s="43"/>
      <c r="HPY58" s="43"/>
      <c r="HPZ58" s="43"/>
      <c r="HQA58" s="43"/>
      <c r="HQB58" s="43"/>
      <c r="HQC58" s="43"/>
      <c r="HQD58" s="43"/>
      <c r="HQE58" s="43"/>
      <c r="HQF58" s="43"/>
      <c r="HQG58" s="43"/>
      <c r="HQH58" s="43"/>
      <c r="HQI58" s="43"/>
      <c r="HQJ58" s="43"/>
      <c r="HQK58" s="43"/>
      <c r="HQL58" s="43"/>
      <c r="HQM58" s="43"/>
      <c r="HQN58" s="43"/>
      <c r="HQO58" s="43"/>
      <c r="HQP58" s="43"/>
      <c r="HQQ58" s="43"/>
      <c r="HQR58" s="43"/>
      <c r="HQS58" s="43"/>
      <c r="HQT58" s="43"/>
      <c r="HQU58" s="43"/>
      <c r="HQV58" s="43"/>
      <c r="HQW58" s="43"/>
      <c r="HQX58" s="43"/>
      <c r="HQY58" s="43"/>
      <c r="HQZ58" s="43"/>
      <c r="HRA58" s="43"/>
      <c r="HRB58" s="43"/>
      <c r="HRC58" s="43"/>
      <c r="HRD58" s="43"/>
      <c r="HRE58" s="43"/>
      <c r="HRF58" s="43"/>
      <c r="HRG58" s="43"/>
      <c r="HRH58" s="43"/>
      <c r="HRI58" s="43"/>
      <c r="HRJ58" s="43"/>
      <c r="HRK58" s="43"/>
      <c r="HRL58" s="43"/>
      <c r="HRM58" s="43"/>
      <c r="HRN58" s="43"/>
      <c r="HRO58" s="43"/>
      <c r="HRP58" s="43"/>
      <c r="HRQ58" s="43"/>
      <c r="HRR58" s="43"/>
      <c r="HRS58" s="43"/>
      <c r="HRT58" s="43"/>
      <c r="HRU58" s="43"/>
      <c r="HRV58" s="43"/>
      <c r="HRW58" s="43"/>
      <c r="HRX58" s="43"/>
      <c r="HRY58" s="43"/>
      <c r="HRZ58" s="43"/>
      <c r="HSA58" s="43"/>
      <c r="HSB58" s="43"/>
      <c r="HSC58" s="43"/>
      <c r="HSD58" s="43"/>
      <c r="HSE58" s="43"/>
      <c r="HSF58" s="43"/>
      <c r="HSG58" s="43"/>
      <c r="HSH58" s="43"/>
      <c r="HSI58" s="43"/>
      <c r="HSJ58" s="43"/>
      <c r="HSK58" s="43"/>
      <c r="HSL58" s="43"/>
      <c r="HSM58" s="43"/>
      <c r="HSN58" s="43"/>
      <c r="HSO58" s="43"/>
      <c r="HSP58" s="43"/>
      <c r="HSQ58" s="43"/>
      <c r="HSR58" s="43"/>
      <c r="HSS58" s="43"/>
      <c r="HST58" s="43"/>
      <c r="HSU58" s="43"/>
      <c r="HSV58" s="43"/>
      <c r="HSW58" s="43"/>
      <c r="HSX58" s="43"/>
      <c r="HSY58" s="43"/>
      <c r="HSZ58" s="43"/>
      <c r="HTA58" s="43"/>
      <c r="HTB58" s="43"/>
      <c r="HTC58" s="43"/>
      <c r="HTD58" s="43"/>
      <c r="HTE58" s="43"/>
      <c r="HTF58" s="43"/>
      <c r="HTG58" s="43"/>
      <c r="HTH58" s="43"/>
      <c r="HTI58" s="43"/>
      <c r="HTJ58" s="43"/>
      <c r="HTK58" s="43"/>
      <c r="HTL58" s="43"/>
      <c r="HTM58" s="43"/>
      <c r="HTN58" s="43"/>
      <c r="HTO58" s="43"/>
      <c r="HTP58" s="43"/>
      <c r="HTQ58" s="43"/>
      <c r="HTR58" s="43"/>
      <c r="HTS58" s="43"/>
      <c r="HTT58" s="43"/>
      <c r="HTU58" s="43"/>
      <c r="HTV58" s="43"/>
      <c r="HTW58" s="43"/>
      <c r="HTX58" s="43"/>
      <c r="HTY58" s="43"/>
      <c r="HTZ58" s="43"/>
      <c r="HUA58" s="43"/>
      <c r="HUB58" s="43"/>
      <c r="HUC58" s="43"/>
      <c r="HUD58" s="43"/>
      <c r="HUE58" s="43"/>
      <c r="HUF58" s="43"/>
      <c r="HUG58" s="43"/>
      <c r="HUH58" s="43"/>
      <c r="HUI58" s="43"/>
      <c r="HUJ58" s="43"/>
      <c r="HUK58" s="43"/>
      <c r="HUL58" s="43"/>
      <c r="HUM58" s="43"/>
      <c r="HUN58" s="43"/>
      <c r="HUO58" s="43"/>
      <c r="HUP58" s="43"/>
      <c r="HUQ58" s="43"/>
      <c r="HUR58" s="43"/>
      <c r="HUS58" s="43"/>
      <c r="HUT58" s="43"/>
      <c r="HUU58" s="43"/>
      <c r="HUV58" s="43"/>
      <c r="HUW58" s="43"/>
      <c r="HUX58" s="43"/>
      <c r="HUY58" s="43"/>
      <c r="HUZ58" s="43"/>
      <c r="HVA58" s="43"/>
      <c r="HVB58" s="43"/>
      <c r="HVC58" s="43"/>
      <c r="HVD58" s="43"/>
      <c r="HVE58" s="43"/>
      <c r="HVF58" s="43"/>
      <c r="HVG58" s="43"/>
      <c r="HVH58" s="43"/>
      <c r="HVI58" s="43"/>
      <c r="HVJ58" s="43"/>
      <c r="HVK58" s="43"/>
      <c r="HVL58" s="43"/>
      <c r="HVM58" s="43"/>
      <c r="HVN58" s="43"/>
      <c r="HVO58" s="43"/>
      <c r="HVP58" s="43"/>
      <c r="HVQ58" s="43"/>
      <c r="HVR58" s="43"/>
      <c r="HVS58" s="43"/>
      <c r="HVT58" s="43"/>
      <c r="HVU58" s="43"/>
      <c r="HVV58" s="43"/>
      <c r="HVW58" s="43"/>
      <c r="HVX58" s="43"/>
      <c r="HVY58" s="43"/>
      <c r="HVZ58" s="43"/>
      <c r="HWA58" s="43"/>
      <c r="HWB58" s="43"/>
      <c r="HWC58" s="43"/>
      <c r="HWD58" s="43"/>
      <c r="HWE58" s="43"/>
      <c r="HWF58" s="43"/>
      <c r="HWG58" s="43"/>
      <c r="HWH58" s="43"/>
      <c r="HWI58" s="43"/>
      <c r="HWJ58" s="43"/>
      <c r="HWK58" s="43"/>
      <c r="HWL58" s="43"/>
      <c r="HWM58" s="43"/>
      <c r="HWN58" s="43"/>
      <c r="HWO58" s="43"/>
      <c r="HWP58" s="43"/>
      <c r="HWQ58" s="43"/>
      <c r="HWR58" s="43"/>
      <c r="HWS58" s="43"/>
      <c r="HWT58" s="43"/>
      <c r="HWU58" s="43"/>
      <c r="HWV58" s="43"/>
      <c r="HWW58" s="43"/>
      <c r="HWX58" s="43"/>
      <c r="HWY58" s="43"/>
      <c r="HWZ58" s="43"/>
      <c r="HXA58" s="43"/>
      <c r="HXB58" s="43"/>
      <c r="HXC58" s="43"/>
      <c r="HXD58" s="43"/>
      <c r="HXE58" s="43"/>
      <c r="HXF58" s="43"/>
      <c r="HXG58" s="43"/>
      <c r="HXH58" s="43"/>
      <c r="HXI58" s="43"/>
      <c r="HXJ58" s="43"/>
      <c r="HXK58" s="43"/>
      <c r="HXL58" s="43"/>
      <c r="HXM58" s="43"/>
      <c r="HXN58" s="43"/>
      <c r="HXO58" s="43"/>
      <c r="HXP58" s="43"/>
      <c r="HXQ58" s="43"/>
      <c r="HXR58" s="43"/>
      <c r="HXS58" s="43"/>
      <c r="HXT58" s="43"/>
      <c r="HXU58" s="43"/>
      <c r="HXV58" s="43"/>
      <c r="HXW58" s="43"/>
      <c r="HXX58" s="43"/>
      <c r="HXY58" s="43"/>
      <c r="HXZ58" s="43"/>
      <c r="HYA58" s="43"/>
      <c r="HYB58" s="43"/>
      <c r="HYC58" s="43"/>
      <c r="HYD58" s="43"/>
      <c r="HYE58" s="43"/>
      <c r="HYF58" s="43"/>
      <c r="HYG58" s="43"/>
      <c r="HYH58" s="43"/>
      <c r="HYI58" s="43"/>
      <c r="HYJ58" s="43"/>
      <c r="HYK58" s="43"/>
      <c r="HYL58" s="43"/>
      <c r="HYM58" s="43"/>
      <c r="HYN58" s="43"/>
      <c r="HYO58" s="43"/>
      <c r="HYP58" s="43"/>
      <c r="HYQ58" s="43"/>
      <c r="HYR58" s="43"/>
      <c r="HYS58" s="43"/>
      <c r="HYT58" s="43"/>
      <c r="HYU58" s="43"/>
      <c r="HYV58" s="43"/>
      <c r="HYW58" s="43"/>
      <c r="HYX58" s="43"/>
      <c r="HYY58" s="43"/>
      <c r="HYZ58" s="43"/>
      <c r="HZA58" s="43"/>
      <c r="HZB58" s="43"/>
      <c r="HZC58" s="43"/>
      <c r="HZD58" s="43"/>
      <c r="HZE58" s="43"/>
      <c r="HZF58" s="43"/>
      <c r="HZG58" s="43"/>
      <c r="HZH58" s="43"/>
      <c r="HZI58" s="43"/>
      <c r="HZJ58" s="43"/>
      <c r="HZK58" s="43"/>
      <c r="HZL58" s="43"/>
      <c r="HZM58" s="43"/>
      <c r="HZN58" s="43"/>
      <c r="HZO58" s="43"/>
      <c r="HZP58" s="43"/>
      <c r="HZQ58" s="43"/>
      <c r="HZR58" s="43"/>
      <c r="HZS58" s="43"/>
      <c r="HZT58" s="43"/>
      <c r="HZU58" s="43"/>
      <c r="HZV58" s="43"/>
      <c r="HZW58" s="43"/>
      <c r="HZX58" s="43"/>
      <c r="HZY58" s="43"/>
      <c r="HZZ58" s="43"/>
      <c r="IAA58" s="43"/>
      <c r="IAB58" s="43"/>
      <c r="IAC58" s="43"/>
      <c r="IAD58" s="43"/>
      <c r="IAE58" s="43"/>
      <c r="IAF58" s="43"/>
      <c r="IAG58" s="43"/>
      <c r="IAH58" s="43"/>
      <c r="IAI58" s="43"/>
      <c r="IAJ58" s="43"/>
      <c r="IAK58" s="43"/>
      <c r="IAL58" s="43"/>
      <c r="IAM58" s="43"/>
      <c r="IAN58" s="43"/>
      <c r="IAO58" s="43"/>
      <c r="IAP58" s="43"/>
      <c r="IAQ58" s="43"/>
      <c r="IAR58" s="43"/>
      <c r="IAS58" s="43"/>
      <c r="IAT58" s="43"/>
      <c r="IAU58" s="43"/>
      <c r="IAV58" s="43"/>
      <c r="IAW58" s="43"/>
      <c r="IAX58" s="43"/>
      <c r="IAY58" s="43"/>
      <c r="IAZ58" s="43"/>
      <c r="IBA58" s="43"/>
      <c r="IBB58" s="43"/>
      <c r="IBC58" s="43"/>
      <c r="IBD58" s="43"/>
      <c r="IBE58" s="43"/>
      <c r="IBF58" s="43"/>
      <c r="IBG58" s="43"/>
      <c r="IBH58" s="43"/>
      <c r="IBI58" s="43"/>
      <c r="IBJ58" s="43"/>
      <c r="IBK58" s="43"/>
      <c r="IBL58" s="43"/>
      <c r="IBM58" s="43"/>
      <c r="IBN58" s="43"/>
      <c r="IBO58" s="43"/>
      <c r="IBP58" s="43"/>
      <c r="IBQ58" s="43"/>
      <c r="IBR58" s="43"/>
      <c r="IBS58" s="43"/>
      <c r="IBT58" s="43"/>
      <c r="IBU58" s="43"/>
      <c r="IBV58" s="43"/>
      <c r="IBW58" s="43"/>
      <c r="IBX58" s="43"/>
      <c r="IBY58" s="43"/>
      <c r="IBZ58" s="43"/>
      <c r="ICA58" s="43"/>
      <c r="ICB58" s="43"/>
      <c r="ICC58" s="43"/>
      <c r="ICD58" s="43"/>
      <c r="ICE58" s="43"/>
      <c r="ICF58" s="43"/>
      <c r="ICG58" s="43"/>
      <c r="ICH58" s="43"/>
      <c r="ICI58" s="43"/>
      <c r="ICJ58" s="43"/>
      <c r="ICK58" s="43"/>
      <c r="ICL58" s="43"/>
      <c r="ICM58" s="43"/>
      <c r="ICN58" s="43"/>
      <c r="ICO58" s="43"/>
      <c r="ICP58" s="43"/>
      <c r="ICQ58" s="43"/>
      <c r="ICR58" s="43"/>
      <c r="ICS58" s="43"/>
      <c r="ICT58" s="43"/>
      <c r="ICU58" s="43"/>
      <c r="ICV58" s="43"/>
      <c r="ICW58" s="43"/>
      <c r="ICX58" s="43"/>
      <c r="ICY58" s="43"/>
      <c r="ICZ58" s="43"/>
      <c r="IDA58" s="43"/>
      <c r="IDB58" s="43"/>
      <c r="IDC58" s="43"/>
      <c r="IDD58" s="43"/>
      <c r="IDE58" s="43"/>
      <c r="IDF58" s="43"/>
      <c r="IDG58" s="43"/>
      <c r="IDH58" s="43"/>
      <c r="IDI58" s="43"/>
      <c r="IDJ58" s="43"/>
      <c r="IDK58" s="43"/>
      <c r="IDL58" s="43"/>
      <c r="IDM58" s="43"/>
      <c r="IDN58" s="43"/>
      <c r="IDO58" s="43"/>
      <c r="IDP58" s="43"/>
      <c r="IDQ58" s="43"/>
      <c r="IDR58" s="43"/>
      <c r="IDS58" s="43"/>
      <c r="IDT58" s="43"/>
      <c r="IDU58" s="43"/>
      <c r="IDV58" s="43"/>
      <c r="IDW58" s="43"/>
      <c r="IDX58" s="43"/>
      <c r="IDY58" s="43"/>
      <c r="IDZ58" s="43"/>
      <c r="IEA58" s="43"/>
      <c r="IEB58" s="43"/>
      <c r="IEC58" s="43"/>
      <c r="IED58" s="43"/>
      <c r="IEE58" s="43"/>
      <c r="IEF58" s="43"/>
      <c r="IEG58" s="43"/>
      <c r="IEH58" s="43"/>
      <c r="IEI58" s="43"/>
      <c r="IEJ58" s="43"/>
      <c r="IEK58" s="43"/>
      <c r="IEL58" s="43"/>
      <c r="IEM58" s="43"/>
      <c r="IEN58" s="43"/>
      <c r="IEO58" s="43"/>
      <c r="IEP58" s="43"/>
      <c r="IEQ58" s="43"/>
      <c r="IER58" s="43"/>
      <c r="IES58" s="43"/>
      <c r="IET58" s="43"/>
      <c r="IEU58" s="43"/>
      <c r="IEV58" s="43"/>
      <c r="IEW58" s="43"/>
      <c r="IEX58" s="43"/>
      <c r="IEY58" s="43"/>
      <c r="IEZ58" s="43"/>
      <c r="IFA58" s="43"/>
      <c r="IFB58" s="43"/>
      <c r="IFC58" s="43"/>
      <c r="IFD58" s="43"/>
      <c r="IFE58" s="43"/>
      <c r="IFF58" s="43"/>
      <c r="IFG58" s="43"/>
      <c r="IFH58" s="43"/>
      <c r="IFI58" s="43"/>
      <c r="IFJ58" s="43"/>
      <c r="IFK58" s="43"/>
      <c r="IFL58" s="43"/>
      <c r="IFM58" s="43"/>
      <c r="IFN58" s="43"/>
      <c r="IFO58" s="43"/>
      <c r="IFP58" s="43"/>
      <c r="IFQ58" s="43"/>
      <c r="IFR58" s="43"/>
      <c r="IFS58" s="43"/>
      <c r="IFT58" s="43"/>
      <c r="IFU58" s="43"/>
      <c r="IFV58" s="43"/>
      <c r="IFW58" s="43"/>
      <c r="IFX58" s="43"/>
      <c r="IFY58" s="43"/>
      <c r="IFZ58" s="43"/>
      <c r="IGA58" s="43"/>
      <c r="IGB58" s="43"/>
      <c r="IGC58" s="43"/>
      <c r="IGD58" s="43"/>
      <c r="IGE58" s="43"/>
      <c r="IGF58" s="43"/>
      <c r="IGG58" s="43"/>
      <c r="IGH58" s="43"/>
      <c r="IGI58" s="43"/>
      <c r="IGJ58" s="43"/>
      <c r="IGK58" s="43"/>
      <c r="IGL58" s="43"/>
      <c r="IGM58" s="43"/>
      <c r="IGN58" s="43"/>
      <c r="IGO58" s="43"/>
      <c r="IGP58" s="43"/>
      <c r="IGQ58" s="43"/>
      <c r="IGR58" s="43"/>
      <c r="IGS58" s="43"/>
      <c r="IGT58" s="43"/>
      <c r="IGU58" s="43"/>
      <c r="IGV58" s="43"/>
      <c r="IGW58" s="43"/>
      <c r="IGX58" s="43"/>
      <c r="IGY58" s="43"/>
      <c r="IGZ58" s="43"/>
      <c r="IHA58" s="43"/>
      <c r="IHB58" s="43"/>
      <c r="IHC58" s="43"/>
      <c r="IHD58" s="43"/>
      <c r="IHE58" s="43"/>
      <c r="IHF58" s="43"/>
      <c r="IHG58" s="43"/>
      <c r="IHH58" s="43"/>
      <c r="IHI58" s="43"/>
      <c r="IHJ58" s="43"/>
      <c r="IHK58" s="43"/>
      <c r="IHL58" s="43"/>
      <c r="IHM58" s="43"/>
      <c r="IHN58" s="43"/>
      <c r="IHO58" s="43"/>
      <c r="IHP58" s="43"/>
      <c r="IHQ58" s="43"/>
      <c r="IHR58" s="43"/>
      <c r="IHS58" s="43"/>
      <c r="IHT58" s="43"/>
      <c r="IHU58" s="43"/>
      <c r="IHV58" s="43"/>
      <c r="IHW58" s="43"/>
      <c r="IHX58" s="43"/>
      <c r="IHY58" s="43"/>
      <c r="IHZ58" s="43"/>
      <c r="IIA58" s="43"/>
      <c r="IIB58" s="43"/>
      <c r="IIC58" s="43"/>
      <c r="IID58" s="43"/>
      <c r="IIE58" s="43"/>
      <c r="IIF58" s="43"/>
      <c r="IIG58" s="43"/>
      <c r="IIH58" s="43"/>
      <c r="III58" s="43"/>
      <c r="IIJ58" s="43"/>
      <c r="IIK58" s="43"/>
      <c r="IIL58" s="43"/>
      <c r="IIM58" s="43"/>
      <c r="IIN58" s="43"/>
      <c r="IIO58" s="43"/>
      <c r="IIP58" s="43"/>
      <c r="IIQ58" s="43"/>
      <c r="IIR58" s="43"/>
      <c r="IIS58" s="43"/>
      <c r="IIT58" s="43"/>
      <c r="IIU58" s="43"/>
      <c r="IIV58" s="43"/>
      <c r="IIW58" s="43"/>
      <c r="IIX58" s="43"/>
      <c r="IIY58" s="43"/>
      <c r="IIZ58" s="43"/>
      <c r="IJA58" s="43"/>
      <c r="IJB58" s="43"/>
      <c r="IJC58" s="43"/>
      <c r="IJD58" s="43"/>
      <c r="IJE58" s="43"/>
      <c r="IJF58" s="43"/>
      <c r="IJG58" s="43"/>
      <c r="IJH58" s="43"/>
      <c r="IJI58" s="43"/>
      <c r="IJJ58" s="43"/>
      <c r="IJK58" s="43"/>
      <c r="IJL58" s="43"/>
      <c r="IJM58" s="43"/>
      <c r="IJN58" s="43"/>
      <c r="IJO58" s="43"/>
      <c r="IJP58" s="43"/>
      <c r="IJQ58" s="43"/>
      <c r="IJR58" s="43"/>
      <c r="IJS58" s="43"/>
      <c r="IJT58" s="43"/>
      <c r="IJU58" s="43"/>
      <c r="IJV58" s="43"/>
      <c r="IJW58" s="43"/>
      <c r="IJX58" s="43"/>
      <c r="IJY58" s="43"/>
      <c r="IJZ58" s="43"/>
      <c r="IKA58" s="43"/>
      <c r="IKB58" s="43"/>
      <c r="IKC58" s="43"/>
      <c r="IKD58" s="43"/>
      <c r="IKE58" s="43"/>
      <c r="IKF58" s="43"/>
      <c r="IKG58" s="43"/>
      <c r="IKH58" s="43"/>
      <c r="IKI58" s="43"/>
      <c r="IKJ58" s="43"/>
      <c r="IKK58" s="43"/>
      <c r="IKL58" s="43"/>
      <c r="IKM58" s="43"/>
      <c r="IKN58" s="43"/>
      <c r="IKO58" s="43"/>
      <c r="IKP58" s="43"/>
      <c r="IKQ58" s="43"/>
      <c r="IKR58" s="43"/>
      <c r="IKS58" s="43"/>
      <c r="IKT58" s="43"/>
      <c r="IKU58" s="43"/>
      <c r="IKV58" s="43"/>
      <c r="IKW58" s="43"/>
      <c r="IKX58" s="43"/>
      <c r="IKY58" s="43"/>
      <c r="IKZ58" s="43"/>
      <c r="ILA58" s="43"/>
      <c r="ILB58" s="43"/>
      <c r="ILC58" s="43"/>
      <c r="ILD58" s="43"/>
      <c r="ILE58" s="43"/>
      <c r="ILF58" s="43"/>
      <c r="ILG58" s="43"/>
      <c r="ILH58" s="43"/>
      <c r="ILI58" s="43"/>
      <c r="ILJ58" s="43"/>
      <c r="ILK58" s="43"/>
      <c r="ILL58" s="43"/>
      <c r="ILM58" s="43"/>
      <c r="ILN58" s="43"/>
      <c r="ILO58" s="43"/>
      <c r="ILP58" s="43"/>
      <c r="ILQ58" s="43"/>
      <c r="ILR58" s="43"/>
      <c r="ILS58" s="43"/>
      <c r="ILT58" s="43"/>
      <c r="ILU58" s="43"/>
      <c r="ILV58" s="43"/>
      <c r="ILW58" s="43"/>
      <c r="ILX58" s="43"/>
      <c r="ILY58" s="43"/>
      <c r="ILZ58" s="43"/>
      <c r="IMA58" s="43"/>
      <c r="IMB58" s="43"/>
      <c r="IMC58" s="43"/>
      <c r="IMD58" s="43"/>
      <c r="IME58" s="43"/>
      <c r="IMF58" s="43"/>
      <c r="IMG58" s="43"/>
      <c r="IMH58" s="43"/>
      <c r="IMI58" s="43"/>
      <c r="IMJ58" s="43"/>
      <c r="IMK58" s="43"/>
      <c r="IML58" s="43"/>
      <c r="IMM58" s="43"/>
      <c r="IMN58" s="43"/>
      <c r="IMO58" s="43"/>
      <c r="IMP58" s="43"/>
      <c r="IMQ58" s="43"/>
      <c r="IMR58" s="43"/>
      <c r="IMS58" s="43"/>
      <c r="IMT58" s="43"/>
      <c r="IMU58" s="43"/>
      <c r="IMV58" s="43"/>
      <c r="IMW58" s="43"/>
      <c r="IMX58" s="43"/>
      <c r="IMY58" s="43"/>
      <c r="IMZ58" s="43"/>
      <c r="INA58" s="43"/>
      <c r="INB58" s="43"/>
      <c r="INC58" s="43"/>
      <c r="IND58" s="43"/>
      <c r="INE58" s="43"/>
      <c r="INF58" s="43"/>
      <c r="ING58" s="43"/>
      <c r="INH58" s="43"/>
      <c r="INI58" s="43"/>
      <c r="INJ58" s="43"/>
      <c r="INK58" s="43"/>
      <c r="INL58" s="43"/>
      <c r="INM58" s="43"/>
      <c r="INN58" s="43"/>
      <c r="INO58" s="43"/>
      <c r="INP58" s="43"/>
      <c r="INQ58" s="43"/>
      <c r="INR58" s="43"/>
      <c r="INS58" s="43"/>
      <c r="INT58" s="43"/>
      <c r="INU58" s="43"/>
      <c r="INV58" s="43"/>
      <c r="INW58" s="43"/>
      <c r="INX58" s="43"/>
      <c r="INY58" s="43"/>
      <c r="INZ58" s="43"/>
      <c r="IOA58" s="43"/>
      <c r="IOB58" s="43"/>
      <c r="IOC58" s="43"/>
      <c r="IOD58" s="43"/>
      <c r="IOE58" s="43"/>
      <c r="IOF58" s="43"/>
      <c r="IOG58" s="43"/>
      <c r="IOH58" s="43"/>
      <c r="IOI58" s="43"/>
      <c r="IOJ58" s="43"/>
      <c r="IOK58" s="43"/>
      <c r="IOL58" s="43"/>
      <c r="IOM58" s="43"/>
      <c r="ION58" s="43"/>
      <c r="IOO58" s="43"/>
      <c r="IOP58" s="43"/>
      <c r="IOQ58" s="43"/>
      <c r="IOR58" s="43"/>
      <c r="IOS58" s="43"/>
      <c r="IOT58" s="43"/>
      <c r="IOU58" s="43"/>
      <c r="IOV58" s="43"/>
      <c r="IOW58" s="43"/>
      <c r="IOX58" s="43"/>
      <c r="IOY58" s="43"/>
      <c r="IOZ58" s="43"/>
      <c r="IPA58" s="43"/>
      <c r="IPB58" s="43"/>
      <c r="IPC58" s="43"/>
      <c r="IPD58" s="43"/>
      <c r="IPE58" s="43"/>
      <c r="IPF58" s="43"/>
      <c r="IPG58" s="43"/>
      <c r="IPH58" s="43"/>
      <c r="IPI58" s="43"/>
      <c r="IPJ58" s="43"/>
      <c r="IPK58" s="43"/>
      <c r="IPL58" s="43"/>
      <c r="IPM58" s="43"/>
      <c r="IPN58" s="43"/>
      <c r="IPO58" s="43"/>
      <c r="IPP58" s="43"/>
      <c r="IPQ58" s="43"/>
      <c r="IPR58" s="43"/>
      <c r="IPS58" s="43"/>
      <c r="IPT58" s="43"/>
      <c r="IPU58" s="43"/>
      <c r="IPV58" s="43"/>
      <c r="IPW58" s="43"/>
      <c r="IPX58" s="43"/>
      <c r="IPY58" s="43"/>
      <c r="IPZ58" s="43"/>
      <c r="IQA58" s="43"/>
      <c r="IQB58" s="43"/>
      <c r="IQC58" s="43"/>
      <c r="IQD58" s="43"/>
      <c r="IQE58" s="43"/>
      <c r="IQF58" s="43"/>
      <c r="IQG58" s="43"/>
      <c r="IQH58" s="43"/>
      <c r="IQI58" s="43"/>
      <c r="IQJ58" s="43"/>
      <c r="IQK58" s="43"/>
      <c r="IQL58" s="43"/>
      <c r="IQM58" s="43"/>
      <c r="IQN58" s="43"/>
      <c r="IQO58" s="43"/>
      <c r="IQP58" s="43"/>
      <c r="IQQ58" s="43"/>
      <c r="IQR58" s="43"/>
      <c r="IQS58" s="43"/>
      <c r="IQT58" s="43"/>
      <c r="IQU58" s="43"/>
      <c r="IQV58" s="43"/>
      <c r="IQW58" s="43"/>
      <c r="IQX58" s="43"/>
      <c r="IQY58" s="43"/>
      <c r="IQZ58" s="43"/>
      <c r="IRA58" s="43"/>
      <c r="IRB58" s="43"/>
      <c r="IRC58" s="43"/>
      <c r="IRD58" s="43"/>
      <c r="IRE58" s="43"/>
      <c r="IRF58" s="43"/>
      <c r="IRG58" s="43"/>
      <c r="IRH58" s="43"/>
      <c r="IRI58" s="43"/>
      <c r="IRJ58" s="43"/>
      <c r="IRK58" s="43"/>
      <c r="IRL58" s="43"/>
      <c r="IRM58" s="43"/>
      <c r="IRN58" s="43"/>
      <c r="IRO58" s="43"/>
      <c r="IRP58" s="43"/>
      <c r="IRQ58" s="43"/>
      <c r="IRR58" s="43"/>
      <c r="IRS58" s="43"/>
      <c r="IRT58" s="43"/>
      <c r="IRU58" s="43"/>
      <c r="IRV58" s="43"/>
      <c r="IRW58" s="43"/>
      <c r="IRX58" s="43"/>
      <c r="IRY58" s="43"/>
      <c r="IRZ58" s="43"/>
      <c r="ISA58" s="43"/>
      <c r="ISB58" s="43"/>
      <c r="ISC58" s="43"/>
      <c r="ISD58" s="43"/>
      <c r="ISE58" s="43"/>
      <c r="ISF58" s="43"/>
      <c r="ISG58" s="43"/>
      <c r="ISH58" s="43"/>
      <c r="ISI58" s="43"/>
      <c r="ISJ58" s="43"/>
      <c r="ISK58" s="43"/>
      <c r="ISL58" s="43"/>
      <c r="ISM58" s="43"/>
      <c r="ISN58" s="43"/>
      <c r="ISO58" s="43"/>
      <c r="ISP58" s="43"/>
      <c r="ISQ58" s="43"/>
      <c r="ISR58" s="43"/>
      <c r="ISS58" s="43"/>
      <c r="IST58" s="43"/>
      <c r="ISU58" s="43"/>
      <c r="ISV58" s="43"/>
      <c r="ISW58" s="43"/>
      <c r="ISX58" s="43"/>
      <c r="ISY58" s="43"/>
      <c r="ISZ58" s="43"/>
      <c r="ITA58" s="43"/>
      <c r="ITB58" s="43"/>
      <c r="ITC58" s="43"/>
      <c r="ITD58" s="43"/>
      <c r="ITE58" s="43"/>
      <c r="ITF58" s="43"/>
      <c r="ITG58" s="43"/>
      <c r="ITH58" s="43"/>
      <c r="ITI58" s="43"/>
      <c r="ITJ58" s="43"/>
      <c r="ITK58" s="43"/>
      <c r="ITL58" s="43"/>
      <c r="ITM58" s="43"/>
      <c r="ITN58" s="43"/>
      <c r="ITO58" s="43"/>
      <c r="ITP58" s="43"/>
      <c r="ITQ58" s="43"/>
      <c r="ITR58" s="43"/>
      <c r="ITS58" s="43"/>
      <c r="ITT58" s="43"/>
      <c r="ITU58" s="43"/>
      <c r="ITV58" s="43"/>
      <c r="ITW58" s="43"/>
      <c r="ITX58" s="43"/>
      <c r="ITY58" s="43"/>
      <c r="ITZ58" s="43"/>
      <c r="IUA58" s="43"/>
      <c r="IUB58" s="43"/>
      <c r="IUC58" s="43"/>
      <c r="IUD58" s="43"/>
      <c r="IUE58" s="43"/>
      <c r="IUF58" s="43"/>
      <c r="IUG58" s="43"/>
      <c r="IUH58" s="43"/>
      <c r="IUI58" s="43"/>
      <c r="IUJ58" s="43"/>
      <c r="IUK58" s="43"/>
      <c r="IUL58" s="43"/>
      <c r="IUM58" s="43"/>
      <c r="IUN58" s="43"/>
      <c r="IUO58" s="43"/>
      <c r="IUP58" s="43"/>
      <c r="IUQ58" s="43"/>
      <c r="IUR58" s="43"/>
      <c r="IUS58" s="43"/>
      <c r="IUT58" s="43"/>
      <c r="IUU58" s="43"/>
      <c r="IUV58" s="43"/>
      <c r="IUW58" s="43"/>
      <c r="IUX58" s="43"/>
      <c r="IUY58" s="43"/>
      <c r="IUZ58" s="43"/>
      <c r="IVA58" s="43"/>
      <c r="IVB58" s="43"/>
      <c r="IVC58" s="43"/>
      <c r="IVD58" s="43"/>
      <c r="IVE58" s="43"/>
      <c r="IVF58" s="43"/>
      <c r="IVG58" s="43"/>
      <c r="IVH58" s="43"/>
      <c r="IVI58" s="43"/>
      <c r="IVJ58" s="43"/>
      <c r="IVK58" s="43"/>
      <c r="IVL58" s="43"/>
      <c r="IVM58" s="43"/>
      <c r="IVN58" s="43"/>
      <c r="IVO58" s="43"/>
      <c r="IVP58" s="43"/>
      <c r="IVQ58" s="43"/>
      <c r="IVR58" s="43"/>
      <c r="IVS58" s="43"/>
      <c r="IVT58" s="43"/>
      <c r="IVU58" s="43"/>
      <c r="IVV58" s="43"/>
      <c r="IVW58" s="43"/>
      <c r="IVX58" s="43"/>
      <c r="IVY58" s="43"/>
      <c r="IVZ58" s="43"/>
      <c r="IWA58" s="43"/>
      <c r="IWB58" s="43"/>
      <c r="IWC58" s="43"/>
      <c r="IWD58" s="43"/>
      <c r="IWE58" s="43"/>
      <c r="IWF58" s="43"/>
      <c r="IWG58" s="43"/>
      <c r="IWH58" s="43"/>
      <c r="IWI58" s="43"/>
      <c r="IWJ58" s="43"/>
      <c r="IWK58" s="43"/>
      <c r="IWL58" s="43"/>
      <c r="IWM58" s="43"/>
      <c r="IWN58" s="43"/>
      <c r="IWO58" s="43"/>
      <c r="IWP58" s="43"/>
      <c r="IWQ58" s="43"/>
      <c r="IWR58" s="43"/>
      <c r="IWS58" s="43"/>
      <c r="IWT58" s="43"/>
      <c r="IWU58" s="43"/>
      <c r="IWV58" s="43"/>
      <c r="IWW58" s="43"/>
      <c r="IWX58" s="43"/>
      <c r="IWY58" s="43"/>
      <c r="IWZ58" s="43"/>
      <c r="IXA58" s="43"/>
      <c r="IXB58" s="43"/>
      <c r="IXC58" s="43"/>
      <c r="IXD58" s="43"/>
      <c r="IXE58" s="43"/>
      <c r="IXF58" s="43"/>
      <c r="IXG58" s="43"/>
      <c r="IXH58" s="43"/>
      <c r="IXI58" s="43"/>
      <c r="IXJ58" s="43"/>
      <c r="IXK58" s="43"/>
      <c r="IXL58" s="43"/>
      <c r="IXM58" s="43"/>
      <c r="IXN58" s="43"/>
      <c r="IXO58" s="43"/>
      <c r="IXP58" s="43"/>
      <c r="IXQ58" s="43"/>
      <c r="IXR58" s="43"/>
      <c r="IXS58" s="43"/>
      <c r="IXT58" s="43"/>
      <c r="IXU58" s="43"/>
      <c r="IXV58" s="43"/>
      <c r="IXW58" s="43"/>
      <c r="IXX58" s="43"/>
      <c r="IXY58" s="43"/>
      <c r="IXZ58" s="43"/>
      <c r="IYA58" s="43"/>
      <c r="IYB58" s="43"/>
      <c r="IYC58" s="43"/>
      <c r="IYD58" s="43"/>
      <c r="IYE58" s="43"/>
      <c r="IYF58" s="43"/>
      <c r="IYG58" s="43"/>
      <c r="IYH58" s="43"/>
      <c r="IYI58" s="43"/>
      <c r="IYJ58" s="43"/>
      <c r="IYK58" s="43"/>
      <c r="IYL58" s="43"/>
      <c r="IYM58" s="43"/>
      <c r="IYN58" s="43"/>
      <c r="IYO58" s="43"/>
      <c r="IYP58" s="43"/>
      <c r="IYQ58" s="43"/>
      <c r="IYR58" s="43"/>
      <c r="IYS58" s="43"/>
      <c r="IYT58" s="43"/>
      <c r="IYU58" s="43"/>
      <c r="IYV58" s="43"/>
      <c r="IYW58" s="43"/>
      <c r="IYX58" s="43"/>
      <c r="IYY58" s="43"/>
      <c r="IYZ58" s="43"/>
      <c r="IZA58" s="43"/>
      <c r="IZB58" s="43"/>
      <c r="IZC58" s="43"/>
      <c r="IZD58" s="43"/>
      <c r="IZE58" s="43"/>
      <c r="IZF58" s="43"/>
      <c r="IZG58" s="43"/>
      <c r="IZH58" s="43"/>
      <c r="IZI58" s="43"/>
      <c r="IZJ58" s="43"/>
      <c r="IZK58" s="43"/>
      <c r="IZL58" s="43"/>
      <c r="IZM58" s="43"/>
      <c r="IZN58" s="43"/>
      <c r="IZO58" s="43"/>
      <c r="IZP58" s="43"/>
      <c r="IZQ58" s="43"/>
      <c r="IZR58" s="43"/>
      <c r="IZS58" s="43"/>
      <c r="IZT58" s="43"/>
      <c r="IZU58" s="43"/>
      <c r="IZV58" s="43"/>
      <c r="IZW58" s="43"/>
      <c r="IZX58" s="43"/>
      <c r="IZY58" s="43"/>
      <c r="IZZ58" s="43"/>
      <c r="JAA58" s="43"/>
      <c r="JAB58" s="43"/>
      <c r="JAC58" s="43"/>
      <c r="JAD58" s="43"/>
      <c r="JAE58" s="43"/>
      <c r="JAF58" s="43"/>
      <c r="JAG58" s="43"/>
      <c r="JAH58" s="43"/>
      <c r="JAI58" s="43"/>
      <c r="JAJ58" s="43"/>
      <c r="JAK58" s="43"/>
      <c r="JAL58" s="43"/>
      <c r="JAM58" s="43"/>
      <c r="JAN58" s="43"/>
      <c r="JAO58" s="43"/>
      <c r="JAP58" s="43"/>
      <c r="JAQ58" s="43"/>
      <c r="JAR58" s="43"/>
      <c r="JAS58" s="43"/>
      <c r="JAT58" s="43"/>
      <c r="JAU58" s="43"/>
      <c r="JAV58" s="43"/>
      <c r="JAW58" s="43"/>
      <c r="JAX58" s="43"/>
      <c r="JAY58" s="43"/>
      <c r="JAZ58" s="43"/>
      <c r="JBA58" s="43"/>
      <c r="JBB58" s="43"/>
      <c r="JBC58" s="43"/>
      <c r="JBD58" s="43"/>
      <c r="JBE58" s="43"/>
      <c r="JBF58" s="43"/>
      <c r="JBG58" s="43"/>
      <c r="JBH58" s="43"/>
      <c r="JBI58" s="43"/>
      <c r="JBJ58" s="43"/>
      <c r="JBK58" s="43"/>
      <c r="JBL58" s="43"/>
      <c r="JBM58" s="43"/>
      <c r="JBN58" s="43"/>
      <c r="JBO58" s="43"/>
      <c r="JBP58" s="43"/>
      <c r="JBQ58" s="43"/>
      <c r="JBR58" s="43"/>
      <c r="JBS58" s="43"/>
      <c r="JBT58" s="43"/>
      <c r="JBU58" s="43"/>
      <c r="JBV58" s="43"/>
      <c r="JBW58" s="43"/>
      <c r="JBX58" s="43"/>
      <c r="JBY58" s="43"/>
      <c r="JBZ58" s="43"/>
      <c r="JCA58" s="43"/>
      <c r="JCB58" s="43"/>
      <c r="JCC58" s="43"/>
      <c r="JCD58" s="43"/>
      <c r="JCE58" s="43"/>
      <c r="JCF58" s="43"/>
      <c r="JCG58" s="43"/>
      <c r="JCH58" s="43"/>
      <c r="JCI58" s="43"/>
      <c r="JCJ58" s="43"/>
      <c r="JCK58" s="43"/>
      <c r="JCL58" s="43"/>
      <c r="JCM58" s="43"/>
      <c r="JCN58" s="43"/>
      <c r="JCO58" s="43"/>
      <c r="JCP58" s="43"/>
      <c r="JCQ58" s="43"/>
      <c r="JCR58" s="43"/>
      <c r="JCS58" s="43"/>
      <c r="JCT58" s="43"/>
      <c r="JCU58" s="43"/>
      <c r="JCV58" s="43"/>
      <c r="JCW58" s="43"/>
      <c r="JCX58" s="43"/>
      <c r="JCY58" s="43"/>
      <c r="JCZ58" s="43"/>
      <c r="JDA58" s="43"/>
      <c r="JDB58" s="43"/>
      <c r="JDC58" s="43"/>
      <c r="JDD58" s="43"/>
      <c r="JDE58" s="43"/>
      <c r="JDF58" s="43"/>
      <c r="JDG58" s="43"/>
      <c r="JDH58" s="43"/>
      <c r="JDI58" s="43"/>
      <c r="JDJ58" s="43"/>
      <c r="JDK58" s="43"/>
      <c r="JDL58" s="43"/>
      <c r="JDM58" s="43"/>
      <c r="JDN58" s="43"/>
      <c r="JDO58" s="43"/>
      <c r="JDP58" s="43"/>
      <c r="JDQ58" s="43"/>
      <c r="JDR58" s="43"/>
      <c r="JDS58" s="43"/>
      <c r="JDT58" s="43"/>
      <c r="JDU58" s="43"/>
      <c r="JDV58" s="43"/>
      <c r="JDW58" s="43"/>
      <c r="JDX58" s="43"/>
      <c r="JDY58" s="43"/>
      <c r="JDZ58" s="43"/>
      <c r="JEA58" s="43"/>
      <c r="JEB58" s="43"/>
      <c r="JEC58" s="43"/>
      <c r="JED58" s="43"/>
      <c r="JEE58" s="43"/>
      <c r="JEF58" s="43"/>
      <c r="JEG58" s="43"/>
      <c r="JEH58" s="43"/>
      <c r="JEI58" s="43"/>
      <c r="JEJ58" s="43"/>
      <c r="JEK58" s="43"/>
      <c r="JEL58" s="43"/>
      <c r="JEM58" s="43"/>
      <c r="JEN58" s="43"/>
      <c r="JEO58" s="43"/>
      <c r="JEP58" s="43"/>
      <c r="JEQ58" s="43"/>
      <c r="JER58" s="43"/>
      <c r="JES58" s="43"/>
      <c r="JET58" s="43"/>
      <c r="JEU58" s="43"/>
      <c r="JEV58" s="43"/>
      <c r="JEW58" s="43"/>
      <c r="JEX58" s="43"/>
      <c r="JEY58" s="43"/>
      <c r="JEZ58" s="43"/>
      <c r="JFA58" s="43"/>
      <c r="JFB58" s="43"/>
      <c r="JFC58" s="43"/>
      <c r="JFD58" s="43"/>
      <c r="JFE58" s="43"/>
      <c r="JFF58" s="43"/>
      <c r="JFG58" s="43"/>
      <c r="JFH58" s="43"/>
      <c r="JFI58" s="43"/>
      <c r="JFJ58" s="43"/>
      <c r="JFK58" s="43"/>
      <c r="JFL58" s="43"/>
      <c r="JFM58" s="43"/>
      <c r="JFN58" s="43"/>
      <c r="JFO58" s="43"/>
      <c r="JFP58" s="43"/>
      <c r="JFQ58" s="43"/>
      <c r="JFR58" s="43"/>
      <c r="JFS58" s="43"/>
      <c r="JFT58" s="43"/>
      <c r="JFU58" s="43"/>
      <c r="JFV58" s="43"/>
      <c r="JFW58" s="43"/>
      <c r="JFX58" s="43"/>
      <c r="JFY58" s="43"/>
      <c r="JFZ58" s="43"/>
      <c r="JGA58" s="43"/>
      <c r="JGB58" s="43"/>
      <c r="JGC58" s="43"/>
      <c r="JGD58" s="43"/>
      <c r="JGE58" s="43"/>
      <c r="JGF58" s="43"/>
      <c r="JGG58" s="43"/>
      <c r="JGH58" s="43"/>
      <c r="JGI58" s="43"/>
      <c r="JGJ58" s="43"/>
      <c r="JGK58" s="43"/>
      <c r="JGL58" s="43"/>
      <c r="JGM58" s="43"/>
      <c r="JGN58" s="43"/>
      <c r="JGO58" s="43"/>
      <c r="JGP58" s="43"/>
      <c r="JGQ58" s="43"/>
      <c r="JGR58" s="43"/>
      <c r="JGS58" s="43"/>
      <c r="JGT58" s="43"/>
      <c r="JGU58" s="43"/>
      <c r="JGV58" s="43"/>
      <c r="JGW58" s="43"/>
      <c r="JGX58" s="43"/>
      <c r="JGY58" s="43"/>
      <c r="JGZ58" s="43"/>
      <c r="JHA58" s="43"/>
      <c r="JHB58" s="43"/>
      <c r="JHC58" s="43"/>
      <c r="JHD58" s="43"/>
      <c r="JHE58" s="43"/>
      <c r="JHF58" s="43"/>
      <c r="JHG58" s="43"/>
      <c r="JHH58" s="43"/>
      <c r="JHI58" s="43"/>
      <c r="JHJ58" s="43"/>
      <c r="JHK58" s="43"/>
      <c r="JHL58" s="43"/>
      <c r="JHM58" s="43"/>
      <c r="JHN58" s="43"/>
      <c r="JHO58" s="43"/>
      <c r="JHP58" s="43"/>
      <c r="JHQ58" s="43"/>
      <c r="JHR58" s="43"/>
      <c r="JHS58" s="43"/>
      <c r="JHT58" s="43"/>
      <c r="JHU58" s="43"/>
      <c r="JHV58" s="43"/>
      <c r="JHW58" s="43"/>
      <c r="JHX58" s="43"/>
      <c r="JHY58" s="43"/>
      <c r="JHZ58" s="43"/>
      <c r="JIA58" s="43"/>
      <c r="JIB58" s="43"/>
      <c r="JIC58" s="43"/>
      <c r="JID58" s="43"/>
      <c r="JIE58" s="43"/>
      <c r="JIF58" s="43"/>
      <c r="JIG58" s="43"/>
      <c r="JIH58" s="43"/>
      <c r="JII58" s="43"/>
      <c r="JIJ58" s="43"/>
      <c r="JIK58" s="43"/>
      <c r="JIL58" s="43"/>
      <c r="JIM58" s="43"/>
      <c r="JIN58" s="43"/>
      <c r="JIO58" s="43"/>
      <c r="JIP58" s="43"/>
      <c r="JIQ58" s="43"/>
      <c r="JIR58" s="43"/>
      <c r="JIS58" s="43"/>
      <c r="JIT58" s="43"/>
      <c r="JIU58" s="43"/>
      <c r="JIV58" s="43"/>
      <c r="JIW58" s="43"/>
      <c r="JIX58" s="43"/>
      <c r="JIY58" s="43"/>
      <c r="JIZ58" s="43"/>
      <c r="JJA58" s="43"/>
      <c r="JJB58" s="43"/>
      <c r="JJC58" s="43"/>
      <c r="JJD58" s="43"/>
      <c r="JJE58" s="43"/>
      <c r="JJF58" s="43"/>
      <c r="JJG58" s="43"/>
      <c r="JJH58" s="43"/>
      <c r="JJI58" s="43"/>
      <c r="JJJ58" s="43"/>
      <c r="JJK58" s="43"/>
      <c r="JJL58" s="43"/>
      <c r="JJM58" s="43"/>
      <c r="JJN58" s="43"/>
      <c r="JJO58" s="43"/>
      <c r="JJP58" s="43"/>
      <c r="JJQ58" s="43"/>
      <c r="JJR58" s="43"/>
      <c r="JJS58" s="43"/>
      <c r="JJT58" s="43"/>
      <c r="JJU58" s="43"/>
      <c r="JJV58" s="43"/>
      <c r="JJW58" s="43"/>
      <c r="JJX58" s="43"/>
      <c r="JJY58" s="43"/>
      <c r="JJZ58" s="43"/>
      <c r="JKA58" s="43"/>
      <c r="JKB58" s="43"/>
      <c r="JKC58" s="43"/>
      <c r="JKD58" s="43"/>
      <c r="JKE58" s="43"/>
      <c r="JKF58" s="43"/>
      <c r="JKG58" s="43"/>
      <c r="JKH58" s="43"/>
      <c r="JKI58" s="43"/>
      <c r="JKJ58" s="43"/>
      <c r="JKK58" s="43"/>
      <c r="JKL58" s="43"/>
      <c r="JKM58" s="43"/>
      <c r="JKN58" s="43"/>
      <c r="JKO58" s="43"/>
      <c r="JKP58" s="43"/>
      <c r="JKQ58" s="43"/>
      <c r="JKR58" s="43"/>
      <c r="JKS58" s="43"/>
      <c r="JKT58" s="43"/>
      <c r="JKU58" s="43"/>
      <c r="JKV58" s="43"/>
      <c r="JKW58" s="43"/>
      <c r="JKX58" s="43"/>
      <c r="JKY58" s="43"/>
      <c r="JKZ58" s="43"/>
      <c r="JLA58" s="43"/>
      <c r="JLB58" s="43"/>
      <c r="JLC58" s="43"/>
      <c r="JLD58" s="43"/>
      <c r="JLE58" s="43"/>
      <c r="JLF58" s="43"/>
      <c r="JLG58" s="43"/>
      <c r="JLH58" s="43"/>
      <c r="JLI58" s="43"/>
      <c r="JLJ58" s="43"/>
      <c r="JLK58" s="43"/>
      <c r="JLL58" s="43"/>
      <c r="JLM58" s="43"/>
      <c r="JLN58" s="43"/>
      <c r="JLO58" s="43"/>
      <c r="JLP58" s="43"/>
      <c r="JLQ58" s="43"/>
      <c r="JLR58" s="43"/>
      <c r="JLS58" s="43"/>
      <c r="JLT58" s="43"/>
      <c r="JLU58" s="43"/>
      <c r="JLV58" s="43"/>
      <c r="JLW58" s="43"/>
      <c r="JLX58" s="43"/>
      <c r="JLY58" s="43"/>
      <c r="JLZ58" s="43"/>
      <c r="JMA58" s="43"/>
      <c r="JMB58" s="43"/>
      <c r="JMC58" s="43"/>
      <c r="JMD58" s="43"/>
      <c r="JME58" s="43"/>
      <c r="JMF58" s="43"/>
      <c r="JMG58" s="43"/>
      <c r="JMH58" s="43"/>
      <c r="JMI58" s="43"/>
      <c r="JMJ58" s="43"/>
      <c r="JMK58" s="43"/>
      <c r="JML58" s="43"/>
      <c r="JMM58" s="43"/>
      <c r="JMN58" s="43"/>
      <c r="JMO58" s="43"/>
      <c r="JMP58" s="43"/>
      <c r="JMQ58" s="43"/>
      <c r="JMR58" s="43"/>
      <c r="JMS58" s="43"/>
      <c r="JMT58" s="43"/>
      <c r="JMU58" s="43"/>
      <c r="JMV58" s="43"/>
      <c r="JMW58" s="43"/>
      <c r="JMX58" s="43"/>
      <c r="JMY58" s="43"/>
      <c r="JMZ58" s="43"/>
      <c r="JNA58" s="43"/>
      <c r="JNB58" s="43"/>
      <c r="JNC58" s="43"/>
      <c r="JND58" s="43"/>
      <c r="JNE58" s="43"/>
      <c r="JNF58" s="43"/>
      <c r="JNG58" s="43"/>
      <c r="JNH58" s="43"/>
      <c r="JNI58" s="43"/>
      <c r="JNJ58" s="43"/>
      <c r="JNK58" s="43"/>
      <c r="JNL58" s="43"/>
      <c r="JNM58" s="43"/>
      <c r="JNN58" s="43"/>
      <c r="JNO58" s="43"/>
      <c r="JNP58" s="43"/>
      <c r="JNQ58" s="43"/>
      <c r="JNR58" s="43"/>
      <c r="JNS58" s="43"/>
      <c r="JNT58" s="43"/>
      <c r="JNU58" s="43"/>
      <c r="JNV58" s="43"/>
      <c r="JNW58" s="43"/>
      <c r="JNX58" s="43"/>
      <c r="JNY58" s="43"/>
      <c r="JNZ58" s="43"/>
      <c r="JOA58" s="43"/>
      <c r="JOB58" s="43"/>
      <c r="JOC58" s="43"/>
      <c r="JOD58" s="43"/>
      <c r="JOE58" s="43"/>
      <c r="JOF58" s="43"/>
      <c r="JOG58" s="43"/>
      <c r="JOH58" s="43"/>
      <c r="JOI58" s="43"/>
      <c r="JOJ58" s="43"/>
      <c r="JOK58" s="43"/>
      <c r="JOL58" s="43"/>
      <c r="JOM58" s="43"/>
      <c r="JON58" s="43"/>
      <c r="JOO58" s="43"/>
      <c r="JOP58" s="43"/>
      <c r="JOQ58" s="43"/>
      <c r="JOR58" s="43"/>
      <c r="JOS58" s="43"/>
      <c r="JOT58" s="43"/>
      <c r="JOU58" s="43"/>
      <c r="JOV58" s="43"/>
      <c r="JOW58" s="43"/>
      <c r="JOX58" s="43"/>
      <c r="JOY58" s="43"/>
      <c r="JOZ58" s="43"/>
      <c r="JPA58" s="43"/>
      <c r="JPB58" s="43"/>
      <c r="JPC58" s="43"/>
      <c r="JPD58" s="43"/>
      <c r="JPE58" s="43"/>
      <c r="JPF58" s="43"/>
      <c r="JPG58" s="43"/>
      <c r="JPH58" s="43"/>
      <c r="JPI58" s="43"/>
      <c r="JPJ58" s="43"/>
      <c r="JPK58" s="43"/>
      <c r="JPL58" s="43"/>
      <c r="JPM58" s="43"/>
      <c r="JPN58" s="43"/>
      <c r="JPO58" s="43"/>
      <c r="JPP58" s="43"/>
      <c r="JPQ58" s="43"/>
      <c r="JPR58" s="43"/>
      <c r="JPS58" s="43"/>
      <c r="JPT58" s="43"/>
      <c r="JPU58" s="43"/>
      <c r="JPV58" s="43"/>
      <c r="JPW58" s="43"/>
      <c r="JPX58" s="43"/>
      <c r="JPY58" s="43"/>
      <c r="JPZ58" s="43"/>
      <c r="JQA58" s="43"/>
      <c r="JQB58" s="43"/>
      <c r="JQC58" s="43"/>
      <c r="JQD58" s="43"/>
      <c r="JQE58" s="43"/>
      <c r="JQF58" s="43"/>
      <c r="JQG58" s="43"/>
      <c r="JQH58" s="43"/>
      <c r="JQI58" s="43"/>
      <c r="JQJ58" s="43"/>
      <c r="JQK58" s="43"/>
      <c r="JQL58" s="43"/>
      <c r="JQM58" s="43"/>
      <c r="JQN58" s="43"/>
      <c r="JQO58" s="43"/>
      <c r="JQP58" s="43"/>
      <c r="JQQ58" s="43"/>
      <c r="JQR58" s="43"/>
      <c r="JQS58" s="43"/>
      <c r="JQT58" s="43"/>
      <c r="JQU58" s="43"/>
      <c r="JQV58" s="43"/>
      <c r="JQW58" s="43"/>
      <c r="JQX58" s="43"/>
      <c r="JQY58" s="43"/>
      <c r="JQZ58" s="43"/>
      <c r="JRA58" s="43"/>
      <c r="JRB58" s="43"/>
      <c r="JRC58" s="43"/>
      <c r="JRD58" s="43"/>
      <c r="JRE58" s="43"/>
      <c r="JRF58" s="43"/>
      <c r="JRG58" s="43"/>
      <c r="JRH58" s="43"/>
      <c r="JRI58" s="43"/>
      <c r="JRJ58" s="43"/>
      <c r="JRK58" s="43"/>
      <c r="JRL58" s="43"/>
      <c r="JRM58" s="43"/>
      <c r="JRN58" s="43"/>
      <c r="JRO58" s="43"/>
      <c r="JRP58" s="43"/>
      <c r="JRQ58" s="43"/>
      <c r="JRR58" s="43"/>
      <c r="JRS58" s="43"/>
      <c r="JRT58" s="43"/>
      <c r="JRU58" s="43"/>
      <c r="JRV58" s="43"/>
      <c r="JRW58" s="43"/>
      <c r="JRX58" s="43"/>
      <c r="JRY58" s="43"/>
      <c r="JRZ58" s="43"/>
      <c r="JSA58" s="43"/>
      <c r="JSB58" s="43"/>
      <c r="JSC58" s="43"/>
      <c r="JSD58" s="43"/>
      <c r="JSE58" s="43"/>
      <c r="JSF58" s="43"/>
      <c r="JSG58" s="43"/>
      <c r="JSH58" s="43"/>
      <c r="JSI58" s="43"/>
      <c r="JSJ58" s="43"/>
      <c r="JSK58" s="43"/>
      <c r="JSL58" s="43"/>
      <c r="JSM58" s="43"/>
      <c r="JSN58" s="43"/>
      <c r="JSO58" s="43"/>
      <c r="JSP58" s="43"/>
      <c r="JSQ58" s="43"/>
      <c r="JSR58" s="43"/>
      <c r="JSS58" s="43"/>
      <c r="JST58" s="43"/>
      <c r="JSU58" s="43"/>
      <c r="JSV58" s="43"/>
      <c r="JSW58" s="43"/>
      <c r="JSX58" s="43"/>
      <c r="JSY58" s="43"/>
      <c r="JSZ58" s="43"/>
      <c r="JTA58" s="43"/>
      <c r="JTB58" s="43"/>
      <c r="JTC58" s="43"/>
      <c r="JTD58" s="43"/>
      <c r="JTE58" s="43"/>
      <c r="JTF58" s="43"/>
      <c r="JTG58" s="43"/>
      <c r="JTH58" s="43"/>
      <c r="JTI58" s="43"/>
      <c r="JTJ58" s="43"/>
      <c r="JTK58" s="43"/>
      <c r="JTL58" s="43"/>
      <c r="JTM58" s="43"/>
      <c r="JTN58" s="43"/>
      <c r="JTO58" s="43"/>
      <c r="JTP58" s="43"/>
      <c r="JTQ58" s="43"/>
      <c r="JTR58" s="43"/>
      <c r="JTS58" s="43"/>
      <c r="JTT58" s="43"/>
      <c r="JTU58" s="43"/>
      <c r="JTV58" s="43"/>
      <c r="JTW58" s="43"/>
      <c r="JTX58" s="43"/>
      <c r="JTY58" s="43"/>
      <c r="JTZ58" s="43"/>
      <c r="JUA58" s="43"/>
      <c r="JUB58" s="43"/>
      <c r="JUC58" s="43"/>
      <c r="JUD58" s="43"/>
      <c r="JUE58" s="43"/>
      <c r="JUF58" s="43"/>
      <c r="JUG58" s="43"/>
      <c r="JUH58" s="43"/>
      <c r="JUI58" s="43"/>
      <c r="JUJ58" s="43"/>
      <c r="JUK58" s="43"/>
      <c r="JUL58" s="43"/>
      <c r="JUM58" s="43"/>
      <c r="JUN58" s="43"/>
      <c r="JUO58" s="43"/>
      <c r="JUP58" s="43"/>
      <c r="JUQ58" s="43"/>
      <c r="JUR58" s="43"/>
      <c r="JUS58" s="43"/>
      <c r="JUT58" s="43"/>
      <c r="JUU58" s="43"/>
      <c r="JUV58" s="43"/>
      <c r="JUW58" s="43"/>
      <c r="JUX58" s="43"/>
      <c r="JUY58" s="43"/>
      <c r="JUZ58" s="43"/>
      <c r="JVA58" s="43"/>
      <c r="JVB58" s="43"/>
      <c r="JVC58" s="43"/>
      <c r="JVD58" s="43"/>
      <c r="JVE58" s="43"/>
      <c r="JVF58" s="43"/>
      <c r="JVG58" s="43"/>
      <c r="JVH58" s="43"/>
      <c r="JVI58" s="43"/>
      <c r="JVJ58" s="43"/>
      <c r="JVK58" s="43"/>
      <c r="JVL58" s="43"/>
      <c r="JVM58" s="43"/>
      <c r="JVN58" s="43"/>
      <c r="JVO58" s="43"/>
      <c r="JVP58" s="43"/>
      <c r="JVQ58" s="43"/>
      <c r="JVR58" s="43"/>
      <c r="JVS58" s="43"/>
      <c r="JVT58" s="43"/>
      <c r="JVU58" s="43"/>
      <c r="JVV58" s="43"/>
      <c r="JVW58" s="43"/>
      <c r="JVX58" s="43"/>
      <c r="JVY58" s="43"/>
      <c r="JVZ58" s="43"/>
      <c r="JWA58" s="43"/>
      <c r="JWB58" s="43"/>
      <c r="JWC58" s="43"/>
      <c r="JWD58" s="43"/>
      <c r="JWE58" s="43"/>
      <c r="JWF58" s="43"/>
      <c r="JWG58" s="43"/>
      <c r="JWH58" s="43"/>
      <c r="JWI58" s="43"/>
      <c r="JWJ58" s="43"/>
      <c r="JWK58" s="43"/>
      <c r="JWL58" s="43"/>
      <c r="JWM58" s="43"/>
      <c r="JWN58" s="43"/>
      <c r="JWO58" s="43"/>
      <c r="JWP58" s="43"/>
      <c r="JWQ58" s="43"/>
      <c r="JWR58" s="43"/>
      <c r="JWS58" s="43"/>
      <c r="JWT58" s="43"/>
      <c r="JWU58" s="43"/>
      <c r="JWV58" s="43"/>
      <c r="JWW58" s="43"/>
      <c r="JWX58" s="43"/>
      <c r="JWY58" s="43"/>
      <c r="JWZ58" s="43"/>
      <c r="JXA58" s="43"/>
      <c r="JXB58" s="43"/>
      <c r="JXC58" s="43"/>
      <c r="JXD58" s="43"/>
      <c r="JXE58" s="43"/>
      <c r="JXF58" s="43"/>
      <c r="JXG58" s="43"/>
      <c r="JXH58" s="43"/>
      <c r="JXI58" s="43"/>
      <c r="JXJ58" s="43"/>
      <c r="JXK58" s="43"/>
      <c r="JXL58" s="43"/>
      <c r="JXM58" s="43"/>
      <c r="JXN58" s="43"/>
      <c r="JXO58" s="43"/>
      <c r="JXP58" s="43"/>
      <c r="JXQ58" s="43"/>
      <c r="JXR58" s="43"/>
      <c r="JXS58" s="43"/>
      <c r="JXT58" s="43"/>
      <c r="JXU58" s="43"/>
      <c r="JXV58" s="43"/>
      <c r="JXW58" s="43"/>
      <c r="JXX58" s="43"/>
      <c r="JXY58" s="43"/>
      <c r="JXZ58" s="43"/>
      <c r="JYA58" s="43"/>
      <c r="JYB58" s="43"/>
      <c r="JYC58" s="43"/>
      <c r="JYD58" s="43"/>
      <c r="JYE58" s="43"/>
      <c r="JYF58" s="43"/>
      <c r="JYG58" s="43"/>
      <c r="JYH58" s="43"/>
      <c r="JYI58" s="43"/>
      <c r="JYJ58" s="43"/>
      <c r="JYK58" s="43"/>
      <c r="JYL58" s="43"/>
      <c r="JYM58" s="43"/>
      <c r="JYN58" s="43"/>
      <c r="JYO58" s="43"/>
      <c r="JYP58" s="43"/>
      <c r="JYQ58" s="43"/>
      <c r="JYR58" s="43"/>
      <c r="JYS58" s="43"/>
      <c r="JYT58" s="43"/>
      <c r="JYU58" s="43"/>
      <c r="JYV58" s="43"/>
      <c r="JYW58" s="43"/>
      <c r="JYX58" s="43"/>
      <c r="JYY58" s="43"/>
      <c r="JYZ58" s="43"/>
      <c r="JZA58" s="43"/>
      <c r="JZB58" s="43"/>
      <c r="JZC58" s="43"/>
      <c r="JZD58" s="43"/>
      <c r="JZE58" s="43"/>
      <c r="JZF58" s="43"/>
      <c r="JZG58" s="43"/>
      <c r="JZH58" s="43"/>
      <c r="JZI58" s="43"/>
      <c r="JZJ58" s="43"/>
      <c r="JZK58" s="43"/>
      <c r="JZL58" s="43"/>
      <c r="JZM58" s="43"/>
      <c r="JZN58" s="43"/>
      <c r="JZO58" s="43"/>
      <c r="JZP58" s="43"/>
      <c r="JZQ58" s="43"/>
      <c r="JZR58" s="43"/>
      <c r="JZS58" s="43"/>
      <c r="JZT58" s="43"/>
      <c r="JZU58" s="43"/>
      <c r="JZV58" s="43"/>
      <c r="JZW58" s="43"/>
      <c r="JZX58" s="43"/>
      <c r="JZY58" s="43"/>
      <c r="JZZ58" s="43"/>
      <c r="KAA58" s="43"/>
      <c r="KAB58" s="43"/>
      <c r="KAC58" s="43"/>
      <c r="KAD58" s="43"/>
      <c r="KAE58" s="43"/>
      <c r="KAF58" s="43"/>
      <c r="KAG58" s="43"/>
      <c r="KAH58" s="43"/>
      <c r="KAI58" s="43"/>
      <c r="KAJ58" s="43"/>
      <c r="KAK58" s="43"/>
      <c r="KAL58" s="43"/>
      <c r="KAM58" s="43"/>
      <c r="KAN58" s="43"/>
      <c r="KAO58" s="43"/>
      <c r="KAP58" s="43"/>
      <c r="KAQ58" s="43"/>
      <c r="KAR58" s="43"/>
      <c r="KAS58" s="43"/>
      <c r="KAT58" s="43"/>
      <c r="KAU58" s="43"/>
      <c r="KAV58" s="43"/>
      <c r="KAW58" s="43"/>
      <c r="KAX58" s="43"/>
      <c r="KAY58" s="43"/>
      <c r="KAZ58" s="43"/>
      <c r="KBA58" s="43"/>
      <c r="KBB58" s="43"/>
      <c r="KBC58" s="43"/>
      <c r="KBD58" s="43"/>
      <c r="KBE58" s="43"/>
      <c r="KBF58" s="43"/>
      <c r="KBG58" s="43"/>
      <c r="KBH58" s="43"/>
      <c r="KBI58" s="43"/>
      <c r="KBJ58" s="43"/>
      <c r="KBK58" s="43"/>
      <c r="KBL58" s="43"/>
      <c r="KBM58" s="43"/>
      <c r="KBN58" s="43"/>
      <c r="KBO58" s="43"/>
      <c r="KBP58" s="43"/>
      <c r="KBQ58" s="43"/>
      <c r="KBR58" s="43"/>
      <c r="KBS58" s="43"/>
      <c r="KBT58" s="43"/>
      <c r="KBU58" s="43"/>
      <c r="KBV58" s="43"/>
      <c r="KBW58" s="43"/>
      <c r="KBX58" s="43"/>
      <c r="KBY58" s="43"/>
      <c r="KBZ58" s="43"/>
      <c r="KCA58" s="43"/>
      <c r="KCB58" s="43"/>
      <c r="KCC58" s="43"/>
      <c r="KCD58" s="43"/>
      <c r="KCE58" s="43"/>
      <c r="KCF58" s="43"/>
      <c r="KCG58" s="43"/>
      <c r="KCH58" s="43"/>
      <c r="KCI58" s="43"/>
      <c r="KCJ58" s="43"/>
      <c r="KCK58" s="43"/>
      <c r="KCL58" s="43"/>
      <c r="KCM58" s="43"/>
      <c r="KCN58" s="43"/>
      <c r="KCO58" s="43"/>
      <c r="KCP58" s="43"/>
      <c r="KCQ58" s="43"/>
      <c r="KCR58" s="43"/>
      <c r="KCS58" s="43"/>
      <c r="KCT58" s="43"/>
      <c r="KCU58" s="43"/>
      <c r="KCV58" s="43"/>
      <c r="KCW58" s="43"/>
      <c r="KCX58" s="43"/>
      <c r="KCY58" s="43"/>
      <c r="KCZ58" s="43"/>
      <c r="KDA58" s="43"/>
      <c r="KDB58" s="43"/>
      <c r="KDC58" s="43"/>
      <c r="KDD58" s="43"/>
      <c r="KDE58" s="43"/>
      <c r="KDF58" s="43"/>
      <c r="KDG58" s="43"/>
      <c r="KDH58" s="43"/>
      <c r="KDI58" s="43"/>
      <c r="KDJ58" s="43"/>
      <c r="KDK58" s="43"/>
      <c r="KDL58" s="43"/>
      <c r="KDM58" s="43"/>
      <c r="KDN58" s="43"/>
      <c r="KDO58" s="43"/>
      <c r="KDP58" s="43"/>
      <c r="KDQ58" s="43"/>
      <c r="KDR58" s="43"/>
      <c r="KDS58" s="43"/>
      <c r="KDT58" s="43"/>
      <c r="KDU58" s="43"/>
      <c r="KDV58" s="43"/>
      <c r="KDW58" s="43"/>
      <c r="KDX58" s="43"/>
      <c r="KDY58" s="43"/>
      <c r="KDZ58" s="43"/>
      <c r="KEA58" s="43"/>
      <c r="KEB58" s="43"/>
      <c r="KEC58" s="43"/>
      <c r="KED58" s="43"/>
      <c r="KEE58" s="43"/>
      <c r="KEF58" s="43"/>
      <c r="KEG58" s="43"/>
      <c r="KEH58" s="43"/>
      <c r="KEI58" s="43"/>
      <c r="KEJ58" s="43"/>
      <c r="KEK58" s="43"/>
      <c r="KEL58" s="43"/>
      <c r="KEM58" s="43"/>
      <c r="KEN58" s="43"/>
      <c r="KEO58" s="43"/>
      <c r="KEP58" s="43"/>
      <c r="KEQ58" s="43"/>
      <c r="KER58" s="43"/>
      <c r="KES58" s="43"/>
      <c r="KET58" s="43"/>
      <c r="KEU58" s="43"/>
      <c r="KEV58" s="43"/>
      <c r="KEW58" s="43"/>
      <c r="KEX58" s="43"/>
      <c r="KEY58" s="43"/>
      <c r="KEZ58" s="43"/>
      <c r="KFA58" s="43"/>
      <c r="KFB58" s="43"/>
      <c r="KFC58" s="43"/>
      <c r="KFD58" s="43"/>
      <c r="KFE58" s="43"/>
      <c r="KFF58" s="43"/>
      <c r="KFG58" s="43"/>
      <c r="KFH58" s="43"/>
      <c r="KFI58" s="43"/>
      <c r="KFJ58" s="43"/>
      <c r="KFK58" s="43"/>
      <c r="KFL58" s="43"/>
      <c r="KFM58" s="43"/>
      <c r="KFN58" s="43"/>
      <c r="KFO58" s="43"/>
      <c r="KFP58" s="43"/>
      <c r="KFQ58" s="43"/>
      <c r="KFR58" s="43"/>
      <c r="KFS58" s="43"/>
      <c r="KFT58" s="43"/>
      <c r="KFU58" s="43"/>
      <c r="KFV58" s="43"/>
      <c r="KFW58" s="43"/>
      <c r="KFX58" s="43"/>
      <c r="KFY58" s="43"/>
      <c r="KFZ58" s="43"/>
      <c r="KGA58" s="43"/>
      <c r="KGB58" s="43"/>
      <c r="KGC58" s="43"/>
      <c r="KGD58" s="43"/>
      <c r="KGE58" s="43"/>
      <c r="KGF58" s="43"/>
      <c r="KGG58" s="43"/>
      <c r="KGH58" s="43"/>
      <c r="KGI58" s="43"/>
      <c r="KGJ58" s="43"/>
      <c r="KGK58" s="43"/>
      <c r="KGL58" s="43"/>
      <c r="KGM58" s="43"/>
      <c r="KGN58" s="43"/>
      <c r="KGO58" s="43"/>
      <c r="KGP58" s="43"/>
      <c r="KGQ58" s="43"/>
      <c r="KGR58" s="43"/>
      <c r="KGS58" s="43"/>
      <c r="KGT58" s="43"/>
      <c r="KGU58" s="43"/>
      <c r="KGV58" s="43"/>
      <c r="KGW58" s="43"/>
      <c r="KGX58" s="43"/>
      <c r="KGY58" s="43"/>
      <c r="KGZ58" s="43"/>
      <c r="KHA58" s="43"/>
      <c r="KHB58" s="43"/>
      <c r="KHC58" s="43"/>
      <c r="KHD58" s="43"/>
      <c r="KHE58" s="43"/>
      <c r="KHF58" s="43"/>
      <c r="KHG58" s="43"/>
      <c r="KHH58" s="43"/>
      <c r="KHI58" s="43"/>
      <c r="KHJ58" s="43"/>
      <c r="KHK58" s="43"/>
      <c r="KHL58" s="43"/>
      <c r="KHM58" s="43"/>
      <c r="KHN58" s="43"/>
      <c r="KHO58" s="43"/>
      <c r="KHP58" s="43"/>
      <c r="KHQ58" s="43"/>
      <c r="KHR58" s="43"/>
      <c r="KHS58" s="43"/>
      <c r="KHT58" s="43"/>
      <c r="KHU58" s="43"/>
      <c r="KHV58" s="43"/>
      <c r="KHW58" s="43"/>
      <c r="KHX58" s="43"/>
      <c r="KHY58" s="43"/>
      <c r="KHZ58" s="43"/>
      <c r="KIA58" s="43"/>
      <c r="KIB58" s="43"/>
      <c r="KIC58" s="43"/>
      <c r="KID58" s="43"/>
      <c r="KIE58" s="43"/>
      <c r="KIF58" s="43"/>
      <c r="KIG58" s="43"/>
      <c r="KIH58" s="43"/>
      <c r="KII58" s="43"/>
      <c r="KIJ58" s="43"/>
      <c r="KIK58" s="43"/>
      <c r="KIL58" s="43"/>
      <c r="KIM58" s="43"/>
      <c r="KIN58" s="43"/>
      <c r="KIO58" s="43"/>
      <c r="KIP58" s="43"/>
      <c r="KIQ58" s="43"/>
      <c r="KIR58" s="43"/>
      <c r="KIS58" s="43"/>
      <c r="KIT58" s="43"/>
      <c r="KIU58" s="43"/>
      <c r="KIV58" s="43"/>
      <c r="KIW58" s="43"/>
      <c r="KIX58" s="43"/>
      <c r="KIY58" s="43"/>
      <c r="KIZ58" s="43"/>
      <c r="KJA58" s="43"/>
      <c r="KJB58" s="43"/>
      <c r="KJC58" s="43"/>
      <c r="KJD58" s="43"/>
      <c r="KJE58" s="43"/>
      <c r="KJF58" s="43"/>
      <c r="KJG58" s="43"/>
      <c r="KJH58" s="43"/>
      <c r="KJI58" s="43"/>
      <c r="KJJ58" s="43"/>
      <c r="KJK58" s="43"/>
      <c r="KJL58" s="43"/>
      <c r="KJM58" s="43"/>
      <c r="KJN58" s="43"/>
      <c r="KJO58" s="43"/>
      <c r="KJP58" s="43"/>
      <c r="KJQ58" s="43"/>
      <c r="KJR58" s="43"/>
      <c r="KJS58" s="43"/>
      <c r="KJT58" s="43"/>
      <c r="KJU58" s="43"/>
      <c r="KJV58" s="43"/>
      <c r="KJW58" s="43"/>
      <c r="KJX58" s="43"/>
      <c r="KJY58" s="43"/>
      <c r="KJZ58" s="43"/>
      <c r="KKA58" s="43"/>
      <c r="KKB58" s="43"/>
      <c r="KKC58" s="43"/>
      <c r="KKD58" s="43"/>
      <c r="KKE58" s="43"/>
      <c r="KKF58" s="43"/>
      <c r="KKG58" s="43"/>
      <c r="KKH58" s="43"/>
      <c r="KKI58" s="43"/>
      <c r="KKJ58" s="43"/>
      <c r="KKK58" s="43"/>
      <c r="KKL58" s="43"/>
      <c r="KKM58" s="43"/>
      <c r="KKN58" s="43"/>
      <c r="KKO58" s="43"/>
      <c r="KKP58" s="43"/>
      <c r="KKQ58" s="43"/>
      <c r="KKR58" s="43"/>
      <c r="KKS58" s="43"/>
      <c r="KKT58" s="43"/>
      <c r="KKU58" s="43"/>
      <c r="KKV58" s="43"/>
      <c r="KKW58" s="43"/>
      <c r="KKX58" s="43"/>
      <c r="KKY58" s="43"/>
      <c r="KKZ58" s="43"/>
      <c r="KLA58" s="43"/>
      <c r="KLB58" s="43"/>
      <c r="KLC58" s="43"/>
      <c r="KLD58" s="43"/>
      <c r="KLE58" s="43"/>
      <c r="KLF58" s="43"/>
      <c r="KLG58" s="43"/>
      <c r="KLH58" s="43"/>
      <c r="KLI58" s="43"/>
      <c r="KLJ58" s="43"/>
      <c r="KLK58" s="43"/>
      <c r="KLL58" s="43"/>
      <c r="KLM58" s="43"/>
      <c r="KLN58" s="43"/>
      <c r="KLO58" s="43"/>
      <c r="KLP58" s="43"/>
      <c r="KLQ58" s="43"/>
      <c r="KLR58" s="43"/>
      <c r="KLS58" s="43"/>
      <c r="KLT58" s="43"/>
      <c r="KLU58" s="43"/>
      <c r="KLV58" s="43"/>
      <c r="KLW58" s="43"/>
      <c r="KLX58" s="43"/>
      <c r="KLY58" s="43"/>
      <c r="KLZ58" s="43"/>
      <c r="KMA58" s="43"/>
      <c r="KMB58" s="43"/>
      <c r="KMC58" s="43"/>
      <c r="KMD58" s="43"/>
      <c r="KME58" s="43"/>
      <c r="KMF58" s="43"/>
      <c r="KMG58" s="43"/>
      <c r="KMH58" s="43"/>
      <c r="KMI58" s="43"/>
      <c r="KMJ58" s="43"/>
      <c r="KMK58" s="43"/>
      <c r="KML58" s="43"/>
      <c r="KMM58" s="43"/>
      <c r="KMN58" s="43"/>
      <c r="KMO58" s="43"/>
      <c r="KMP58" s="43"/>
      <c r="KMQ58" s="43"/>
      <c r="KMR58" s="43"/>
      <c r="KMS58" s="43"/>
      <c r="KMT58" s="43"/>
      <c r="KMU58" s="43"/>
      <c r="KMV58" s="43"/>
      <c r="KMW58" s="43"/>
      <c r="KMX58" s="43"/>
      <c r="KMY58" s="43"/>
      <c r="KMZ58" s="43"/>
      <c r="KNA58" s="43"/>
      <c r="KNB58" s="43"/>
      <c r="KNC58" s="43"/>
      <c r="KND58" s="43"/>
      <c r="KNE58" s="43"/>
      <c r="KNF58" s="43"/>
      <c r="KNG58" s="43"/>
      <c r="KNH58" s="43"/>
      <c r="KNI58" s="43"/>
      <c r="KNJ58" s="43"/>
      <c r="KNK58" s="43"/>
      <c r="KNL58" s="43"/>
      <c r="KNM58" s="43"/>
      <c r="KNN58" s="43"/>
      <c r="KNO58" s="43"/>
      <c r="KNP58" s="43"/>
      <c r="KNQ58" s="43"/>
      <c r="KNR58" s="43"/>
      <c r="KNS58" s="43"/>
      <c r="KNT58" s="43"/>
      <c r="KNU58" s="43"/>
      <c r="KNV58" s="43"/>
      <c r="KNW58" s="43"/>
      <c r="KNX58" s="43"/>
      <c r="KNY58" s="43"/>
      <c r="KNZ58" s="43"/>
      <c r="KOA58" s="43"/>
      <c r="KOB58" s="43"/>
      <c r="KOC58" s="43"/>
      <c r="KOD58" s="43"/>
      <c r="KOE58" s="43"/>
      <c r="KOF58" s="43"/>
      <c r="KOG58" s="43"/>
      <c r="KOH58" s="43"/>
      <c r="KOI58" s="43"/>
      <c r="KOJ58" s="43"/>
      <c r="KOK58" s="43"/>
      <c r="KOL58" s="43"/>
      <c r="KOM58" s="43"/>
      <c r="KON58" s="43"/>
      <c r="KOO58" s="43"/>
      <c r="KOP58" s="43"/>
      <c r="KOQ58" s="43"/>
      <c r="KOR58" s="43"/>
      <c r="KOS58" s="43"/>
      <c r="KOT58" s="43"/>
      <c r="KOU58" s="43"/>
      <c r="KOV58" s="43"/>
      <c r="KOW58" s="43"/>
      <c r="KOX58" s="43"/>
      <c r="KOY58" s="43"/>
      <c r="KOZ58" s="43"/>
      <c r="KPA58" s="43"/>
      <c r="KPB58" s="43"/>
      <c r="KPC58" s="43"/>
      <c r="KPD58" s="43"/>
      <c r="KPE58" s="43"/>
      <c r="KPF58" s="43"/>
      <c r="KPG58" s="43"/>
      <c r="KPH58" s="43"/>
      <c r="KPI58" s="43"/>
      <c r="KPJ58" s="43"/>
      <c r="KPK58" s="43"/>
      <c r="KPL58" s="43"/>
      <c r="KPM58" s="43"/>
      <c r="KPN58" s="43"/>
      <c r="KPO58" s="43"/>
      <c r="KPP58" s="43"/>
      <c r="KPQ58" s="43"/>
      <c r="KPR58" s="43"/>
      <c r="KPS58" s="43"/>
      <c r="KPT58" s="43"/>
      <c r="KPU58" s="43"/>
      <c r="KPV58" s="43"/>
      <c r="KPW58" s="43"/>
      <c r="KPX58" s="43"/>
      <c r="KPY58" s="43"/>
      <c r="KPZ58" s="43"/>
      <c r="KQA58" s="43"/>
      <c r="KQB58" s="43"/>
      <c r="KQC58" s="43"/>
      <c r="KQD58" s="43"/>
      <c r="KQE58" s="43"/>
      <c r="KQF58" s="43"/>
      <c r="KQG58" s="43"/>
      <c r="KQH58" s="43"/>
      <c r="KQI58" s="43"/>
      <c r="KQJ58" s="43"/>
      <c r="KQK58" s="43"/>
      <c r="KQL58" s="43"/>
      <c r="KQM58" s="43"/>
      <c r="KQN58" s="43"/>
      <c r="KQO58" s="43"/>
      <c r="KQP58" s="43"/>
      <c r="KQQ58" s="43"/>
      <c r="KQR58" s="43"/>
      <c r="KQS58" s="43"/>
      <c r="KQT58" s="43"/>
      <c r="KQU58" s="43"/>
      <c r="KQV58" s="43"/>
      <c r="KQW58" s="43"/>
      <c r="KQX58" s="43"/>
      <c r="KQY58" s="43"/>
      <c r="KQZ58" s="43"/>
      <c r="KRA58" s="43"/>
      <c r="KRB58" s="43"/>
      <c r="KRC58" s="43"/>
      <c r="KRD58" s="43"/>
      <c r="KRE58" s="43"/>
      <c r="KRF58" s="43"/>
      <c r="KRG58" s="43"/>
      <c r="KRH58" s="43"/>
      <c r="KRI58" s="43"/>
      <c r="KRJ58" s="43"/>
      <c r="KRK58" s="43"/>
      <c r="KRL58" s="43"/>
      <c r="KRM58" s="43"/>
      <c r="KRN58" s="43"/>
      <c r="KRO58" s="43"/>
      <c r="KRP58" s="43"/>
      <c r="KRQ58" s="43"/>
      <c r="KRR58" s="43"/>
      <c r="KRS58" s="43"/>
      <c r="KRT58" s="43"/>
      <c r="KRU58" s="43"/>
      <c r="KRV58" s="43"/>
      <c r="KRW58" s="43"/>
      <c r="KRX58" s="43"/>
      <c r="KRY58" s="43"/>
      <c r="KRZ58" s="43"/>
      <c r="KSA58" s="43"/>
      <c r="KSB58" s="43"/>
      <c r="KSC58" s="43"/>
      <c r="KSD58" s="43"/>
      <c r="KSE58" s="43"/>
      <c r="KSF58" s="43"/>
      <c r="KSG58" s="43"/>
      <c r="KSH58" s="43"/>
      <c r="KSI58" s="43"/>
      <c r="KSJ58" s="43"/>
      <c r="KSK58" s="43"/>
      <c r="KSL58" s="43"/>
      <c r="KSM58" s="43"/>
      <c r="KSN58" s="43"/>
      <c r="KSO58" s="43"/>
      <c r="KSP58" s="43"/>
      <c r="KSQ58" s="43"/>
      <c r="KSR58" s="43"/>
      <c r="KSS58" s="43"/>
      <c r="KST58" s="43"/>
      <c r="KSU58" s="43"/>
      <c r="KSV58" s="43"/>
      <c r="KSW58" s="43"/>
      <c r="KSX58" s="43"/>
      <c r="KSY58" s="43"/>
      <c r="KSZ58" s="43"/>
      <c r="KTA58" s="43"/>
      <c r="KTB58" s="43"/>
      <c r="KTC58" s="43"/>
      <c r="KTD58" s="43"/>
      <c r="KTE58" s="43"/>
      <c r="KTF58" s="43"/>
      <c r="KTG58" s="43"/>
      <c r="KTH58" s="43"/>
      <c r="KTI58" s="43"/>
      <c r="KTJ58" s="43"/>
      <c r="KTK58" s="43"/>
      <c r="KTL58" s="43"/>
      <c r="KTM58" s="43"/>
      <c r="KTN58" s="43"/>
      <c r="KTO58" s="43"/>
      <c r="KTP58" s="43"/>
      <c r="KTQ58" s="43"/>
      <c r="KTR58" s="43"/>
      <c r="KTS58" s="43"/>
      <c r="KTT58" s="43"/>
      <c r="KTU58" s="43"/>
      <c r="KTV58" s="43"/>
      <c r="KTW58" s="43"/>
      <c r="KTX58" s="43"/>
      <c r="KTY58" s="43"/>
      <c r="KTZ58" s="43"/>
      <c r="KUA58" s="43"/>
      <c r="KUB58" s="43"/>
      <c r="KUC58" s="43"/>
      <c r="KUD58" s="43"/>
      <c r="KUE58" s="43"/>
      <c r="KUF58" s="43"/>
      <c r="KUG58" s="43"/>
      <c r="KUH58" s="43"/>
      <c r="KUI58" s="43"/>
      <c r="KUJ58" s="43"/>
      <c r="KUK58" s="43"/>
      <c r="KUL58" s="43"/>
      <c r="KUM58" s="43"/>
      <c r="KUN58" s="43"/>
      <c r="KUO58" s="43"/>
      <c r="KUP58" s="43"/>
      <c r="KUQ58" s="43"/>
      <c r="KUR58" s="43"/>
      <c r="KUS58" s="43"/>
      <c r="KUT58" s="43"/>
      <c r="KUU58" s="43"/>
      <c r="KUV58" s="43"/>
      <c r="KUW58" s="43"/>
      <c r="KUX58" s="43"/>
      <c r="KUY58" s="43"/>
      <c r="KUZ58" s="43"/>
      <c r="KVA58" s="43"/>
      <c r="KVB58" s="43"/>
      <c r="KVC58" s="43"/>
      <c r="KVD58" s="43"/>
      <c r="KVE58" s="43"/>
      <c r="KVF58" s="43"/>
      <c r="KVG58" s="43"/>
      <c r="KVH58" s="43"/>
      <c r="KVI58" s="43"/>
      <c r="KVJ58" s="43"/>
      <c r="KVK58" s="43"/>
      <c r="KVL58" s="43"/>
      <c r="KVM58" s="43"/>
      <c r="KVN58" s="43"/>
      <c r="KVO58" s="43"/>
      <c r="KVP58" s="43"/>
      <c r="KVQ58" s="43"/>
      <c r="KVR58" s="43"/>
      <c r="KVS58" s="43"/>
      <c r="KVT58" s="43"/>
      <c r="KVU58" s="43"/>
      <c r="KVV58" s="43"/>
      <c r="KVW58" s="43"/>
      <c r="KVX58" s="43"/>
      <c r="KVY58" s="43"/>
      <c r="KVZ58" s="43"/>
      <c r="KWA58" s="43"/>
      <c r="KWB58" s="43"/>
      <c r="KWC58" s="43"/>
      <c r="KWD58" s="43"/>
      <c r="KWE58" s="43"/>
      <c r="KWF58" s="43"/>
      <c r="KWG58" s="43"/>
      <c r="KWH58" s="43"/>
      <c r="KWI58" s="43"/>
      <c r="KWJ58" s="43"/>
      <c r="KWK58" s="43"/>
      <c r="KWL58" s="43"/>
      <c r="KWM58" s="43"/>
      <c r="KWN58" s="43"/>
      <c r="KWO58" s="43"/>
      <c r="KWP58" s="43"/>
      <c r="KWQ58" s="43"/>
      <c r="KWR58" s="43"/>
      <c r="KWS58" s="43"/>
      <c r="KWT58" s="43"/>
      <c r="KWU58" s="43"/>
      <c r="KWV58" s="43"/>
      <c r="KWW58" s="43"/>
      <c r="KWX58" s="43"/>
      <c r="KWY58" s="43"/>
      <c r="KWZ58" s="43"/>
      <c r="KXA58" s="43"/>
      <c r="KXB58" s="43"/>
      <c r="KXC58" s="43"/>
      <c r="KXD58" s="43"/>
      <c r="KXE58" s="43"/>
      <c r="KXF58" s="43"/>
      <c r="KXG58" s="43"/>
      <c r="KXH58" s="43"/>
      <c r="KXI58" s="43"/>
      <c r="KXJ58" s="43"/>
      <c r="KXK58" s="43"/>
      <c r="KXL58" s="43"/>
      <c r="KXM58" s="43"/>
      <c r="KXN58" s="43"/>
      <c r="KXO58" s="43"/>
      <c r="KXP58" s="43"/>
      <c r="KXQ58" s="43"/>
      <c r="KXR58" s="43"/>
      <c r="KXS58" s="43"/>
      <c r="KXT58" s="43"/>
      <c r="KXU58" s="43"/>
      <c r="KXV58" s="43"/>
      <c r="KXW58" s="43"/>
      <c r="KXX58" s="43"/>
      <c r="KXY58" s="43"/>
      <c r="KXZ58" s="43"/>
      <c r="KYA58" s="43"/>
      <c r="KYB58" s="43"/>
      <c r="KYC58" s="43"/>
      <c r="KYD58" s="43"/>
      <c r="KYE58" s="43"/>
      <c r="KYF58" s="43"/>
      <c r="KYG58" s="43"/>
      <c r="KYH58" s="43"/>
      <c r="KYI58" s="43"/>
      <c r="KYJ58" s="43"/>
      <c r="KYK58" s="43"/>
      <c r="KYL58" s="43"/>
      <c r="KYM58" s="43"/>
      <c r="KYN58" s="43"/>
      <c r="KYO58" s="43"/>
      <c r="KYP58" s="43"/>
      <c r="KYQ58" s="43"/>
      <c r="KYR58" s="43"/>
      <c r="KYS58" s="43"/>
      <c r="KYT58" s="43"/>
      <c r="KYU58" s="43"/>
      <c r="KYV58" s="43"/>
      <c r="KYW58" s="43"/>
      <c r="KYX58" s="43"/>
      <c r="KYY58" s="43"/>
      <c r="KYZ58" s="43"/>
      <c r="KZA58" s="43"/>
      <c r="KZB58" s="43"/>
      <c r="KZC58" s="43"/>
      <c r="KZD58" s="43"/>
      <c r="KZE58" s="43"/>
      <c r="KZF58" s="43"/>
      <c r="KZG58" s="43"/>
      <c r="KZH58" s="43"/>
      <c r="KZI58" s="43"/>
      <c r="KZJ58" s="43"/>
      <c r="KZK58" s="43"/>
      <c r="KZL58" s="43"/>
      <c r="KZM58" s="43"/>
      <c r="KZN58" s="43"/>
      <c r="KZO58" s="43"/>
      <c r="KZP58" s="43"/>
      <c r="KZQ58" s="43"/>
      <c r="KZR58" s="43"/>
      <c r="KZS58" s="43"/>
      <c r="KZT58" s="43"/>
      <c r="KZU58" s="43"/>
      <c r="KZV58" s="43"/>
      <c r="KZW58" s="43"/>
      <c r="KZX58" s="43"/>
      <c r="KZY58" s="43"/>
      <c r="KZZ58" s="43"/>
      <c r="LAA58" s="43"/>
      <c r="LAB58" s="43"/>
      <c r="LAC58" s="43"/>
      <c r="LAD58" s="43"/>
      <c r="LAE58" s="43"/>
      <c r="LAF58" s="43"/>
      <c r="LAG58" s="43"/>
      <c r="LAH58" s="43"/>
      <c r="LAI58" s="43"/>
      <c r="LAJ58" s="43"/>
      <c r="LAK58" s="43"/>
      <c r="LAL58" s="43"/>
      <c r="LAM58" s="43"/>
      <c r="LAN58" s="43"/>
      <c r="LAO58" s="43"/>
      <c r="LAP58" s="43"/>
      <c r="LAQ58" s="43"/>
      <c r="LAR58" s="43"/>
      <c r="LAS58" s="43"/>
      <c r="LAT58" s="43"/>
      <c r="LAU58" s="43"/>
      <c r="LAV58" s="43"/>
      <c r="LAW58" s="43"/>
      <c r="LAX58" s="43"/>
      <c r="LAY58" s="43"/>
      <c r="LAZ58" s="43"/>
      <c r="LBA58" s="43"/>
      <c r="LBB58" s="43"/>
      <c r="LBC58" s="43"/>
      <c r="LBD58" s="43"/>
      <c r="LBE58" s="43"/>
      <c r="LBF58" s="43"/>
      <c r="LBG58" s="43"/>
      <c r="LBH58" s="43"/>
      <c r="LBI58" s="43"/>
      <c r="LBJ58" s="43"/>
      <c r="LBK58" s="43"/>
      <c r="LBL58" s="43"/>
      <c r="LBM58" s="43"/>
      <c r="LBN58" s="43"/>
      <c r="LBO58" s="43"/>
      <c r="LBP58" s="43"/>
      <c r="LBQ58" s="43"/>
      <c r="LBR58" s="43"/>
      <c r="LBS58" s="43"/>
      <c r="LBT58" s="43"/>
      <c r="LBU58" s="43"/>
      <c r="LBV58" s="43"/>
      <c r="LBW58" s="43"/>
      <c r="LBX58" s="43"/>
      <c r="LBY58" s="43"/>
      <c r="LBZ58" s="43"/>
      <c r="LCA58" s="43"/>
      <c r="LCB58" s="43"/>
      <c r="LCC58" s="43"/>
      <c r="LCD58" s="43"/>
      <c r="LCE58" s="43"/>
      <c r="LCF58" s="43"/>
      <c r="LCG58" s="43"/>
      <c r="LCH58" s="43"/>
      <c r="LCI58" s="43"/>
      <c r="LCJ58" s="43"/>
      <c r="LCK58" s="43"/>
      <c r="LCL58" s="43"/>
      <c r="LCM58" s="43"/>
      <c r="LCN58" s="43"/>
      <c r="LCO58" s="43"/>
      <c r="LCP58" s="43"/>
      <c r="LCQ58" s="43"/>
      <c r="LCR58" s="43"/>
      <c r="LCS58" s="43"/>
      <c r="LCT58" s="43"/>
      <c r="LCU58" s="43"/>
      <c r="LCV58" s="43"/>
      <c r="LCW58" s="43"/>
      <c r="LCX58" s="43"/>
      <c r="LCY58" s="43"/>
      <c r="LCZ58" s="43"/>
      <c r="LDA58" s="43"/>
      <c r="LDB58" s="43"/>
      <c r="LDC58" s="43"/>
      <c r="LDD58" s="43"/>
      <c r="LDE58" s="43"/>
      <c r="LDF58" s="43"/>
      <c r="LDG58" s="43"/>
      <c r="LDH58" s="43"/>
      <c r="LDI58" s="43"/>
      <c r="LDJ58" s="43"/>
      <c r="LDK58" s="43"/>
      <c r="LDL58" s="43"/>
      <c r="LDM58" s="43"/>
      <c r="LDN58" s="43"/>
      <c r="LDO58" s="43"/>
      <c r="LDP58" s="43"/>
      <c r="LDQ58" s="43"/>
      <c r="LDR58" s="43"/>
      <c r="LDS58" s="43"/>
      <c r="LDT58" s="43"/>
      <c r="LDU58" s="43"/>
      <c r="LDV58" s="43"/>
      <c r="LDW58" s="43"/>
      <c r="LDX58" s="43"/>
      <c r="LDY58" s="43"/>
      <c r="LDZ58" s="43"/>
      <c r="LEA58" s="43"/>
      <c r="LEB58" s="43"/>
      <c r="LEC58" s="43"/>
      <c r="LED58" s="43"/>
      <c r="LEE58" s="43"/>
      <c r="LEF58" s="43"/>
      <c r="LEG58" s="43"/>
      <c r="LEH58" s="43"/>
      <c r="LEI58" s="43"/>
      <c r="LEJ58" s="43"/>
      <c r="LEK58" s="43"/>
      <c r="LEL58" s="43"/>
      <c r="LEM58" s="43"/>
      <c r="LEN58" s="43"/>
      <c r="LEO58" s="43"/>
      <c r="LEP58" s="43"/>
      <c r="LEQ58" s="43"/>
      <c r="LER58" s="43"/>
      <c r="LES58" s="43"/>
      <c r="LET58" s="43"/>
      <c r="LEU58" s="43"/>
      <c r="LEV58" s="43"/>
      <c r="LEW58" s="43"/>
      <c r="LEX58" s="43"/>
      <c r="LEY58" s="43"/>
      <c r="LEZ58" s="43"/>
      <c r="LFA58" s="43"/>
      <c r="LFB58" s="43"/>
      <c r="LFC58" s="43"/>
      <c r="LFD58" s="43"/>
      <c r="LFE58" s="43"/>
      <c r="LFF58" s="43"/>
      <c r="LFG58" s="43"/>
      <c r="LFH58" s="43"/>
      <c r="LFI58" s="43"/>
      <c r="LFJ58" s="43"/>
      <c r="LFK58" s="43"/>
      <c r="LFL58" s="43"/>
      <c r="LFM58" s="43"/>
      <c r="LFN58" s="43"/>
      <c r="LFO58" s="43"/>
      <c r="LFP58" s="43"/>
      <c r="LFQ58" s="43"/>
      <c r="LFR58" s="43"/>
      <c r="LFS58" s="43"/>
      <c r="LFT58" s="43"/>
      <c r="LFU58" s="43"/>
      <c r="LFV58" s="43"/>
      <c r="LFW58" s="43"/>
      <c r="LFX58" s="43"/>
      <c r="LFY58" s="43"/>
      <c r="LFZ58" s="43"/>
      <c r="LGA58" s="43"/>
      <c r="LGB58" s="43"/>
      <c r="LGC58" s="43"/>
      <c r="LGD58" s="43"/>
      <c r="LGE58" s="43"/>
      <c r="LGF58" s="43"/>
      <c r="LGG58" s="43"/>
      <c r="LGH58" s="43"/>
      <c r="LGI58" s="43"/>
      <c r="LGJ58" s="43"/>
      <c r="LGK58" s="43"/>
      <c r="LGL58" s="43"/>
      <c r="LGM58" s="43"/>
      <c r="LGN58" s="43"/>
      <c r="LGO58" s="43"/>
      <c r="LGP58" s="43"/>
      <c r="LGQ58" s="43"/>
      <c r="LGR58" s="43"/>
      <c r="LGS58" s="43"/>
      <c r="LGT58" s="43"/>
      <c r="LGU58" s="43"/>
      <c r="LGV58" s="43"/>
      <c r="LGW58" s="43"/>
      <c r="LGX58" s="43"/>
      <c r="LGY58" s="43"/>
      <c r="LGZ58" s="43"/>
      <c r="LHA58" s="43"/>
      <c r="LHB58" s="43"/>
      <c r="LHC58" s="43"/>
      <c r="LHD58" s="43"/>
      <c r="LHE58" s="43"/>
      <c r="LHF58" s="43"/>
      <c r="LHG58" s="43"/>
      <c r="LHH58" s="43"/>
      <c r="LHI58" s="43"/>
      <c r="LHJ58" s="43"/>
      <c r="LHK58" s="43"/>
      <c r="LHL58" s="43"/>
      <c r="LHM58" s="43"/>
      <c r="LHN58" s="43"/>
      <c r="LHO58" s="43"/>
      <c r="LHP58" s="43"/>
      <c r="LHQ58" s="43"/>
      <c r="LHR58" s="43"/>
      <c r="LHS58" s="43"/>
      <c r="LHT58" s="43"/>
      <c r="LHU58" s="43"/>
      <c r="LHV58" s="43"/>
      <c r="LHW58" s="43"/>
      <c r="LHX58" s="43"/>
      <c r="LHY58" s="43"/>
      <c r="LHZ58" s="43"/>
      <c r="LIA58" s="43"/>
      <c r="LIB58" s="43"/>
      <c r="LIC58" s="43"/>
      <c r="LID58" s="43"/>
      <c r="LIE58" s="43"/>
      <c r="LIF58" s="43"/>
      <c r="LIG58" s="43"/>
      <c r="LIH58" s="43"/>
      <c r="LII58" s="43"/>
      <c r="LIJ58" s="43"/>
      <c r="LIK58" s="43"/>
      <c r="LIL58" s="43"/>
      <c r="LIM58" s="43"/>
      <c r="LIN58" s="43"/>
      <c r="LIO58" s="43"/>
      <c r="LIP58" s="43"/>
      <c r="LIQ58" s="43"/>
      <c r="LIR58" s="43"/>
      <c r="LIS58" s="43"/>
      <c r="LIT58" s="43"/>
      <c r="LIU58" s="43"/>
      <c r="LIV58" s="43"/>
      <c r="LIW58" s="43"/>
      <c r="LIX58" s="43"/>
      <c r="LIY58" s="43"/>
      <c r="LIZ58" s="43"/>
      <c r="LJA58" s="43"/>
      <c r="LJB58" s="43"/>
      <c r="LJC58" s="43"/>
      <c r="LJD58" s="43"/>
      <c r="LJE58" s="43"/>
      <c r="LJF58" s="43"/>
      <c r="LJG58" s="43"/>
      <c r="LJH58" s="43"/>
      <c r="LJI58" s="43"/>
      <c r="LJJ58" s="43"/>
      <c r="LJK58" s="43"/>
      <c r="LJL58" s="43"/>
      <c r="LJM58" s="43"/>
      <c r="LJN58" s="43"/>
      <c r="LJO58" s="43"/>
      <c r="LJP58" s="43"/>
      <c r="LJQ58" s="43"/>
      <c r="LJR58" s="43"/>
      <c r="LJS58" s="43"/>
      <c r="LJT58" s="43"/>
      <c r="LJU58" s="43"/>
      <c r="LJV58" s="43"/>
      <c r="LJW58" s="43"/>
      <c r="LJX58" s="43"/>
      <c r="LJY58" s="43"/>
      <c r="LJZ58" s="43"/>
      <c r="LKA58" s="43"/>
      <c r="LKB58" s="43"/>
      <c r="LKC58" s="43"/>
      <c r="LKD58" s="43"/>
      <c r="LKE58" s="43"/>
      <c r="LKF58" s="43"/>
      <c r="LKG58" s="43"/>
      <c r="LKH58" s="43"/>
      <c r="LKI58" s="43"/>
      <c r="LKJ58" s="43"/>
      <c r="LKK58" s="43"/>
      <c r="LKL58" s="43"/>
      <c r="LKM58" s="43"/>
      <c r="LKN58" s="43"/>
      <c r="LKO58" s="43"/>
      <c r="LKP58" s="43"/>
      <c r="LKQ58" s="43"/>
      <c r="LKR58" s="43"/>
      <c r="LKS58" s="43"/>
      <c r="LKT58" s="43"/>
      <c r="LKU58" s="43"/>
      <c r="LKV58" s="43"/>
      <c r="LKW58" s="43"/>
      <c r="LKX58" s="43"/>
      <c r="LKY58" s="43"/>
      <c r="LKZ58" s="43"/>
      <c r="LLA58" s="43"/>
      <c r="LLB58" s="43"/>
      <c r="LLC58" s="43"/>
      <c r="LLD58" s="43"/>
      <c r="LLE58" s="43"/>
      <c r="LLF58" s="43"/>
      <c r="LLG58" s="43"/>
      <c r="LLH58" s="43"/>
      <c r="LLI58" s="43"/>
      <c r="LLJ58" s="43"/>
      <c r="LLK58" s="43"/>
      <c r="LLL58" s="43"/>
      <c r="LLM58" s="43"/>
      <c r="LLN58" s="43"/>
      <c r="LLO58" s="43"/>
      <c r="LLP58" s="43"/>
      <c r="LLQ58" s="43"/>
      <c r="LLR58" s="43"/>
      <c r="LLS58" s="43"/>
      <c r="LLT58" s="43"/>
      <c r="LLU58" s="43"/>
      <c r="LLV58" s="43"/>
      <c r="LLW58" s="43"/>
      <c r="LLX58" s="43"/>
      <c r="LLY58" s="43"/>
      <c r="LLZ58" s="43"/>
      <c r="LMA58" s="43"/>
      <c r="LMB58" s="43"/>
      <c r="LMC58" s="43"/>
      <c r="LMD58" s="43"/>
      <c r="LME58" s="43"/>
      <c r="LMF58" s="43"/>
      <c r="LMG58" s="43"/>
      <c r="LMH58" s="43"/>
      <c r="LMI58" s="43"/>
      <c r="LMJ58" s="43"/>
      <c r="LMK58" s="43"/>
      <c r="LML58" s="43"/>
      <c r="LMM58" s="43"/>
      <c r="LMN58" s="43"/>
      <c r="LMO58" s="43"/>
      <c r="LMP58" s="43"/>
      <c r="LMQ58" s="43"/>
      <c r="LMR58" s="43"/>
      <c r="LMS58" s="43"/>
      <c r="LMT58" s="43"/>
      <c r="LMU58" s="43"/>
      <c r="LMV58" s="43"/>
      <c r="LMW58" s="43"/>
      <c r="LMX58" s="43"/>
      <c r="LMY58" s="43"/>
      <c r="LMZ58" s="43"/>
      <c r="LNA58" s="43"/>
      <c r="LNB58" s="43"/>
      <c r="LNC58" s="43"/>
      <c r="LND58" s="43"/>
      <c r="LNE58" s="43"/>
      <c r="LNF58" s="43"/>
      <c r="LNG58" s="43"/>
      <c r="LNH58" s="43"/>
      <c r="LNI58" s="43"/>
      <c r="LNJ58" s="43"/>
      <c r="LNK58" s="43"/>
      <c r="LNL58" s="43"/>
      <c r="LNM58" s="43"/>
      <c r="LNN58" s="43"/>
      <c r="LNO58" s="43"/>
      <c r="LNP58" s="43"/>
      <c r="LNQ58" s="43"/>
      <c r="LNR58" s="43"/>
      <c r="LNS58" s="43"/>
      <c r="LNT58" s="43"/>
      <c r="LNU58" s="43"/>
      <c r="LNV58" s="43"/>
      <c r="LNW58" s="43"/>
      <c r="LNX58" s="43"/>
      <c r="LNY58" s="43"/>
      <c r="LNZ58" s="43"/>
      <c r="LOA58" s="43"/>
      <c r="LOB58" s="43"/>
      <c r="LOC58" s="43"/>
      <c r="LOD58" s="43"/>
      <c r="LOE58" s="43"/>
      <c r="LOF58" s="43"/>
      <c r="LOG58" s="43"/>
      <c r="LOH58" s="43"/>
      <c r="LOI58" s="43"/>
      <c r="LOJ58" s="43"/>
      <c r="LOK58" s="43"/>
      <c r="LOL58" s="43"/>
      <c r="LOM58" s="43"/>
      <c r="LON58" s="43"/>
      <c r="LOO58" s="43"/>
      <c r="LOP58" s="43"/>
      <c r="LOQ58" s="43"/>
      <c r="LOR58" s="43"/>
      <c r="LOS58" s="43"/>
      <c r="LOT58" s="43"/>
      <c r="LOU58" s="43"/>
      <c r="LOV58" s="43"/>
      <c r="LOW58" s="43"/>
      <c r="LOX58" s="43"/>
      <c r="LOY58" s="43"/>
      <c r="LOZ58" s="43"/>
      <c r="LPA58" s="43"/>
      <c r="LPB58" s="43"/>
      <c r="LPC58" s="43"/>
      <c r="LPD58" s="43"/>
      <c r="LPE58" s="43"/>
      <c r="LPF58" s="43"/>
      <c r="LPG58" s="43"/>
      <c r="LPH58" s="43"/>
      <c r="LPI58" s="43"/>
      <c r="LPJ58" s="43"/>
      <c r="LPK58" s="43"/>
      <c r="LPL58" s="43"/>
      <c r="LPM58" s="43"/>
      <c r="LPN58" s="43"/>
      <c r="LPO58" s="43"/>
      <c r="LPP58" s="43"/>
      <c r="LPQ58" s="43"/>
      <c r="LPR58" s="43"/>
      <c r="LPS58" s="43"/>
      <c r="LPT58" s="43"/>
      <c r="LPU58" s="43"/>
      <c r="LPV58" s="43"/>
      <c r="LPW58" s="43"/>
      <c r="LPX58" s="43"/>
      <c r="LPY58" s="43"/>
      <c r="LPZ58" s="43"/>
      <c r="LQA58" s="43"/>
      <c r="LQB58" s="43"/>
      <c r="LQC58" s="43"/>
      <c r="LQD58" s="43"/>
      <c r="LQE58" s="43"/>
      <c r="LQF58" s="43"/>
      <c r="LQG58" s="43"/>
      <c r="LQH58" s="43"/>
      <c r="LQI58" s="43"/>
      <c r="LQJ58" s="43"/>
      <c r="LQK58" s="43"/>
      <c r="LQL58" s="43"/>
      <c r="LQM58" s="43"/>
      <c r="LQN58" s="43"/>
      <c r="LQO58" s="43"/>
      <c r="LQP58" s="43"/>
      <c r="LQQ58" s="43"/>
      <c r="LQR58" s="43"/>
      <c r="LQS58" s="43"/>
      <c r="LQT58" s="43"/>
      <c r="LQU58" s="43"/>
      <c r="LQV58" s="43"/>
      <c r="LQW58" s="43"/>
      <c r="LQX58" s="43"/>
      <c r="LQY58" s="43"/>
      <c r="LQZ58" s="43"/>
      <c r="LRA58" s="43"/>
      <c r="LRB58" s="43"/>
      <c r="LRC58" s="43"/>
      <c r="LRD58" s="43"/>
      <c r="LRE58" s="43"/>
      <c r="LRF58" s="43"/>
      <c r="LRG58" s="43"/>
      <c r="LRH58" s="43"/>
      <c r="LRI58" s="43"/>
      <c r="LRJ58" s="43"/>
      <c r="LRK58" s="43"/>
      <c r="LRL58" s="43"/>
      <c r="LRM58" s="43"/>
      <c r="LRN58" s="43"/>
      <c r="LRO58" s="43"/>
      <c r="LRP58" s="43"/>
      <c r="LRQ58" s="43"/>
      <c r="LRR58" s="43"/>
      <c r="LRS58" s="43"/>
      <c r="LRT58" s="43"/>
      <c r="LRU58" s="43"/>
      <c r="LRV58" s="43"/>
      <c r="LRW58" s="43"/>
      <c r="LRX58" s="43"/>
      <c r="LRY58" s="43"/>
      <c r="LRZ58" s="43"/>
      <c r="LSA58" s="43"/>
      <c r="LSB58" s="43"/>
      <c r="LSC58" s="43"/>
      <c r="LSD58" s="43"/>
      <c r="LSE58" s="43"/>
      <c r="LSF58" s="43"/>
      <c r="LSG58" s="43"/>
      <c r="LSH58" s="43"/>
      <c r="LSI58" s="43"/>
      <c r="LSJ58" s="43"/>
      <c r="LSK58" s="43"/>
      <c r="LSL58" s="43"/>
      <c r="LSM58" s="43"/>
      <c r="LSN58" s="43"/>
      <c r="LSO58" s="43"/>
      <c r="LSP58" s="43"/>
      <c r="LSQ58" s="43"/>
      <c r="LSR58" s="43"/>
      <c r="LSS58" s="43"/>
      <c r="LST58" s="43"/>
      <c r="LSU58" s="43"/>
      <c r="LSV58" s="43"/>
      <c r="LSW58" s="43"/>
      <c r="LSX58" s="43"/>
      <c r="LSY58" s="43"/>
      <c r="LSZ58" s="43"/>
      <c r="LTA58" s="43"/>
      <c r="LTB58" s="43"/>
      <c r="LTC58" s="43"/>
      <c r="LTD58" s="43"/>
      <c r="LTE58" s="43"/>
      <c r="LTF58" s="43"/>
      <c r="LTG58" s="43"/>
      <c r="LTH58" s="43"/>
      <c r="LTI58" s="43"/>
      <c r="LTJ58" s="43"/>
      <c r="LTK58" s="43"/>
      <c r="LTL58" s="43"/>
      <c r="LTM58" s="43"/>
      <c r="LTN58" s="43"/>
      <c r="LTO58" s="43"/>
      <c r="LTP58" s="43"/>
      <c r="LTQ58" s="43"/>
      <c r="LTR58" s="43"/>
      <c r="LTS58" s="43"/>
      <c r="LTT58" s="43"/>
      <c r="LTU58" s="43"/>
      <c r="LTV58" s="43"/>
      <c r="LTW58" s="43"/>
      <c r="LTX58" s="43"/>
      <c r="LTY58" s="43"/>
      <c r="LTZ58" s="43"/>
      <c r="LUA58" s="43"/>
      <c r="LUB58" s="43"/>
      <c r="LUC58" s="43"/>
      <c r="LUD58" s="43"/>
      <c r="LUE58" s="43"/>
      <c r="LUF58" s="43"/>
      <c r="LUG58" s="43"/>
      <c r="LUH58" s="43"/>
      <c r="LUI58" s="43"/>
      <c r="LUJ58" s="43"/>
      <c r="LUK58" s="43"/>
      <c r="LUL58" s="43"/>
      <c r="LUM58" s="43"/>
      <c r="LUN58" s="43"/>
      <c r="LUO58" s="43"/>
      <c r="LUP58" s="43"/>
      <c r="LUQ58" s="43"/>
      <c r="LUR58" s="43"/>
      <c r="LUS58" s="43"/>
      <c r="LUT58" s="43"/>
      <c r="LUU58" s="43"/>
      <c r="LUV58" s="43"/>
      <c r="LUW58" s="43"/>
      <c r="LUX58" s="43"/>
      <c r="LUY58" s="43"/>
      <c r="LUZ58" s="43"/>
      <c r="LVA58" s="43"/>
      <c r="LVB58" s="43"/>
      <c r="LVC58" s="43"/>
      <c r="LVD58" s="43"/>
      <c r="LVE58" s="43"/>
      <c r="LVF58" s="43"/>
      <c r="LVG58" s="43"/>
      <c r="LVH58" s="43"/>
      <c r="LVI58" s="43"/>
      <c r="LVJ58" s="43"/>
      <c r="LVK58" s="43"/>
      <c r="LVL58" s="43"/>
      <c r="LVM58" s="43"/>
      <c r="LVN58" s="43"/>
      <c r="LVO58" s="43"/>
      <c r="LVP58" s="43"/>
      <c r="LVQ58" s="43"/>
      <c r="LVR58" s="43"/>
      <c r="LVS58" s="43"/>
      <c r="LVT58" s="43"/>
      <c r="LVU58" s="43"/>
      <c r="LVV58" s="43"/>
      <c r="LVW58" s="43"/>
      <c r="LVX58" s="43"/>
      <c r="LVY58" s="43"/>
      <c r="LVZ58" s="43"/>
      <c r="LWA58" s="43"/>
      <c r="LWB58" s="43"/>
      <c r="LWC58" s="43"/>
      <c r="LWD58" s="43"/>
      <c r="LWE58" s="43"/>
      <c r="LWF58" s="43"/>
      <c r="LWG58" s="43"/>
      <c r="LWH58" s="43"/>
      <c r="LWI58" s="43"/>
      <c r="LWJ58" s="43"/>
      <c r="LWK58" s="43"/>
      <c r="LWL58" s="43"/>
      <c r="LWM58" s="43"/>
      <c r="LWN58" s="43"/>
      <c r="LWO58" s="43"/>
      <c r="LWP58" s="43"/>
      <c r="LWQ58" s="43"/>
      <c r="LWR58" s="43"/>
      <c r="LWS58" s="43"/>
      <c r="LWT58" s="43"/>
      <c r="LWU58" s="43"/>
      <c r="LWV58" s="43"/>
      <c r="LWW58" s="43"/>
      <c r="LWX58" s="43"/>
      <c r="LWY58" s="43"/>
      <c r="LWZ58" s="43"/>
      <c r="LXA58" s="43"/>
      <c r="LXB58" s="43"/>
      <c r="LXC58" s="43"/>
      <c r="LXD58" s="43"/>
      <c r="LXE58" s="43"/>
      <c r="LXF58" s="43"/>
      <c r="LXG58" s="43"/>
      <c r="LXH58" s="43"/>
      <c r="LXI58" s="43"/>
      <c r="LXJ58" s="43"/>
      <c r="LXK58" s="43"/>
      <c r="LXL58" s="43"/>
      <c r="LXM58" s="43"/>
      <c r="LXN58" s="43"/>
      <c r="LXO58" s="43"/>
      <c r="LXP58" s="43"/>
      <c r="LXQ58" s="43"/>
      <c r="LXR58" s="43"/>
      <c r="LXS58" s="43"/>
      <c r="LXT58" s="43"/>
      <c r="LXU58" s="43"/>
      <c r="LXV58" s="43"/>
      <c r="LXW58" s="43"/>
      <c r="LXX58" s="43"/>
      <c r="LXY58" s="43"/>
      <c r="LXZ58" s="43"/>
      <c r="LYA58" s="43"/>
      <c r="LYB58" s="43"/>
      <c r="LYC58" s="43"/>
      <c r="LYD58" s="43"/>
      <c r="LYE58" s="43"/>
      <c r="LYF58" s="43"/>
      <c r="LYG58" s="43"/>
      <c r="LYH58" s="43"/>
      <c r="LYI58" s="43"/>
      <c r="LYJ58" s="43"/>
      <c r="LYK58" s="43"/>
      <c r="LYL58" s="43"/>
      <c r="LYM58" s="43"/>
      <c r="LYN58" s="43"/>
      <c r="LYO58" s="43"/>
      <c r="LYP58" s="43"/>
      <c r="LYQ58" s="43"/>
      <c r="LYR58" s="43"/>
      <c r="LYS58" s="43"/>
      <c r="LYT58" s="43"/>
      <c r="LYU58" s="43"/>
      <c r="LYV58" s="43"/>
      <c r="LYW58" s="43"/>
      <c r="LYX58" s="43"/>
      <c r="LYY58" s="43"/>
      <c r="LYZ58" s="43"/>
      <c r="LZA58" s="43"/>
      <c r="LZB58" s="43"/>
      <c r="LZC58" s="43"/>
      <c r="LZD58" s="43"/>
      <c r="LZE58" s="43"/>
      <c r="LZF58" s="43"/>
      <c r="LZG58" s="43"/>
      <c r="LZH58" s="43"/>
      <c r="LZI58" s="43"/>
      <c r="LZJ58" s="43"/>
      <c r="LZK58" s="43"/>
      <c r="LZL58" s="43"/>
      <c r="LZM58" s="43"/>
      <c r="LZN58" s="43"/>
      <c r="LZO58" s="43"/>
      <c r="LZP58" s="43"/>
      <c r="LZQ58" s="43"/>
      <c r="LZR58" s="43"/>
      <c r="LZS58" s="43"/>
      <c r="LZT58" s="43"/>
      <c r="LZU58" s="43"/>
      <c r="LZV58" s="43"/>
      <c r="LZW58" s="43"/>
      <c r="LZX58" s="43"/>
      <c r="LZY58" s="43"/>
      <c r="LZZ58" s="43"/>
      <c r="MAA58" s="43"/>
      <c r="MAB58" s="43"/>
      <c r="MAC58" s="43"/>
      <c r="MAD58" s="43"/>
      <c r="MAE58" s="43"/>
      <c r="MAF58" s="43"/>
      <c r="MAG58" s="43"/>
      <c r="MAH58" s="43"/>
      <c r="MAI58" s="43"/>
      <c r="MAJ58" s="43"/>
      <c r="MAK58" s="43"/>
      <c r="MAL58" s="43"/>
      <c r="MAM58" s="43"/>
      <c r="MAN58" s="43"/>
      <c r="MAO58" s="43"/>
      <c r="MAP58" s="43"/>
      <c r="MAQ58" s="43"/>
      <c r="MAR58" s="43"/>
      <c r="MAS58" s="43"/>
      <c r="MAT58" s="43"/>
      <c r="MAU58" s="43"/>
      <c r="MAV58" s="43"/>
      <c r="MAW58" s="43"/>
      <c r="MAX58" s="43"/>
      <c r="MAY58" s="43"/>
      <c r="MAZ58" s="43"/>
      <c r="MBA58" s="43"/>
      <c r="MBB58" s="43"/>
      <c r="MBC58" s="43"/>
      <c r="MBD58" s="43"/>
      <c r="MBE58" s="43"/>
      <c r="MBF58" s="43"/>
      <c r="MBG58" s="43"/>
      <c r="MBH58" s="43"/>
      <c r="MBI58" s="43"/>
      <c r="MBJ58" s="43"/>
      <c r="MBK58" s="43"/>
      <c r="MBL58" s="43"/>
      <c r="MBM58" s="43"/>
      <c r="MBN58" s="43"/>
      <c r="MBO58" s="43"/>
      <c r="MBP58" s="43"/>
      <c r="MBQ58" s="43"/>
      <c r="MBR58" s="43"/>
      <c r="MBS58" s="43"/>
      <c r="MBT58" s="43"/>
      <c r="MBU58" s="43"/>
      <c r="MBV58" s="43"/>
      <c r="MBW58" s="43"/>
      <c r="MBX58" s="43"/>
      <c r="MBY58" s="43"/>
      <c r="MBZ58" s="43"/>
      <c r="MCA58" s="43"/>
      <c r="MCB58" s="43"/>
      <c r="MCC58" s="43"/>
      <c r="MCD58" s="43"/>
      <c r="MCE58" s="43"/>
      <c r="MCF58" s="43"/>
      <c r="MCG58" s="43"/>
      <c r="MCH58" s="43"/>
      <c r="MCI58" s="43"/>
      <c r="MCJ58" s="43"/>
      <c r="MCK58" s="43"/>
      <c r="MCL58" s="43"/>
      <c r="MCM58" s="43"/>
      <c r="MCN58" s="43"/>
      <c r="MCO58" s="43"/>
      <c r="MCP58" s="43"/>
      <c r="MCQ58" s="43"/>
      <c r="MCR58" s="43"/>
      <c r="MCS58" s="43"/>
      <c r="MCT58" s="43"/>
      <c r="MCU58" s="43"/>
      <c r="MCV58" s="43"/>
      <c r="MCW58" s="43"/>
      <c r="MCX58" s="43"/>
      <c r="MCY58" s="43"/>
      <c r="MCZ58" s="43"/>
      <c r="MDA58" s="43"/>
      <c r="MDB58" s="43"/>
      <c r="MDC58" s="43"/>
      <c r="MDD58" s="43"/>
      <c r="MDE58" s="43"/>
      <c r="MDF58" s="43"/>
      <c r="MDG58" s="43"/>
      <c r="MDH58" s="43"/>
      <c r="MDI58" s="43"/>
      <c r="MDJ58" s="43"/>
      <c r="MDK58" s="43"/>
      <c r="MDL58" s="43"/>
      <c r="MDM58" s="43"/>
      <c r="MDN58" s="43"/>
      <c r="MDO58" s="43"/>
      <c r="MDP58" s="43"/>
      <c r="MDQ58" s="43"/>
      <c r="MDR58" s="43"/>
      <c r="MDS58" s="43"/>
      <c r="MDT58" s="43"/>
      <c r="MDU58" s="43"/>
      <c r="MDV58" s="43"/>
      <c r="MDW58" s="43"/>
      <c r="MDX58" s="43"/>
      <c r="MDY58" s="43"/>
      <c r="MDZ58" s="43"/>
      <c r="MEA58" s="43"/>
      <c r="MEB58" s="43"/>
      <c r="MEC58" s="43"/>
      <c r="MED58" s="43"/>
      <c r="MEE58" s="43"/>
      <c r="MEF58" s="43"/>
      <c r="MEG58" s="43"/>
      <c r="MEH58" s="43"/>
      <c r="MEI58" s="43"/>
      <c r="MEJ58" s="43"/>
      <c r="MEK58" s="43"/>
      <c r="MEL58" s="43"/>
      <c r="MEM58" s="43"/>
      <c r="MEN58" s="43"/>
      <c r="MEO58" s="43"/>
      <c r="MEP58" s="43"/>
      <c r="MEQ58" s="43"/>
      <c r="MER58" s="43"/>
      <c r="MES58" s="43"/>
      <c r="MET58" s="43"/>
      <c r="MEU58" s="43"/>
      <c r="MEV58" s="43"/>
      <c r="MEW58" s="43"/>
      <c r="MEX58" s="43"/>
      <c r="MEY58" s="43"/>
      <c r="MEZ58" s="43"/>
      <c r="MFA58" s="43"/>
      <c r="MFB58" s="43"/>
      <c r="MFC58" s="43"/>
      <c r="MFD58" s="43"/>
      <c r="MFE58" s="43"/>
      <c r="MFF58" s="43"/>
      <c r="MFG58" s="43"/>
      <c r="MFH58" s="43"/>
      <c r="MFI58" s="43"/>
      <c r="MFJ58" s="43"/>
      <c r="MFK58" s="43"/>
      <c r="MFL58" s="43"/>
      <c r="MFM58" s="43"/>
      <c r="MFN58" s="43"/>
      <c r="MFO58" s="43"/>
      <c r="MFP58" s="43"/>
      <c r="MFQ58" s="43"/>
      <c r="MFR58" s="43"/>
      <c r="MFS58" s="43"/>
      <c r="MFT58" s="43"/>
      <c r="MFU58" s="43"/>
      <c r="MFV58" s="43"/>
      <c r="MFW58" s="43"/>
      <c r="MFX58" s="43"/>
      <c r="MFY58" s="43"/>
      <c r="MFZ58" s="43"/>
      <c r="MGA58" s="43"/>
      <c r="MGB58" s="43"/>
      <c r="MGC58" s="43"/>
      <c r="MGD58" s="43"/>
      <c r="MGE58" s="43"/>
      <c r="MGF58" s="43"/>
      <c r="MGG58" s="43"/>
      <c r="MGH58" s="43"/>
      <c r="MGI58" s="43"/>
      <c r="MGJ58" s="43"/>
      <c r="MGK58" s="43"/>
      <c r="MGL58" s="43"/>
      <c r="MGM58" s="43"/>
      <c r="MGN58" s="43"/>
      <c r="MGO58" s="43"/>
      <c r="MGP58" s="43"/>
      <c r="MGQ58" s="43"/>
      <c r="MGR58" s="43"/>
      <c r="MGS58" s="43"/>
      <c r="MGT58" s="43"/>
      <c r="MGU58" s="43"/>
      <c r="MGV58" s="43"/>
      <c r="MGW58" s="43"/>
      <c r="MGX58" s="43"/>
      <c r="MGY58" s="43"/>
      <c r="MGZ58" s="43"/>
      <c r="MHA58" s="43"/>
      <c r="MHB58" s="43"/>
      <c r="MHC58" s="43"/>
      <c r="MHD58" s="43"/>
      <c r="MHE58" s="43"/>
      <c r="MHF58" s="43"/>
      <c r="MHG58" s="43"/>
      <c r="MHH58" s="43"/>
      <c r="MHI58" s="43"/>
      <c r="MHJ58" s="43"/>
      <c r="MHK58" s="43"/>
      <c r="MHL58" s="43"/>
      <c r="MHM58" s="43"/>
      <c r="MHN58" s="43"/>
      <c r="MHO58" s="43"/>
      <c r="MHP58" s="43"/>
      <c r="MHQ58" s="43"/>
      <c r="MHR58" s="43"/>
      <c r="MHS58" s="43"/>
      <c r="MHT58" s="43"/>
      <c r="MHU58" s="43"/>
      <c r="MHV58" s="43"/>
      <c r="MHW58" s="43"/>
      <c r="MHX58" s="43"/>
      <c r="MHY58" s="43"/>
      <c r="MHZ58" s="43"/>
      <c r="MIA58" s="43"/>
      <c r="MIB58" s="43"/>
      <c r="MIC58" s="43"/>
      <c r="MID58" s="43"/>
      <c r="MIE58" s="43"/>
      <c r="MIF58" s="43"/>
      <c r="MIG58" s="43"/>
      <c r="MIH58" s="43"/>
      <c r="MII58" s="43"/>
      <c r="MIJ58" s="43"/>
      <c r="MIK58" s="43"/>
      <c r="MIL58" s="43"/>
      <c r="MIM58" s="43"/>
      <c r="MIN58" s="43"/>
      <c r="MIO58" s="43"/>
      <c r="MIP58" s="43"/>
      <c r="MIQ58" s="43"/>
      <c r="MIR58" s="43"/>
      <c r="MIS58" s="43"/>
      <c r="MIT58" s="43"/>
      <c r="MIU58" s="43"/>
      <c r="MIV58" s="43"/>
      <c r="MIW58" s="43"/>
      <c r="MIX58" s="43"/>
      <c r="MIY58" s="43"/>
      <c r="MIZ58" s="43"/>
      <c r="MJA58" s="43"/>
      <c r="MJB58" s="43"/>
      <c r="MJC58" s="43"/>
      <c r="MJD58" s="43"/>
      <c r="MJE58" s="43"/>
      <c r="MJF58" s="43"/>
      <c r="MJG58" s="43"/>
      <c r="MJH58" s="43"/>
      <c r="MJI58" s="43"/>
      <c r="MJJ58" s="43"/>
      <c r="MJK58" s="43"/>
      <c r="MJL58" s="43"/>
      <c r="MJM58" s="43"/>
      <c r="MJN58" s="43"/>
      <c r="MJO58" s="43"/>
      <c r="MJP58" s="43"/>
      <c r="MJQ58" s="43"/>
      <c r="MJR58" s="43"/>
      <c r="MJS58" s="43"/>
      <c r="MJT58" s="43"/>
      <c r="MJU58" s="43"/>
      <c r="MJV58" s="43"/>
      <c r="MJW58" s="43"/>
      <c r="MJX58" s="43"/>
      <c r="MJY58" s="43"/>
      <c r="MJZ58" s="43"/>
      <c r="MKA58" s="43"/>
      <c r="MKB58" s="43"/>
      <c r="MKC58" s="43"/>
      <c r="MKD58" s="43"/>
      <c r="MKE58" s="43"/>
      <c r="MKF58" s="43"/>
      <c r="MKG58" s="43"/>
      <c r="MKH58" s="43"/>
      <c r="MKI58" s="43"/>
      <c r="MKJ58" s="43"/>
      <c r="MKK58" s="43"/>
      <c r="MKL58" s="43"/>
      <c r="MKM58" s="43"/>
      <c r="MKN58" s="43"/>
      <c r="MKO58" s="43"/>
      <c r="MKP58" s="43"/>
      <c r="MKQ58" s="43"/>
      <c r="MKR58" s="43"/>
      <c r="MKS58" s="43"/>
      <c r="MKT58" s="43"/>
      <c r="MKU58" s="43"/>
      <c r="MKV58" s="43"/>
      <c r="MKW58" s="43"/>
      <c r="MKX58" s="43"/>
      <c r="MKY58" s="43"/>
      <c r="MKZ58" s="43"/>
      <c r="MLA58" s="43"/>
      <c r="MLB58" s="43"/>
      <c r="MLC58" s="43"/>
      <c r="MLD58" s="43"/>
      <c r="MLE58" s="43"/>
      <c r="MLF58" s="43"/>
      <c r="MLG58" s="43"/>
      <c r="MLH58" s="43"/>
      <c r="MLI58" s="43"/>
      <c r="MLJ58" s="43"/>
      <c r="MLK58" s="43"/>
      <c r="MLL58" s="43"/>
      <c r="MLM58" s="43"/>
      <c r="MLN58" s="43"/>
      <c r="MLO58" s="43"/>
      <c r="MLP58" s="43"/>
      <c r="MLQ58" s="43"/>
      <c r="MLR58" s="43"/>
      <c r="MLS58" s="43"/>
      <c r="MLT58" s="43"/>
      <c r="MLU58" s="43"/>
      <c r="MLV58" s="43"/>
      <c r="MLW58" s="43"/>
      <c r="MLX58" s="43"/>
      <c r="MLY58" s="43"/>
      <c r="MLZ58" s="43"/>
      <c r="MMA58" s="43"/>
      <c r="MMB58" s="43"/>
      <c r="MMC58" s="43"/>
      <c r="MMD58" s="43"/>
      <c r="MME58" s="43"/>
      <c r="MMF58" s="43"/>
      <c r="MMG58" s="43"/>
      <c r="MMH58" s="43"/>
      <c r="MMI58" s="43"/>
      <c r="MMJ58" s="43"/>
      <c r="MMK58" s="43"/>
      <c r="MML58" s="43"/>
      <c r="MMM58" s="43"/>
      <c r="MMN58" s="43"/>
      <c r="MMO58" s="43"/>
      <c r="MMP58" s="43"/>
      <c r="MMQ58" s="43"/>
      <c r="MMR58" s="43"/>
      <c r="MMS58" s="43"/>
      <c r="MMT58" s="43"/>
      <c r="MMU58" s="43"/>
      <c r="MMV58" s="43"/>
      <c r="MMW58" s="43"/>
      <c r="MMX58" s="43"/>
      <c r="MMY58" s="43"/>
      <c r="MMZ58" s="43"/>
      <c r="MNA58" s="43"/>
      <c r="MNB58" s="43"/>
      <c r="MNC58" s="43"/>
      <c r="MND58" s="43"/>
      <c r="MNE58" s="43"/>
      <c r="MNF58" s="43"/>
      <c r="MNG58" s="43"/>
      <c r="MNH58" s="43"/>
      <c r="MNI58" s="43"/>
      <c r="MNJ58" s="43"/>
      <c r="MNK58" s="43"/>
      <c r="MNL58" s="43"/>
      <c r="MNM58" s="43"/>
      <c r="MNN58" s="43"/>
      <c r="MNO58" s="43"/>
      <c r="MNP58" s="43"/>
      <c r="MNQ58" s="43"/>
      <c r="MNR58" s="43"/>
      <c r="MNS58" s="43"/>
      <c r="MNT58" s="43"/>
      <c r="MNU58" s="43"/>
      <c r="MNV58" s="43"/>
      <c r="MNW58" s="43"/>
      <c r="MNX58" s="43"/>
      <c r="MNY58" s="43"/>
      <c r="MNZ58" s="43"/>
      <c r="MOA58" s="43"/>
      <c r="MOB58" s="43"/>
      <c r="MOC58" s="43"/>
      <c r="MOD58" s="43"/>
      <c r="MOE58" s="43"/>
      <c r="MOF58" s="43"/>
      <c r="MOG58" s="43"/>
      <c r="MOH58" s="43"/>
      <c r="MOI58" s="43"/>
      <c r="MOJ58" s="43"/>
      <c r="MOK58" s="43"/>
      <c r="MOL58" s="43"/>
      <c r="MOM58" s="43"/>
      <c r="MON58" s="43"/>
      <c r="MOO58" s="43"/>
      <c r="MOP58" s="43"/>
      <c r="MOQ58" s="43"/>
      <c r="MOR58" s="43"/>
      <c r="MOS58" s="43"/>
      <c r="MOT58" s="43"/>
      <c r="MOU58" s="43"/>
      <c r="MOV58" s="43"/>
      <c r="MOW58" s="43"/>
      <c r="MOX58" s="43"/>
      <c r="MOY58" s="43"/>
      <c r="MOZ58" s="43"/>
      <c r="MPA58" s="43"/>
      <c r="MPB58" s="43"/>
      <c r="MPC58" s="43"/>
      <c r="MPD58" s="43"/>
      <c r="MPE58" s="43"/>
      <c r="MPF58" s="43"/>
      <c r="MPG58" s="43"/>
      <c r="MPH58" s="43"/>
      <c r="MPI58" s="43"/>
      <c r="MPJ58" s="43"/>
      <c r="MPK58" s="43"/>
      <c r="MPL58" s="43"/>
      <c r="MPM58" s="43"/>
      <c r="MPN58" s="43"/>
      <c r="MPO58" s="43"/>
      <c r="MPP58" s="43"/>
      <c r="MPQ58" s="43"/>
      <c r="MPR58" s="43"/>
      <c r="MPS58" s="43"/>
      <c r="MPT58" s="43"/>
      <c r="MPU58" s="43"/>
      <c r="MPV58" s="43"/>
      <c r="MPW58" s="43"/>
      <c r="MPX58" s="43"/>
      <c r="MPY58" s="43"/>
      <c r="MPZ58" s="43"/>
      <c r="MQA58" s="43"/>
      <c r="MQB58" s="43"/>
      <c r="MQC58" s="43"/>
      <c r="MQD58" s="43"/>
      <c r="MQE58" s="43"/>
      <c r="MQF58" s="43"/>
      <c r="MQG58" s="43"/>
      <c r="MQH58" s="43"/>
      <c r="MQI58" s="43"/>
      <c r="MQJ58" s="43"/>
      <c r="MQK58" s="43"/>
      <c r="MQL58" s="43"/>
      <c r="MQM58" s="43"/>
      <c r="MQN58" s="43"/>
      <c r="MQO58" s="43"/>
      <c r="MQP58" s="43"/>
      <c r="MQQ58" s="43"/>
      <c r="MQR58" s="43"/>
      <c r="MQS58" s="43"/>
      <c r="MQT58" s="43"/>
      <c r="MQU58" s="43"/>
      <c r="MQV58" s="43"/>
      <c r="MQW58" s="43"/>
      <c r="MQX58" s="43"/>
      <c r="MQY58" s="43"/>
      <c r="MQZ58" s="43"/>
      <c r="MRA58" s="43"/>
      <c r="MRB58" s="43"/>
      <c r="MRC58" s="43"/>
      <c r="MRD58" s="43"/>
      <c r="MRE58" s="43"/>
      <c r="MRF58" s="43"/>
      <c r="MRG58" s="43"/>
      <c r="MRH58" s="43"/>
      <c r="MRI58" s="43"/>
      <c r="MRJ58" s="43"/>
      <c r="MRK58" s="43"/>
      <c r="MRL58" s="43"/>
      <c r="MRM58" s="43"/>
      <c r="MRN58" s="43"/>
      <c r="MRO58" s="43"/>
      <c r="MRP58" s="43"/>
      <c r="MRQ58" s="43"/>
      <c r="MRR58" s="43"/>
      <c r="MRS58" s="43"/>
      <c r="MRT58" s="43"/>
      <c r="MRU58" s="43"/>
      <c r="MRV58" s="43"/>
      <c r="MRW58" s="43"/>
      <c r="MRX58" s="43"/>
      <c r="MRY58" s="43"/>
      <c r="MRZ58" s="43"/>
      <c r="MSA58" s="43"/>
      <c r="MSB58" s="43"/>
      <c r="MSC58" s="43"/>
      <c r="MSD58" s="43"/>
      <c r="MSE58" s="43"/>
      <c r="MSF58" s="43"/>
      <c r="MSG58" s="43"/>
      <c r="MSH58" s="43"/>
      <c r="MSI58" s="43"/>
      <c r="MSJ58" s="43"/>
      <c r="MSK58" s="43"/>
      <c r="MSL58" s="43"/>
      <c r="MSM58" s="43"/>
      <c r="MSN58" s="43"/>
      <c r="MSO58" s="43"/>
      <c r="MSP58" s="43"/>
      <c r="MSQ58" s="43"/>
      <c r="MSR58" s="43"/>
      <c r="MSS58" s="43"/>
      <c r="MST58" s="43"/>
      <c r="MSU58" s="43"/>
      <c r="MSV58" s="43"/>
      <c r="MSW58" s="43"/>
      <c r="MSX58" s="43"/>
      <c r="MSY58" s="43"/>
      <c r="MSZ58" s="43"/>
      <c r="MTA58" s="43"/>
      <c r="MTB58" s="43"/>
      <c r="MTC58" s="43"/>
      <c r="MTD58" s="43"/>
      <c r="MTE58" s="43"/>
      <c r="MTF58" s="43"/>
      <c r="MTG58" s="43"/>
      <c r="MTH58" s="43"/>
      <c r="MTI58" s="43"/>
      <c r="MTJ58" s="43"/>
      <c r="MTK58" s="43"/>
      <c r="MTL58" s="43"/>
      <c r="MTM58" s="43"/>
      <c r="MTN58" s="43"/>
      <c r="MTO58" s="43"/>
      <c r="MTP58" s="43"/>
      <c r="MTQ58" s="43"/>
      <c r="MTR58" s="43"/>
      <c r="MTS58" s="43"/>
      <c r="MTT58" s="43"/>
      <c r="MTU58" s="43"/>
      <c r="MTV58" s="43"/>
      <c r="MTW58" s="43"/>
      <c r="MTX58" s="43"/>
      <c r="MTY58" s="43"/>
      <c r="MTZ58" s="43"/>
      <c r="MUA58" s="43"/>
      <c r="MUB58" s="43"/>
      <c r="MUC58" s="43"/>
      <c r="MUD58" s="43"/>
      <c r="MUE58" s="43"/>
      <c r="MUF58" s="43"/>
      <c r="MUG58" s="43"/>
      <c r="MUH58" s="43"/>
      <c r="MUI58" s="43"/>
      <c r="MUJ58" s="43"/>
      <c r="MUK58" s="43"/>
      <c r="MUL58" s="43"/>
      <c r="MUM58" s="43"/>
      <c r="MUN58" s="43"/>
      <c r="MUO58" s="43"/>
      <c r="MUP58" s="43"/>
      <c r="MUQ58" s="43"/>
      <c r="MUR58" s="43"/>
      <c r="MUS58" s="43"/>
      <c r="MUT58" s="43"/>
      <c r="MUU58" s="43"/>
      <c r="MUV58" s="43"/>
      <c r="MUW58" s="43"/>
      <c r="MUX58" s="43"/>
      <c r="MUY58" s="43"/>
      <c r="MUZ58" s="43"/>
      <c r="MVA58" s="43"/>
      <c r="MVB58" s="43"/>
      <c r="MVC58" s="43"/>
      <c r="MVD58" s="43"/>
      <c r="MVE58" s="43"/>
      <c r="MVF58" s="43"/>
      <c r="MVG58" s="43"/>
      <c r="MVH58" s="43"/>
      <c r="MVI58" s="43"/>
      <c r="MVJ58" s="43"/>
      <c r="MVK58" s="43"/>
      <c r="MVL58" s="43"/>
      <c r="MVM58" s="43"/>
      <c r="MVN58" s="43"/>
      <c r="MVO58" s="43"/>
      <c r="MVP58" s="43"/>
      <c r="MVQ58" s="43"/>
      <c r="MVR58" s="43"/>
      <c r="MVS58" s="43"/>
      <c r="MVT58" s="43"/>
      <c r="MVU58" s="43"/>
      <c r="MVV58" s="43"/>
      <c r="MVW58" s="43"/>
      <c r="MVX58" s="43"/>
      <c r="MVY58" s="43"/>
      <c r="MVZ58" s="43"/>
      <c r="MWA58" s="43"/>
      <c r="MWB58" s="43"/>
      <c r="MWC58" s="43"/>
      <c r="MWD58" s="43"/>
      <c r="MWE58" s="43"/>
      <c r="MWF58" s="43"/>
      <c r="MWG58" s="43"/>
      <c r="MWH58" s="43"/>
      <c r="MWI58" s="43"/>
      <c r="MWJ58" s="43"/>
      <c r="MWK58" s="43"/>
      <c r="MWL58" s="43"/>
      <c r="MWM58" s="43"/>
      <c r="MWN58" s="43"/>
      <c r="MWO58" s="43"/>
      <c r="MWP58" s="43"/>
      <c r="MWQ58" s="43"/>
      <c r="MWR58" s="43"/>
      <c r="MWS58" s="43"/>
      <c r="MWT58" s="43"/>
      <c r="MWU58" s="43"/>
      <c r="MWV58" s="43"/>
      <c r="MWW58" s="43"/>
      <c r="MWX58" s="43"/>
      <c r="MWY58" s="43"/>
      <c r="MWZ58" s="43"/>
      <c r="MXA58" s="43"/>
      <c r="MXB58" s="43"/>
      <c r="MXC58" s="43"/>
      <c r="MXD58" s="43"/>
      <c r="MXE58" s="43"/>
      <c r="MXF58" s="43"/>
      <c r="MXG58" s="43"/>
      <c r="MXH58" s="43"/>
      <c r="MXI58" s="43"/>
      <c r="MXJ58" s="43"/>
      <c r="MXK58" s="43"/>
      <c r="MXL58" s="43"/>
      <c r="MXM58" s="43"/>
      <c r="MXN58" s="43"/>
      <c r="MXO58" s="43"/>
      <c r="MXP58" s="43"/>
      <c r="MXQ58" s="43"/>
      <c r="MXR58" s="43"/>
      <c r="MXS58" s="43"/>
      <c r="MXT58" s="43"/>
      <c r="MXU58" s="43"/>
      <c r="MXV58" s="43"/>
      <c r="MXW58" s="43"/>
      <c r="MXX58" s="43"/>
      <c r="MXY58" s="43"/>
      <c r="MXZ58" s="43"/>
      <c r="MYA58" s="43"/>
      <c r="MYB58" s="43"/>
      <c r="MYC58" s="43"/>
      <c r="MYD58" s="43"/>
      <c r="MYE58" s="43"/>
      <c r="MYF58" s="43"/>
      <c r="MYG58" s="43"/>
      <c r="MYH58" s="43"/>
      <c r="MYI58" s="43"/>
      <c r="MYJ58" s="43"/>
      <c r="MYK58" s="43"/>
      <c r="MYL58" s="43"/>
      <c r="MYM58" s="43"/>
      <c r="MYN58" s="43"/>
      <c r="MYO58" s="43"/>
      <c r="MYP58" s="43"/>
      <c r="MYQ58" s="43"/>
      <c r="MYR58" s="43"/>
      <c r="MYS58" s="43"/>
      <c r="MYT58" s="43"/>
      <c r="MYU58" s="43"/>
      <c r="MYV58" s="43"/>
      <c r="MYW58" s="43"/>
      <c r="MYX58" s="43"/>
      <c r="MYY58" s="43"/>
      <c r="MYZ58" s="43"/>
      <c r="MZA58" s="43"/>
      <c r="MZB58" s="43"/>
      <c r="MZC58" s="43"/>
      <c r="MZD58" s="43"/>
      <c r="MZE58" s="43"/>
      <c r="MZF58" s="43"/>
      <c r="MZG58" s="43"/>
      <c r="MZH58" s="43"/>
      <c r="MZI58" s="43"/>
      <c r="MZJ58" s="43"/>
      <c r="MZK58" s="43"/>
      <c r="MZL58" s="43"/>
      <c r="MZM58" s="43"/>
      <c r="MZN58" s="43"/>
      <c r="MZO58" s="43"/>
      <c r="MZP58" s="43"/>
      <c r="MZQ58" s="43"/>
      <c r="MZR58" s="43"/>
      <c r="MZS58" s="43"/>
      <c r="MZT58" s="43"/>
      <c r="MZU58" s="43"/>
      <c r="MZV58" s="43"/>
      <c r="MZW58" s="43"/>
      <c r="MZX58" s="43"/>
      <c r="MZY58" s="43"/>
      <c r="MZZ58" s="43"/>
      <c r="NAA58" s="43"/>
      <c r="NAB58" s="43"/>
      <c r="NAC58" s="43"/>
      <c r="NAD58" s="43"/>
      <c r="NAE58" s="43"/>
      <c r="NAF58" s="43"/>
      <c r="NAG58" s="43"/>
      <c r="NAH58" s="43"/>
      <c r="NAI58" s="43"/>
      <c r="NAJ58" s="43"/>
      <c r="NAK58" s="43"/>
      <c r="NAL58" s="43"/>
      <c r="NAM58" s="43"/>
      <c r="NAN58" s="43"/>
      <c r="NAO58" s="43"/>
      <c r="NAP58" s="43"/>
      <c r="NAQ58" s="43"/>
      <c r="NAR58" s="43"/>
      <c r="NAS58" s="43"/>
      <c r="NAT58" s="43"/>
      <c r="NAU58" s="43"/>
      <c r="NAV58" s="43"/>
      <c r="NAW58" s="43"/>
      <c r="NAX58" s="43"/>
      <c r="NAY58" s="43"/>
      <c r="NAZ58" s="43"/>
      <c r="NBA58" s="43"/>
      <c r="NBB58" s="43"/>
      <c r="NBC58" s="43"/>
      <c r="NBD58" s="43"/>
      <c r="NBE58" s="43"/>
      <c r="NBF58" s="43"/>
      <c r="NBG58" s="43"/>
      <c r="NBH58" s="43"/>
      <c r="NBI58" s="43"/>
      <c r="NBJ58" s="43"/>
      <c r="NBK58" s="43"/>
      <c r="NBL58" s="43"/>
      <c r="NBM58" s="43"/>
      <c r="NBN58" s="43"/>
      <c r="NBO58" s="43"/>
      <c r="NBP58" s="43"/>
      <c r="NBQ58" s="43"/>
      <c r="NBR58" s="43"/>
      <c r="NBS58" s="43"/>
      <c r="NBT58" s="43"/>
      <c r="NBU58" s="43"/>
      <c r="NBV58" s="43"/>
      <c r="NBW58" s="43"/>
      <c r="NBX58" s="43"/>
      <c r="NBY58" s="43"/>
      <c r="NBZ58" s="43"/>
      <c r="NCA58" s="43"/>
      <c r="NCB58" s="43"/>
      <c r="NCC58" s="43"/>
      <c r="NCD58" s="43"/>
      <c r="NCE58" s="43"/>
      <c r="NCF58" s="43"/>
      <c r="NCG58" s="43"/>
      <c r="NCH58" s="43"/>
      <c r="NCI58" s="43"/>
      <c r="NCJ58" s="43"/>
      <c r="NCK58" s="43"/>
      <c r="NCL58" s="43"/>
      <c r="NCM58" s="43"/>
      <c r="NCN58" s="43"/>
      <c r="NCO58" s="43"/>
      <c r="NCP58" s="43"/>
      <c r="NCQ58" s="43"/>
      <c r="NCR58" s="43"/>
      <c r="NCS58" s="43"/>
      <c r="NCT58" s="43"/>
      <c r="NCU58" s="43"/>
      <c r="NCV58" s="43"/>
      <c r="NCW58" s="43"/>
      <c r="NCX58" s="43"/>
      <c r="NCY58" s="43"/>
      <c r="NCZ58" s="43"/>
      <c r="NDA58" s="43"/>
      <c r="NDB58" s="43"/>
      <c r="NDC58" s="43"/>
      <c r="NDD58" s="43"/>
      <c r="NDE58" s="43"/>
      <c r="NDF58" s="43"/>
      <c r="NDG58" s="43"/>
      <c r="NDH58" s="43"/>
      <c r="NDI58" s="43"/>
      <c r="NDJ58" s="43"/>
      <c r="NDK58" s="43"/>
      <c r="NDL58" s="43"/>
      <c r="NDM58" s="43"/>
      <c r="NDN58" s="43"/>
      <c r="NDO58" s="43"/>
      <c r="NDP58" s="43"/>
      <c r="NDQ58" s="43"/>
      <c r="NDR58" s="43"/>
      <c r="NDS58" s="43"/>
      <c r="NDT58" s="43"/>
      <c r="NDU58" s="43"/>
      <c r="NDV58" s="43"/>
      <c r="NDW58" s="43"/>
      <c r="NDX58" s="43"/>
      <c r="NDY58" s="43"/>
      <c r="NDZ58" s="43"/>
      <c r="NEA58" s="43"/>
      <c r="NEB58" s="43"/>
      <c r="NEC58" s="43"/>
      <c r="NED58" s="43"/>
      <c r="NEE58" s="43"/>
      <c r="NEF58" s="43"/>
      <c r="NEG58" s="43"/>
      <c r="NEH58" s="43"/>
      <c r="NEI58" s="43"/>
      <c r="NEJ58" s="43"/>
      <c r="NEK58" s="43"/>
      <c r="NEL58" s="43"/>
      <c r="NEM58" s="43"/>
      <c r="NEN58" s="43"/>
      <c r="NEO58" s="43"/>
      <c r="NEP58" s="43"/>
      <c r="NEQ58" s="43"/>
      <c r="NER58" s="43"/>
      <c r="NES58" s="43"/>
      <c r="NET58" s="43"/>
      <c r="NEU58" s="43"/>
      <c r="NEV58" s="43"/>
      <c r="NEW58" s="43"/>
      <c r="NEX58" s="43"/>
      <c r="NEY58" s="43"/>
      <c r="NEZ58" s="43"/>
      <c r="NFA58" s="43"/>
      <c r="NFB58" s="43"/>
      <c r="NFC58" s="43"/>
      <c r="NFD58" s="43"/>
      <c r="NFE58" s="43"/>
      <c r="NFF58" s="43"/>
      <c r="NFG58" s="43"/>
      <c r="NFH58" s="43"/>
      <c r="NFI58" s="43"/>
      <c r="NFJ58" s="43"/>
      <c r="NFK58" s="43"/>
      <c r="NFL58" s="43"/>
      <c r="NFM58" s="43"/>
      <c r="NFN58" s="43"/>
      <c r="NFO58" s="43"/>
      <c r="NFP58" s="43"/>
      <c r="NFQ58" s="43"/>
      <c r="NFR58" s="43"/>
      <c r="NFS58" s="43"/>
      <c r="NFT58" s="43"/>
      <c r="NFU58" s="43"/>
      <c r="NFV58" s="43"/>
      <c r="NFW58" s="43"/>
      <c r="NFX58" s="43"/>
      <c r="NFY58" s="43"/>
      <c r="NFZ58" s="43"/>
      <c r="NGA58" s="43"/>
      <c r="NGB58" s="43"/>
      <c r="NGC58" s="43"/>
      <c r="NGD58" s="43"/>
      <c r="NGE58" s="43"/>
      <c r="NGF58" s="43"/>
      <c r="NGG58" s="43"/>
      <c r="NGH58" s="43"/>
      <c r="NGI58" s="43"/>
      <c r="NGJ58" s="43"/>
      <c r="NGK58" s="43"/>
      <c r="NGL58" s="43"/>
      <c r="NGM58" s="43"/>
      <c r="NGN58" s="43"/>
      <c r="NGO58" s="43"/>
      <c r="NGP58" s="43"/>
      <c r="NGQ58" s="43"/>
      <c r="NGR58" s="43"/>
      <c r="NGS58" s="43"/>
      <c r="NGT58" s="43"/>
      <c r="NGU58" s="43"/>
      <c r="NGV58" s="43"/>
      <c r="NGW58" s="43"/>
      <c r="NGX58" s="43"/>
      <c r="NGY58" s="43"/>
      <c r="NGZ58" s="43"/>
      <c r="NHA58" s="43"/>
      <c r="NHB58" s="43"/>
      <c r="NHC58" s="43"/>
      <c r="NHD58" s="43"/>
      <c r="NHE58" s="43"/>
      <c r="NHF58" s="43"/>
      <c r="NHG58" s="43"/>
      <c r="NHH58" s="43"/>
      <c r="NHI58" s="43"/>
      <c r="NHJ58" s="43"/>
      <c r="NHK58" s="43"/>
      <c r="NHL58" s="43"/>
      <c r="NHM58" s="43"/>
      <c r="NHN58" s="43"/>
      <c r="NHO58" s="43"/>
      <c r="NHP58" s="43"/>
      <c r="NHQ58" s="43"/>
      <c r="NHR58" s="43"/>
      <c r="NHS58" s="43"/>
      <c r="NHT58" s="43"/>
      <c r="NHU58" s="43"/>
      <c r="NHV58" s="43"/>
      <c r="NHW58" s="43"/>
      <c r="NHX58" s="43"/>
      <c r="NHY58" s="43"/>
      <c r="NHZ58" s="43"/>
      <c r="NIA58" s="43"/>
      <c r="NIB58" s="43"/>
      <c r="NIC58" s="43"/>
      <c r="NID58" s="43"/>
      <c r="NIE58" s="43"/>
      <c r="NIF58" s="43"/>
      <c r="NIG58" s="43"/>
      <c r="NIH58" s="43"/>
      <c r="NII58" s="43"/>
      <c r="NIJ58" s="43"/>
      <c r="NIK58" s="43"/>
      <c r="NIL58" s="43"/>
      <c r="NIM58" s="43"/>
      <c r="NIN58" s="43"/>
      <c r="NIO58" s="43"/>
      <c r="NIP58" s="43"/>
      <c r="NIQ58" s="43"/>
      <c r="NIR58" s="43"/>
      <c r="NIS58" s="43"/>
      <c r="NIT58" s="43"/>
      <c r="NIU58" s="43"/>
      <c r="NIV58" s="43"/>
      <c r="NIW58" s="43"/>
      <c r="NIX58" s="43"/>
      <c r="NIY58" s="43"/>
      <c r="NIZ58" s="43"/>
      <c r="NJA58" s="43"/>
      <c r="NJB58" s="43"/>
      <c r="NJC58" s="43"/>
      <c r="NJD58" s="43"/>
      <c r="NJE58" s="43"/>
      <c r="NJF58" s="43"/>
      <c r="NJG58" s="43"/>
      <c r="NJH58" s="43"/>
      <c r="NJI58" s="43"/>
      <c r="NJJ58" s="43"/>
      <c r="NJK58" s="43"/>
      <c r="NJL58" s="43"/>
      <c r="NJM58" s="43"/>
      <c r="NJN58" s="43"/>
      <c r="NJO58" s="43"/>
      <c r="NJP58" s="43"/>
      <c r="NJQ58" s="43"/>
      <c r="NJR58" s="43"/>
      <c r="NJS58" s="43"/>
      <c r="NJT58" s="43"/>
      <c r="NJU58" s="43"/>
      <c r="NJV58" s="43"/>
      <c r="NJW58" s="43"/>
      <c r="NJX58" s="43"/>
      <c r="NJY58" s="43"/>
      <c r="NJZ58" s="43"/>
      <c r="NKA58" s="43"/>
      <c r="NKB58" s="43"/>
      <c r="NKC58" s="43"/>
      <c r="NKD58" s="43"/>
      <c r="NKE58" s="43"/>
      <c r="NKF58" s="43"/>
      <c r="NKG58" s="43"/>
      <c r="NKH58" s="43"/>
      <c r="NKI58" s="43"/>
      <c r="NKJ58" s="43"/>
      <c r="NKK58" s="43"/>
      <c r="NKL58" s="43"/>
      <c r="NKM58" s="43"/>
      <c r="NKN58" s="43"/>
      <c r="NKO58" s="43"/>
      <c r="NKP58" s="43"/>
      <c r="NKQ58" s="43"/>
      <c r="NKR58" s="43"/>
      <c r="NKS58" s="43"/>
      <c r="NKT58" s="43"/>
      <c r="NKU58" s="43"/>
      <c r="NKV58" s="43"/>
      <c r="NKW58" s="43"/>
      <c r="NKX58" s="43"/>
      <c r="NKY58" s="43"/>
      <c r="NKZ58" s="43"/>
      <c r="NLA58" s="43"/>
      <c r="NLB58" s="43"/>
      <c r="NLC58" s="43"/>
      <c r="NLD58" s="43"/>
      <c r="NLE58" s="43"/>
      <c r="NLF58" s="43"/>
      <c r="NLG58" s="43"/>
      <c r="NLH58" s="43"/>
      <c r="NLI58" s="43"/>
      <c r="NLJ58" s="43"/>
      <c r="NLK58" s="43"/>
      <c r="NLL58" s="43"/>
      <c r="NLM58" s="43"/>
      <c r="NLN58" s="43"/>
      <c r="NLO58" s="43"/>
      <c r="NLP58" s="43"/>
      <c r="NLQ58" s="43"/>
      <c r="NLR58" s="43"/>
      <c r="NLS58" s="43"/>
      <c r="NLT58" s="43"/>
      <c r="NLU58" s="43"/>
      <c r="NLV58" s="43"/>
      <c r="NLW58" s="43"/>
      <c r="NLX58" s="43"/>
      <c r="NLY58" s="43"/>
      <c r="NLZ58" s="43"/>
      <c r="NMA58" s="43"/>
      <c r="NMB58" s="43"/>
      <c r="NMC58" s="43"/>
      <c r="NMD58" s="43"/>
      <c r="NME58" s="43"/>
      <c r="NMF58" s="43"/>
      <c r="NMG58" s="43"/>
      <c r="NMH58" s="43"/>
      <c r="NMI58" s="43"/>
      <c r="NMJ58" s="43"/>
      <c r="NMK58" s="43"/>
      <c r="NML58" s="43"/>
      <c r="NMM58" s="43"/>
      <c r="NMN58" s="43"/>
      <c r="NMO58" s="43"/>
      <c r="NMP58" s="43"/>
      <c r="NMQ58" s="43"/>
      <c r="NMR58" s="43"/>
      <c r="NMS58" s="43"/>
      <c r="NMT58" s="43"/>
      <c r="NMU58" s="43"/>
      <c r="NMV58" s="43"/>
      <c r="NMW58" s="43"/>
      <c r="NMX58" s="43"/>
      <c r="NMY58" s="43"/>
      <c r="NMZ58" s="43"/>
      <c r="NNA58" s="43"/>
      <c r="NNB58" s="43"/>
      <c r="NNC58" s="43"/>
      <c r="NND58" s="43"/>
      <c r="NNE58" s="43"/>
      <c r="NNF58" s="43"/>
      <c r="NNG58" s="43"/>
      <c r="NNH58" s="43"/>
      <c r="NNI58" s="43"/>
      <c r="NNJ58" s="43"/>
      <c r="NNK58" s="43"/>
      <c r="NNL58" s="43"/>
      <c r="NNM58" s="43"/>
      <c r="NNN58" s="43"/>
      <c r="NNO58" s="43"/>
      <c r="NNP58" s="43"/>
      <c r="NNQ58" s="43"/>
      <c r="NNR58" s="43"/>
      <c r="NNS58" s="43"/>
      <c r="NNT58" s="43"/>
      <c r="NNU58" s="43"/>
      <c r="NNV58" s="43"/>
      <c r="NNW58" s="43"/>
      <c r="NNX58" s="43"/>
      <c r="NNY58" s="43"/>
      <c r="NNZ58" s="43"/>
      <c r="NOA58" s="43"/>
      <c r="NOB58" s="43"/>
      <c r="NOC58" s="43"/>
      <c r="NOD58" s="43"/>
      <c r="NOE58" s="43"/>
      <c r="NOF58" s="43"/>
      <c r="NOG58" s="43"/>
      <c r="NOH58" s="43"/>
      <c r="NOI58" s="43"/>
      <c r="NOJ58" s="43"/>
      <c r="NOK58" s="43"/>
      <c r="NOL58" s="43"/>
      <c r="NOM58" s="43"/>
      <c r="NON58" s="43"/>
      <c r="NOO58" s="43"/>
      <c r="NOP58" s="43"/>
      <c r="NOQ58" s="43"/>
      <c r="NOR58" s="43"/>
      <c r="NOS58" s="43"/>
      <c r="NOT58" s="43"/>
      <c r="NOU58" s="43"/>
      <c r="NOV58" s="43"/>
      <c r="NOW58" s="43"/>
      <c r="NOX58" s="43"/>
      <c r="NOY58" s="43"/>
      <c r="NOZ58" s="43"/>
      <c r="NPA58" s="43"/>
      <c r="NPB58" s="43"/>
      <c r="NPC58" s="43"/>
      <c r="NPD58" s="43"/>
      <c r="NPE58" s="43"/>
      <c r="NPF58" s="43"/>
      <c r="NPG58" s="43"/>
      <c r="NPH58" s="43"/>
      <c r="NPI58" s="43"/>
      <c r="NPJ58" s="43"/>
      <c r="NPK58" s="43"/>
      <c r="NPL58" s="43"/>
      <c r="NPM58" s="43"/>
      <c r="NPN58" s="43"/>
      <c r="NPO58" s="43"/>
      <c r="NPP58" s="43"/>
      <c r="NPQ58" s="43"/>
      <c r="NPR58" s="43"/>
      <c r="NPS58" s="43"/>
      <c r="NPT58" s="43"/>
      <c r="NPU58" s="43"/>
      <c r="NPV58" s="43"/>
      <c r="NPW58" s="43"/>
      <c r="NPX58" s="43"/>
      <c r="NPY58" s="43"/>
      <c r="NPZ58" s="43"/>
      <c r="NQA58" s="43"/>
      <c r="NQB58" s="43"/>
      <c r="NQC58" s="43"/>
      <c r="NQD58" s="43"/>
      <c r="NQE58" s="43"/>
      <c r="NQF58" s="43"/>
      <c r="NQG58" s="43"/>
      <c r="NQH58" s="43"/>
      <c r="NQI58" s="43"/>
      <c r="NQJ58" s="43"/>
      <c r="NQK58" s="43"/>
      <c r="NQL58" s="43"/>
      <c r="NQM58" s="43"/>
      <c r="NQN58" s="43"/>
      <c r="NQO58" s="43"/>
      <c r="NQP58" s="43"/>
      <c r="NQQ58" s="43"/>
      <c r="NQR58" s="43"/>
      <c r="NQS58" s="43"/>
      <c r="NQT58" s="43"/>
      <c r="NQU58" s="43"/>
      <c r="NQV58" s="43"/>
      <c r="NQW58" s="43"/>
      <c r="NQX58" s="43"/>
      <c r="NQY58" s="43"/>
      <c r="NQZ58" s="43"/>
      <c r="NRA58" s="43"/>
      <c r="NRB58" s="43"/>
      <c r="NRC58" s="43"/>
      <c r="NRD58" s="43"/>
      <c r="NRE58" s="43"/>
      <c r="NRF58" s="43"/>
      <c r="NRG58" s="43"/>
      <c r="NRH58" s="43"/>
      <c r="NRI58" s="43"/>
      <c r="NRJ58" s="43"/>
      <c r="NRK58" s="43"/>
      <c r="NRL58" s="43"/>
      <c r="NRM58" s="43"/>
      <c r="NRN58" s="43"/>
      <c r="NRO58" s="43"/>
      <c r="NRP58" s="43"/>
      <c r="NRQ58" s="43"/>
      <c r="NRR58" s="43"/>
      <c r="NRS58" s="43"/>
      <c r="NRT58" s="43"/>
      <c r="NRU58" s="43"/>
      <c r="NRV58" s="43"/>
      <c r="NRW58" s="43"/>
      <c r="NRX58" s="43"/>
      <c r="NRY58" s="43"/>
      <c r="NRZ58" s="43"/>
      <c r="NSA58" s="43"/>
      <c r="NSB58" s="43"/>
      <c r="NSC58" s="43"/>
      <c r="NSD58" s="43"/>
      <c r="NSE58" s="43"/>
      <c r="NSF58" s="43"/>
      <c r="NSG58" s="43"/>
      <c r="NSH58" s="43"/>
      <c r="NSI58" s="43"/>
      <c r="NSJ58" s="43"/>
      <c r="NSK58" s="43"/>
      <c r="NSL58" s="43"/>
      <c r="NSM58" s="43"/>
      <c r="NSN58" s="43"/>
      <c r="NSO58" s="43"/>
      <c r="NSP58" s="43"/>
      <c r="NSQ58" s="43"/>
      <c r="NSR58" s="43"/>
      <c r="NSS58" s="43"/>
      <c r="NST58" s="43"/>
      <c r="NSU58" s="43"/>
      <c r="NSV58" s="43"/>
      <c r="NSW58" s="43"/>
      <c r="NSX58" s="43"/>
      <c r="NSY58" s="43"/>
      <c r="NSZ58" s="43"/>
      <c r="NTA58" s="43"/>
      <c r="NTB58" s="43"/>
      <c r="NTC58" s="43"/>
      <c r="NTD58" s="43"/>
      <c r="NTE58" s="43"/>
      <c r="NTF58" s="43"/>
      <c r="NTG58" s="43"/>
      <c r="NTH58" s="43"/>
      <c r="NTI58" s="43"/>
      <c r="NTJ58" s="43"/>
      <c r="NTK58" s="43"/>
      <c r="NTL58" s="43"/>
      <c r="NTM58" s="43"/>
      <c r="NTN58" s="43"/>
      <c r="NTO58" s="43"/>
      <c r="NTP58" s="43"/>
      <c r="NTQ58" s="43"/>
      <c r="NTR58" s="43"/>
      <c r="NTS58" s="43"/>
      <c r="NTT58" s="43"/>
      <c r="NTU58" s="43"/>
      <c r="NTV58" s="43"/>
      <c r="NTW58" s="43"/>
      <c r="NTX58" s="43"/>
      <c r="NTY58" s="43"/>
      <c r="NTZ58" s="43"/>
      <c r="NUA58" s="43"/>
      <c r="NUB58" s="43"/>
      <c r="NUC58" s="43"/>
      <c r="NUD58" s="43"/>
      <c r="NUE58" s="43"/>
      <c r="NUF58" s="43"/>
      <c r="NUG58" s="43"/>
      <c r="NUH58" s="43"/>
      <c r="NUI58" s="43"/>
      <c r="NUJ58" s="43"/>
      <c r="NUK58" s="43"/>
      <c r="NUL58" s="43"/>
      <c r="NUM58" s="43"/>
      <c r="NUN58" s="43"/>
      <c r="NUO58" s="43"/>
      <c r="NUP58" s="43"/>
      <c r="NUQ58" s="43"/>
      <c r="NUR58" s="43"/>
      <c r="NUS58" s="43"/>
      <c r="NUT58" s="43"/>
      <c r="NUU58" s="43"/>
      <c r="NUV58" s="43"/>
      <c r="NUW58" s="43"/>
      <c r="NUX58" s="43"/>
      <c r="NUY58" s="43"/>
      <c r="NUZ58" s="43"/>
      <c r="NVA58" s="43"/>
      <c r="NVB58" s="43"/>
      <c r="NVC58" s="43"/>
      <c r="NVD58" s="43"/>
      <c r="NVE58" s="43"/>
      <c r="NVF58" s="43"/>
      <c r="NVG58" s="43"/>
      <c r="NVH58" s="43"/>
      <c r="NVI58" s="43"/>
      <c r="NVJ58" s="43"/>
      <c r="NVK58" s="43"/>
      <c r="NVL58" s="43"/>
      <c r="NVM58" s="43"/>
      <c r="NVN58" s="43"/>
      <c r="NVO58" s="43"/>
      <c r="NVP58" s="43"/>
      <c r="NVQ58" s="43"/>
      <c r="NVR58" s="43"/>
      <c r="NVS58" s="43"/>
      <c r="NVT58" s="43"/>
      <c r="NVU58" s="43"/>
      <c r="NVV58" s="43"/>
      <c r="NVW58" s="43"/>
      <c r="NVX58" s="43"/>
      <c r="NVY58" s="43"/>
      <c r="NVZ58" s="43"/>
      <c r="NWA58" s="43"/>
      <c r="NWB58" s="43"/>
      <c r="NWC58" s="43"/>
      <c r="NWD58" s="43"/>
      <c r="NWE58" s="43"/>
      <c r="NWF58" s="43"/>
      <c r="NWG58" s="43"/>
      <c r="NWH58" s="43"/>
      <c r="NWI58" s="43"/>
      <c r="NWJ58" s="43"/>
      <c r="NWK58" s="43"/>
      <c r="NWL58" s="43"/>
      <c r="NWM58" s="43"/>
      <c r="NWN58" s="43"/>
      <c r="NWO58" s="43"/>
      <c r="NWP58" s="43"/>
      <c r="NWQ58" s="43"/>
      <c r="NWR58" s="43"/>
      <c r="NWS58" s="43"/>
      <c r="NWT58" s="43"/>
      <c r="NWU58" s="43"/>
      <c r="NWV58" s="43"/>
      <c r="NWW58" s="43"/>
      <c r="NWX58" s="43"/>
      <c r="NWY58" s="43"/>
      <c r="NWZ58" s="43"/>
      <c r="NXA58" s="43"/>
      <c r="NXB58" s="43"/>
      <c r="NXC58" s="43"/>
      <c r="NXD58" s="43"/>
      <c r="NXE58" s="43"/>
      <c r="NXF58" s="43"/>
      <c r="NXG58" s="43"/>
      <c r="NXH58" s="43"/>
      <c r="NXI58" s="43"/>
      <c r="NXJ58" s="43"/>
      <c r="NXK58" s="43"/>
      <c r="NXL58" s="43"/>
      <c r="NXM58" s="43"/>
      <c r="NXN58" s="43"/>
      <c r="NXO58" s="43"/>
      <c r="NXP58" s="43"/>
      <c r="NXQ58" s="43"/>
      <c r="NXR58" s="43"/>
      <c r="NXS58" s="43"/>
      <c r="NXT58" s="43"/>
      <c r="NXU58" s="43"/>
      <c r="NXV58" s="43"/>
      <c r="NXW58" s="43"/>
      <c r="NXX58" s="43"/>
      <c r="NXY58" s="43"/>
      <c r="NXZ58" s="43"/>
      <c r="NYA58" s="43"/>
      <c r="NYB58" s="43"/>
      <c r="NYC58" s="43"/>
      <c r="NYD58" s="43"/>
      <c r="NYE58" s="43"/>
      <c r="NYF58" s="43"/>
      <c r="NYG58" s="43"/>
      <c r="NYH58" s="43"/>
      <c r="NYI58" s="43"/>
      <c r="NYJ58" s="43"/>
      <c r="NYK58" s="43"/>
      <c r="NYL58" s="43"/>
      <c r="NYM58" s="43"/>
      <c r="NYN58" s="43"/>
      <c r="NYO58" s="43"/>
      <c r="NYP58" s="43"/>
      <c r="NYQ58" s="43"/>
      <c r="NYR58" s="43"/>
      <c r="NYS58" s="43"/>
      <c r="NYT58" s="43"/>
      <c r="NYU58" s="43"/>
      <c r="NYV58" s="43"/>
      <c r="NYW58" s="43"/>
      <c r="NYX58" s="43"/>
      <c r="NYY58" s="43"/>
      <c r="NYZ58" s="43"/>
      <c r="NZA58" s="43"/>
      <c r="NZB58" s="43"/>
      <c r="NZC58" s="43"/>
      <c r="NZD58" s="43"/>
      <c r="NZE58" s="43"/>
      <c r="NZF58" s="43"/>
      <c r="NZG58" s="43"/>
      <c r="NZH58" s="43"/>
      <c r="NZI58" s="43"/>
      <c r="NZJ58" s="43"/>
      <c r="NZK58" s="43"/>
      <c r="NZL58" s="43"/>
      <c r="NZM58" s="43"/>
      <c r="NZN58" s="43"/>
      <c r="NZO58" s="43"/>
      <c r="NZP58" s="43"/>
      <c r="NZQ58" s="43"/>
      <c r="NZR58" s="43"/>
      <c r="NZS58" s="43"/>
      <c r="NZT58" s="43"/>
      <c r="NZU58" s="43"/>
      <c r="NZV58" s="43"/>
      <c r="NZW58" s="43"/>
      <c r="NZX58" s="43"/>
      <c r="NZY58" s="43"/>
      <c r="NZZ58" s="43"/>
      <c r="OAA58" s="43"/>
      <c r="OAB58" s="43"/>
      <c r="OAC58" s="43"/>
      <c r="OAD58" s="43"/>
      <c r="OAE58" s="43"/>
      <c r="OAF58" s="43"/>
      <c r="OAG58" s="43"/>
      <c r="OAH58" s="43"/>
      <c r="OAI58" s="43"/>
      <c r="OAJ58" s="43"/>
      <c r="OAK58" s="43"/>
      <c r="OAL58" s="43"/>
      <c r="OAM58" s="43"/>
      <c r="OAN58" s="43"/>
      <c r="OAO58" s="43"/>
      <c r="OAP58" s="43"/>
      <c r="OAQ58" s="43"/>
      <c r="OAR58" s="43"/>
      <c r="OAS58" s="43"/>
      <c r="OAT58" s="43"/>
      <c r="OAU58" s="43"/>
      <c r="OAV58" s="43"/>
      <c r="OAW58" s="43"/>
      <c r="OAX58" s="43"/>
      <c r="OAY58" s="43"/>
      <c r="OAZ58" s="43"/>
      <c r="OBA58" s="43"/>
      <c r="OBB58" s="43"/>
      <c r="OBC58" s="43"/>
      <c r="OBD58" s="43"/>
      <c r="OBE58" s="43"/>
      <c r="OBF58" s="43"/>
      <c r="OBG58" s="43"/>
      <c r="OBH58" s="43"/>
      <c r="OBI58" s="43"/>
      <c r="OBJ58" s="43"/>
      <c r="OBK58" s="43"/>
      <c r="OBL58" s="43"/>
      <c r="OBM58" s="43"/>
      <c r="OBN58" s="43"/>
      <c r="OBO58" s="43"/>
      <c r="OBP58" s="43"/>
      <c r="OBQ58" s="43"/>
      <c r="OBR58" s="43"/>
      <c r="OBS58" s="43"/>
      <c r="OBT58" s="43"/>
      <c r="OBU58" s="43"/>
      <c r="OBV58" s="43"/>
      <c r="OBW58" s="43"/>
      <c r="OBX58" s="43"/>
      <c r="OBY58" s="43"/>
      <c r="OBZ58" s="43"/>
      <c r="OCA58" s="43"/>
      <c r="OCB58" s="43"/>
      <c r="OCC58" s="43"/>
      <c r="OCD58" s="43"/>
      <c r="OCE58" s="43"/>
      <c r="OCF58" s="43"/>
      <c r="OCG58" s="43"/>
      <c r="OCH58" s="43"/>
      <c r="OCI58" s="43"/>
      <c r="OCJ58" s="43"/>
      <c r="OCK58" s="43"/>
      <c r="OCL58" s="43"/>
      <c r="OCM58" s="43"/>
      <c r="OCN58" s="43"/>
      <c r="OCO58" s="43"/>
      <c r="OCP58" s="43"/>
      <c r="OCQ58" s="43"/>
      <c r="OCR58" s="43"/>
      <c r="OCS58" s="43"/>
      <c r="OCT58" s="43"/>
      <c r="OCU58" s="43"/>
      <c r="OCV58" s="43"/>
      <c r="OCW58" s="43"/>
      <c r="OCX58" s="43"/>
      <c r="OCY58" s="43"/>
      <c r="OCZ58" s="43"/>
      <c r="ODA58" s="43"/>
      <c r="ODB58" s="43"/>
      <c r="ODC58" s="43"/>
      <c r="ODD58" s="43"/>
      <c r="ODE58" s="43"/>
      <c r="ODF58" s="43"/>
      <c r="ODG58" s="43"/>
      <c r="ODH58" s="43"/>
      <c r="ODI58" s="43"/>
      <c r="ODJ58" s="43"/>
      <c r="ODK58" s="43"/>
      <c r="ODL58" s="43"/>
      <c r="ODM58" s="43"/>
      <c r="ODN58" s="43"/>
      <c r="ODO58" s="43"/>
      <c r="ODP58" s="43"/>
      <c r="ODQ58" s="43"/>
      <c r="ODR58" s="43"/>
      <c r="ODS58" s="43"/>
      <c r="ODT58" s="43"/>
      <c r="ODU58" s="43"/>
      <c r="ODV58" s="43"/>
      <c r="ODW58" s="43"/>
      <c r="ODX58" s="43"/>
      <c r="ODY58" s="43"/>
      <c r="ODZ58" s="43"/>
      <c r="OEA58" s="43"/>
      <c r="OEB58" s="43"/>
      <c r="OEC58" s="43"/>
      <c r="OED58" s="43"/>
      <c r="OEE58" s="43"/>
      <c r="OEF58" s="43"/>
      <c r="OEG58" s="43"/>
      <c r="OEH58" s="43"/>
      <c r="OEI58" s="43"/>
      <c r="OEJ58" s="43"/>
      <c r="OEK58" s="43"/>
      <c r="OEL58" s="43"/>
      <c r="OEM58" s="43"/>
      <c r="OEN58" s="43"/>
      <c r="OEO58" s="43"/>
      <c r="OEP58" s="43"/>
      <c r="OEQ58" s="43"/>
      <c r="OER58" s="43"/>
      <c r="OES58" s="43"/>
      <c r="OET58" s="43"/>
      <c r="OEU58" s="43"/>
      <c r="OEV58" s="43"/>
      <c r="OEW58" s="43"/>
      <c r="OEX58" s="43"/>
      <c r="OEY58" s="43"/>
      <c r="OEZ58" s="43"/>
      <c r="OFA58" s="43"/>
      <c r="OFB58" s="43"/>
      <c r="OFC58" s="43"/>
      <c r="OFD58" s="43"/>
      <c r="OFE58" s="43"/>
      <c r="OFF58" s="43"/>
      <c r="OFG58" s="43"/>
      <c r="OFH58" s="43"/>
      <c r="OFI58" s="43"/>
      <c r="OFJ58" s="43"/>
      <c r="OFK58" s="43"/>
      <c r="OFL58" s="43"/>
      <c r="OFM58" s="43"/>
      <c r="OFN58" s="43"/>
      <c r="OFO58" s="43"/>
      <c r="OFP58" s="43"/>
      <c r="OFQ58" s="43"/>
      <c r="OFR58" s="43"/>
      <c r="OFS58" s="43"/>
      <c r="OFT58" s="43"/>
      <c r="OFU58" s="43"/>
      <c r="OFV58" s="43"/>
      <c r="OFW58" s="43"/>
      <c r="OFX58" s="43"/>
      <c r="OFY58" s="43"/>
      <c r="OFZ58" s="43"/>
      <c r="OGA58" s="43"/>
      <c r="OGB58" s="43"/>
      <c r="OGC58" s="43"/>
      <c r="OGD58" s="43"/>
      <c r="OGE58" s="43"/>
      <c r="OGF58" s="43"/>
      <c r="OGG58" s="43"/>
      <c r="OGH58" s="43"/>
      <c r="OGI58" s="43"/>
      <c r="OGJ58" s="43"/>
      <c r="OGK58" s="43"/>
      <c r="OGL58" s="43"/>
      <c r="OGM58" s="43"/>
      <c r="OGN58" s="43"/>
      <c r="OGO58" s="43"/>
      <c r="OGP58" s="43"/>
      <c r="OGQ58" s="43"/>
      <c r="OGR58" s="43"/>
      <c r="OGS58" s="43"/>
      <c r="OGT58" s="43"/>
      <c r="OGU58" s="43"/>
      <c r="OGV58" s="43"/>
      <c r="OGW58" s="43"/>
      <c r="OGX58" s="43"/>
      <c r="OGY58" s="43"/>
      <c r="OGZ58" s="43"/>
      <c r="OHA58" s="43"/>
      <c r="OHB58" s="43"/>
      <c r="OHC58" s="43"/>
      <c r="OHD58" s="43"/>
      <c r="OHE58" s="43"/>
      <c r="OHF58" s="43"/>
      <c r="OHG58" s="43"/>
      <c r="OHH58" s="43"/>
      <c r="OHI58" s="43"/>
      <c r="OHJ58" s="43"/>
      <c r="OHK58" s="43"/>
      <c r="OHL58" s="43"/>
      <c r="OHM58" s="43"/>
      <c r="OHN58" s="43"/>
      <c r="OHO58" s="43"/>
      <c r="OHP58" s="43"/>
      <c r="OHQ58" s="43"/>
      <c r="OHR58" s="43"/>
      <c r="OHS58" s="43"/>
      <c r="OHT58" s="43"/>
      <c r="OHU58" s="43"/>
      <c r="OHV58" s="43"/>
      <c r="OHW58" s="43"/>
      <c r="OHX58" s="43"/>
      <c r="OHY58" s="43"/>
      <c r="OHZ58" s="43"/>
      <c r="OIA58" s="43"/>
      <c r="OIB58" s="43"/>
      <c r="OIC58" s="43"/>
      <c r="OID58" s="43"/>
      <c r="OIE58" s="43"/>
      <c r="OIF58" s="43"/>
      <c r="OIG58" s="43"/>
      <c r="OIH58" s="43"/>
      <c r="OII58" s="43"/>
      <c r="OIJ58" s="43"/>
      <c r="OIK58" s="43"/>
      <c r="OIL58" s="43"/>
      <c r="OIM58" s="43"/>
      <c r="OIN58" s="43"/>
      <c r="OIO58" s="43"/>
      <c r="OIP58" s="43"/>
      <c r="OIQ58" s="43"/>
      <c r="OIR58" s="43"/>
      <c r="OIS58" s="43"/>
      <c r="OIT58" s="43"/>
      <c r="OIU58" s="43"/>
      <c r="OIV58" s="43"/>
      <c r="OIW58" s="43"/>
      <c r="OIX58" s="43"/>
      <c r="OIY58" s="43"/>
      <c r="OIZ58" s="43"/>
      <c r="OJA58" s="43"/>
      <c r="OJB58" s="43"/>
      <c r="OJC58" s="43"/>
      <c r="OJD58" s="43"/>
      <c r="OJE58" s="43"/>
      <c r="OJF58" s="43"/>
      <c r="OJG58" s="43"/>
      <c r="OJH58" s="43"/>
      <c r="OJI58" s="43"/>
      <c r="OJJ58" s="43"/>
      <c r="OJK58" s="43"/>
      <c r="OJL58" s="43"/>
      <c r="OJM58" s="43"/>
      <c r="OJN58" s="43"/>
      <c r="OJO58" s="43"/>
      <c r="OJP58" s="43"/>
      <c r="OJQ58" s="43"/>
      <c r="OJR58" s="43"/>
      <c r="OJS58" s="43"/>
      <c r="OJT58" s="43"/>
      <c r="OJU58" s="43"/>
      <c r="OJV58" s="43"/>
      <c r="OJW58" s="43"/>
      <c r="OJX58" s="43"/>
      <c r="OJY58" s="43"/>
      <c r="OJZ58" s="43"/>
      <c r="OKA58" s="43"/>
      <c r="OKB58" s="43"/>
      <c r="OKC58" s="43"/>
      <c r="OKD58" s="43"/>
      <c r="OKE58" s="43"/>
      <c r="OKF58" s="43"/>
      <c r="OKG58" s="43"/>
      <c r="OKH58" s="43"/>
      <c r="OKI58" s="43"/>
      <c r="OKJ58" s="43"/>
      <c r="OKK58" s="43"/>
      <c r="OKL58" s="43"/>
      <c r="OKM58" s="43"/>
      <c r="OKN58" s="43"/>
      <c r="OKO58" s="43"/>
      <c r="OKP58" s="43"/>
      <c r="OKQ58" s="43"/>
      <c r="OKR58" s="43"/>
      <c r="OKS58" s="43"/>
      <c r="OKT58" s="43"/>
      <c r="OKU58" s="43"/>
      <c r="OKV58" s="43"/>
      <c r="OKW58" s="43"/>
      <c r="OKX58" s="43"/>
      <c r="OKY58" s="43"/>
      <c r="OKZ58" s="43"/>
      <c r="OLA58" s="43"/>
      <c r="OLB58" s="43"/>
      <c r="OLC58" s="43"/>
      <c r="OLD58" s="43"/>
      <c r="OLE58" s="43"/>
      <c r="OLF58" s="43"/>
      <c r="OLG58" s="43"/>
      <c r="OLH58" s="43"/>
      <c r="OLI58" s="43"/>
      <c r="OLJ58" s="43"/>
      <c r="OLK58" s="43"/>
      <c r="OLL58" s="43"/>
      <c r="OLM58" s="43"/>
      <c r="OLN58" s="43"/>
      <c r="OLO58" s="43"/>
      <c r="OLP58" s="43"/>
      <c r="OLQ58" s="43"/>
      <c r="OLR58" s="43"/>
      <c r="OLS58" s="43"/>
      <c r="OLT58" s="43"/>
      <c r="OLU58" s="43"/>
      <c r="OLV58" s="43"/>
      <c r="OLW58" s="43"/>
      <c r="OLX58" s="43"/>
      <c r="OLY58" s="43"/>
      <c r="OLZ58" s="43"/>
      <c r="OMA58" s="43"/>
      <c r="OMB58" s="43"/>
      <c r="OMC58" s="43"/>
      <c r="OMD58" s="43"/>
      <c r="OME58" s="43"/>
      <c r="OMF58" s="43"/>
      <c r="OMG58" s="43"/>
      <c r="OMH58" s="43"/>
      <c r="OMI58" s="43"/>
      <c r="OMJ58" s="43"/>
      <c r="OMK58" s="43"/>
      <c r="OML58" s="43"/>
      <c r="OMM58" s="43"/>
      <c r="OMN58" s="43"/>
      <c r="OMO58" s="43"/>
      <c r="OMP58" s="43"/>
      <c r="OMQ58" s="43"/>
      <c r="OMR58" s="43"/>
      <c r="OMS58" s="43"/>
      <c r="OMT58" s="43"/>
      <c r="OMU58" s="43"/>
      <c r="OMV58" s="43"/>
      <c r="OMW58" s="43"/>
      <c r="OMX58" s="43"/>
      <c r="OMY58" s="43"/>
      <c r="OMZ58" s="43"/>
      <c r="ONA58" s="43"/>
      <c r="ONB58" s="43"/>
      <c r="ONC58" s="43"/>
      <c r="OND58" s="43"/>
      <c r="ONE58" s="43"/>
      <c r="ONF58" s="43"/>
      <c r="ONG58" s="43"/>
      <c r="ONH58" s="43"/>
      <c r="ONI58" s="43"/>
      <c r="ONJ58" s="43"/>
      <c r="ONK58" s="43"/>
      <c r="ONL58" s="43"/>
      <c r="ONM58" s="43"/>
      <c r="ONN58" s="43"/>
      <c r="ONO58" s="43"/>
      <c r="ONP58" s="43"/>
      <c r="ONQ58" s="43"/>
      <c r="ONR58" s="43"/>
      <c r="ONS58" s="43"/>
      <c r="ONT58" s="43"/>
      <c r="ONU58" s="43"/>
      <c r="ONV58" s="43"/>
      <c r="ONW58" s="43"/>
      <c r="ONX58" s="43"/>
      <c r="ONY58" s="43"/>
      <c r="ONZ58" s="43"/>
      <c r="OOA58" s="43"/>
      <c r="OOB58" s="43"/>
      <c r="OOC58" s="43"/>
      <c r="OOD58" s="43"/>
      <c r="OOE58" s="43"/>
      <c r="OOF58" s="43"/>
      <c r="OOG58" s="43"/>
      <c r="OOH58" s="43"/>
      <c r="OOI58" s="43"/>
      <c r="OOJ58" s="43"/>
      <c r="OOK58" s="43"/>
      <c r="OOL58" s="43"/>
      <c r="OOM58" s="43"/>
      <c r="OON58" s="43"/>
      <c r="OOO58" s="43"/>
      <c r="OOP58" s="43"/>
      <c r="OOQ58" s="43"/>
      <c r="OOR58" s="43"/>
      <c r="OOS58" s="43"/>
      <c r="OOT58" s="43"/>
      <c r="OOU58" s="43"/>
      <c r="OOV58" s="43"/>
      <c r="OOW58" s="43"/>
      <c r="OOX58" s="43"/>
      <c r="OOY58" s="43"/>
      <c r="OOZ58" s="43"/>
      <c r="OPA58" s="43"/>
      <c r="OPB58" s="43"/>
      <c r="OPC58" s="43"/>
      <c r="OPD58" s="43"/>
      <c r="OPE58" s="43"/>
      <c r="OPF58" s="43"/>
      <c r="OPG58" s="43"/>
      <c r="OPH58" s="43"/>
      <c r="OPI58" s="43"/>
      <c r="OPJ58" s="43"/>
      <c r="OPK58" s="43"/>
      <c r="OPL58" s="43"/>
      <c r="OPM58" s="43"/>
      <c r="OPN58" s="43"/>
      <c r="OPO58" s="43"/>
      <c r="OPP58" s="43"/>
      <c r="OPQ58" s="43"/>
      <c r="OPR58" s="43"/>
      <c r="OPS58" s="43"/>
      <c r="OPT58" s="43"/>
      <c r="OPU58" s="43"/>
      <c r="OPV58" s="43"/>
      <c r="OPW58" s="43"/>
      <c r="OPX58" s="43"/>
      <c r="OPY58" s="43"/>
      <c r="OPZ58" s="43"/>
      <c r="OQA58" s="43"/>
      <c r="OQB58" s="43"/>
      <c r="OQC58" s="43"/>
      <c r="OQD58" s="43"/>
      <c r="OQE58" s="43"/>
      <c r="OQF58" s="43"/>
      <c r="OQG58" s="43"/>
      <c r="OQH58" s="43"/>
      <c r="OQI58" s="43"/>
      <c r="OQJ58" s="43"/>
      <c r="OQK58" s="43"/>
      <c r="OQL58" s="43"/>
      <c r="OQM58" s="43"/>
      <c r="OQN58" s="43"/>
      <c r="OQO58" s="43"/>
      <c r="OQP58" s="43"/>
      <c r="OQQ58" s="43"/>
      <c r="OQR58" s="43"/>
      <c r="OQS58" s="43"/>
      <c r="OQT58" s="43"/>
      <c r="OQU58" s="43"/>
      <c r="OQV58" s="43"/>
      <c r="OQW58" s="43"/>
      <c r="OQX58" s="43"/>
      <c r="OQY58" s="43"/>
      <c r="OQZ58" s="43"/>
      <c r="ORA58" s="43"/>
      <c r="ORB58" s="43"/>
      <c r="ORC58" s="43"/>
      <c r="ORD58" s="43"/>
      <c r="ORE58" s="43"/>
      <c r="ORF58" s="43"/>
      <c r="ORG58" s="43"/>
      <c r="ORH58" s="43"/>
      <c r="ORI58" s="43"/>
      <c r="ORJ58" s="43"/>
      <c r="ORK58" s="43"/>
      <c r="ORL58" s="43"/>
      <c r="ORM58" s="43"/>
      <c r="ORN58" s="43"/>
      <c r="ORO58" s="43"/>
      <c r="ORP58" s="43"/>
      <c r="ORQ58" s="43"/>
      <c r="ORR58" s="43"/>
      <c r="ORS58" s="43"/>
      <c r="ORT58" s="43"/>
      <c r="ORU58" s="43"/>
      <c r="ORV58" s="43"/>
      <c r="ORW58" s="43"/>
      <c r="ORX58" s="43"/>
      <c r="ORY58" s="43"/>
      <c r="ORZ58" s="43"/>
      <c r="OSA58" s="43"/>
      <c r="OSB58" s="43"/>
      <c r="OSC58" s="43"/>
      <c r="OSD58" s="43"/>
      <c r="OSE58" s="43"/>
      <c r="OSF58" s="43"/>
      <c r="OSG58" s="43"/>
      <c r="OSH58" s="43"/>
      <c r="OSI58" s="43"/>
      <c r="OSJ58" s="43"/>
      <c r="OSK58" s="43"/>
      <c r="OSL58" s="43"/>
      <c r="OSM58" s="43"/>
      <c r="OSN58" s="43"/>
      <c r="OSO58" s="43"/>
      <c r="OSP58" s="43"/>
      <c r="OSQ58" s="43"/>
      <c r="OSR58" s="43"/>
      <c r="OSS58" s="43"/>
      <c r="OST58" s="43"/>
      <c r="OSU58" s="43"/>
      <c r="OSV58" s="43"/>
      <c r="OSW58" s="43"/>
      <c r="OSX58" s="43"/>
      <c r="OSY58" s="43"/>
      <c r="OSZ58" s="43"/>
      <c r="OTA58" s="43"/>
      <c r="OTB58" s="43"/>
      <c r="OTC58" s="43"/>
      <c r="OTD58" s="43"/>
      <c r="OTE58" s="43"/>
      <c r="OTF58" s="43"/>
      <c r="OTG58" s="43"/>
      <c r="OTH58" s="43"/>
      <c r="OTI58" s="43"/>
      <c r="OTJ58" s="43"/>
      <c r="OTK58" s="43"/>
      <c r="OTL58" s="43"/>
      <c r="OTM58" s="43"/>
      <c r="OTN58" s="43"/>
      <c r="OTO58" s="43"/>
      <c r="OTP58" s="43"/>
      <c r="OTQ58" s="43"/>
      <c r="OTR58" s="43"/>
      <c r="OTS58" s="43"/>
      <c r="OTT58" s="43"/>
      <c r="OTU58" s="43"/>
      <c r="OTV58" s="43"/>
      <c r="OTW58" s="43"/>
      <c r="OTX58" s="43"/>
      <c r="OTY58" s="43"/>
      <c r="OTZ58" s="43"/>
      <c r="OUA58" s="43"/>
      <c r="OUB58" s="43"/>
      <c r="OUC58" s="43"/>
      <c r="OUD58" s="43"/>
      <c r="OUE58" s="43"/>
      <c r="OUF58" s="43"/>
      <c r="OUG58" s="43"/>
      <c r="OUH58" s="43"/>
      <c r="OUI58" s="43"/>
      <c r="OUJ58" s="43"/>
      <c r="OUK58" s="43"/>
      <c r="OUL58" s="43"/>
      <c r="OUM58" s="43"/>
      <c r="OUN58" s="43"/>
      <c r="OUO58" s="43"/>
      <c r="OUP58" s="43"/>
      <c r="OUQ58" s="43"/>
      <c r="OUR58" s="43"/>
      <c r="OUS58" s="43"/>
      <c r="OUT58" s="43"/>
      <c r="OUU58" s="43"/>
      <c r="OUV58" s="43"/>
      <c r="OUW58" s="43"/>
      <c r="OUX58" s="43"/>
      <c r="OUY58" s="43"/>
      <c r="OUZ58" s="43"/>
      <c r="OVA58" s="43"/>
      <c r="OVB58" s="43"/>
      <c r="OVC58" s="43"/>
      <c r="OVD58" s="43"/>
      <c r="OVE58" s="43"/>
      <c r="OVF58" s="43"/>
      <c r="OVG58" s="43"/>
      <c r="OVH58" s="43"/>
      <c r="OVI58" s="43"/>
      <c r="OVJ58" s="43"/>
      <c r="OVK58" s="43"/>
      <c r="OVL58" s="43"/>
      <c r="OVM58" s="43"/>
      <c r="OVN58" s="43"/>
      <c r="OVO58" s="43"/>
      <c r="OVP58" s="43"/>
      <c r="OVQ58" s="43"/>
      <c r="OVR58" s="43"/>
      <c r="OVS58" s="43"/>
      <c r="OVT58" s="43"/>
      <c r="OVU58" s="43"/>
      <c r="OVV58" s="43"/>
      <c r="OVW58" s="43"/>
      <c r="OVX58" s="43"/>
      <c r="OVY58" s="43"/>
      <c r="OVZ58" s="43"/>
      <c r="OWA58" s="43"/>
      <c r="OWB58" s="43"/>
      <c r="OWC58" s="43"/>
      <c r="OWD58" s="43"/>
      <c r="OWE58" s="43"/>
      <c r="OWF58" s="43"/>
      <c r="OWG58" s="43"/>
      <c r="OWH58" s="43"/>
      <c r="OWI58" s="43"/>
      <c r="OWJ58" s="43"/>
      <c r="OWK58" s="43"/>
      <c r="OWL58" s="43"/>
      <c r="OWM58" s="43"/>
      <c r="OWN58" s="43"/>
      <c r="OWO58" s="43"/>
      <c r="OWP58" s="43"/>
      <c r="OWQ58" s="43"/>
      <c r="OWR58" s="43"/>
      <c r="OWS58" s="43"/>
      <c r="OWT58" s="43"/>
      <c r="OWU58" s="43"/>
      <c r="OWV58" s="43"/>
      <c r="OWW58" s="43"/>
      <c r="OWX58" s="43"/>
      <c r="OWY58" s="43"/>
      <c r="OWZ58" s="43"/>
      <c r="OXA58" s="43"/>
      <c r="OXB58" s="43"/>
      <c r="OXC58" s="43"/>
      <c r="OXD58" s="43"/>
      <c r="OXE58" s="43"/>
      <c r="OXF58" s="43"/>
      <c r="OXG58" s="43"/>
      <c r="OXH58" s="43"/>
      <c r="OXI58" s="43"/>
      <c r="OXJ58" s="43"/>
      <c r="OXK58" s="43"/>
      <c r="OXL58" s="43"/>
      <c r="OXM58" s="43"/>
      <c r="OXN58" s="43"/>
      <c r="OXO58" s="43"/>
      <c r="OXP58" s="43"/>
      <c r="OXQ58" s="43"/>
      <c r="OXR58" s="43"/>
      <c r="OXS58" s="43"/>
      <c r="OXT58" s="43"/>
      <c r="OXU58" s="43"/>
      <c r="OXV58" s="43"/>
      <c r="OXW58" s="43"/>
      <c r="OXX58" s="43"/>
      <c r="OXY58" s="43"/>
      <c r="OXZ58" s="43"/>
      <c r="OYA58" s="43"/>
      <c r="OYB58" s="43"/>
      <c r="OYC58" s="43"/>
      <c r="OYD58" s="43"/>
      <c r="OYE58" s="43"/>
      <c r="OYF58" s="43"/>
      <c r="OYG58" s="43"/>
      <c r="OYH58" s="43"/>
      <c r="OYI58" s="43"/>
      <c r="OYJ58" s="43"/>
      <c r="OYK58" s="43"/>
      <c r="OYL58" s="43"/>
      <c r="OYM58" s="43"/>
      <c r="OYN58" s="43"/>
      <c r="OYO58" s="43"/>
      <c r="OYP58" s="43"/>
      <c r="OYQ58" s="43"/>
      <c r="OYR58" s="43"/>
      <c r="OYS58" s="43"/>
      <c r="OYT58" s="43"/>
      <c r="OYU58" s="43"/>
      <c r="OYV58" s="43"/>
      <c r="OYW58" s="43"/>
      <c r="OYX58" s="43"/>
      <c r="OYY58" s="43"/>
      <c r="OYZ58" s="43"/>
      <c r="OZA58" s="43"/>
      <c r="OZB58" s="43"/>
      <c r="OZC58" s="43"/>
      <c r="OZD58" s="43"/>
      <c r="OZE58" s="43"/>
      <c r="OZF58" s="43"/>
      <c r="OZG58" s="43"/>
      <c r="OZH58" s="43"/>
      <c r="OZI58" s="43"/>
      <c r="OZJ58" s="43"/>
      <c r="OZK58" s="43"/>
      <c r="OZL58" s="43"/>
      <c r="OZM58" s="43"/>
      <c r="OZN58" s="43"/>
      <c r="OZO58" s="43"/>
      <c r="OZP58" s="43"/>
      <c r="OZQ58" s="43"/>
      <c r="OZR58" s="43"/>
      <c r="OZS58" s="43"/>
      <c r="OZT58" s="43"/>
      <c r="OZU58" s="43"/>
      <c r="OZV58" s="43"/>
      <c r="OZW58" s="43"/>
      <c r="OZX58" s="43"/>
      <c r="OZY58" s="43"/>
      <c r="OZZ58" s="43"/>
      <c r="PAA58" s="43"/>
      <c r="PAB58" s="43"/>
      <c r="PAC58" s="43"/>
      <c r="PAD58" s="43"/>
      <c r="PAE58" s="43"/>
      <c r="PAF58" s="43"/>
      <c r="PAG58" s="43"/>
      <c r="PAH58" s="43"/>
      <c r="PAI58" s="43"/>
      <c r="PAJ58" s="43"/>
      <c r="PAK58" s="43"/>
      <c r="PAL58" s="43"/>
      <c r="PAM58" s="43"/>
      <c r="PAN58" s="43"/>
      <c r="PAO58" s="43"/>
      <c r="PAP58" s="43"/>
      <c r="PAQ58" s="43"/>
      <c r="PAR58" s="43"/>
      <c r="PAS58" s="43"/>
      <c r="PAT58" s="43"/>
      <c r="PAU58" s="43"/>
      <c r="PAV58" s="43"/>
      <c r="PAW58" s="43"/>
      <c r="PAX58" s="43"/>
      <c r="PAY58" s="43"/>
      <c r="PAZ58" s="43"/>
      <c r="PBA58" s="43"/>
      <c r="PBB58" s="43"/>
      <c r="PBC58" s="43"/>
      <c r="PBD58" s="43"/>
      <c r="PBE58" s="43"/>
      <c r="PBF58" s="43"/>
      <c r="PBG58" s="43"/>
      <c r="PBH58" s="43"/>
      <c r="PBI58" s="43"/>
      <c r="PBJ58" s="43"/>
      <c r="PBK58" s="43"/>
      <c r="PBL58" s="43"/>
      <c r="PBM58" s="43"/>
      <c r="PBN58" s="43"/>
      <c r="PBO58" s="43"/>
      <c r="PBP58" s="43"/>
      <c r="PBQ58" s="43"/>
      <c r="PBR58" s="43"/>
      <c r="PBS58" s="43"/>
      <c r="PBT58" s="43"/>
      <c r="PBU58" s="43"/>
      <c r="PBV58" s="43"/>
      <c r="PBW58" s="43"/>
      <c r="PBX58" s="43"/>
      <c r="PBY58" s="43"/>
      <c r="PBZ58" s="43"/>
      <c r="PCA58" s="43"/>
      <c r="PCB58" s="43"/>
      <c r="PCC58" s="43"/>
      <c r="PCD58" s="43"/>
      <c r="PCE58" s="43"/>
      <c r="PCF58" s="43"/>
      <c r="PCG58" s="43"/>
      <c r="PCH58" s="43"/>
      <c r="PCI58" s="43"/>
      <c r="PCJ58" s="43"/>
      <c r="PCK58" s="43"/>
      <c r="PCL58" s="43"/>
      <c r="PCM58" s="43"/>
      <c r="PCN58" s="43"/>
      <c r="PCO58" s="43"/>
      <c r="PCP58" s="43"/>
      <c r="PCQ58" s="43"/>
      <c r="PCR58" s="43"/>
      <c r="PCS58" s="43"/>
      <c r="PCT58" s="43"/>
      <c r="PCU58" s="43"/>
      <c r="PCV58" s="43"/>
      <c r="PCW58" s="43"/>
      <c r="PCX58" s="43"/>
      <c r="PCY58" s="43"/>
      <c r="PCZ58" s="43"/>
      <c r="PDA58" s="43"/>
      <c r="PDB58" s="43"/>
      <c r="PDC58" s="43"/>
      <c r="PDD58" s="43"/>
      <c r="PDE58" s="43"/>
      <c r="PDF58" s="43"/>
      <c r="PDG58" s="43"/>
      <c r="PDH58" s="43"/>
      <c r="PDI58" s="43"/>
      <c r="PDJ58" s="43"/>
      <c r="PDK58" s="43"/>
      <c r="PDL58" s="43"/>
      <c r="PDM58" s="43"/>
      <c r="PDN58" s="43"/>
      <c r="PDO58" s="43"/>
      <c r="PDP58" s="43"/>
      <c r="PDQ58" s="43"/>
      <c r="PDR58" s="43"/>
      <c r="PDS58" s="43"/>
      <c r="PDT58" s="43"/>
      <c r="PDU58" s="43"/>
      <c r="PDV58" s="43"/>
      <c r="PDW58" s="43"/>
      <c r="PDX58" s="43"/>
      <c r="PDY58" s="43"/>
      <c r="PDZ58" s="43"/>
      <c r="PEA58" s="43"/>
      <c r="PEB58" s="43"/>
      <c r="PEC58" s="43"/>
      <c r="PED58" s="43"/>
      <c r="PEE58" s="43"/>
      <c r="PEF58" s="43"/>
      <c r="PEG58" s="43"/>
      <c r="PEH58" s="43"/>
      <c r="PEI58" s="43"/>
      <c r="PEJ58" s="43"/>
      <c r="PEK58" s="43"/>
      <c r="PEL58" s="43"/>
      <c r="PEM58" s="43"/>
      <c r="PEN58" s="43"/>
      <c r="PEO58" s="43"/>
      <c r="PEP58" s="43"/>
      <c r="PEQ58" s="43"/>
      <c r="PER58" s="43"/>
      <c r="PES58" s="43"/>
      <c r="PET58" s="43"/>
      <c r="PEU58" s="43"/>
      <c r="PEV58" s="43"/>
      <c r="PEW58" s="43"/>
      <c r="PEX58" s="43"/>
      <c r="PEY58" s="43"/>
      <c r="PEZ58" s="43"/>
      <c r="PFA58" s="43"/>
      <c r="PFB58" s="43"/>
      <c r="PFC58" s="43"/>
      <c r="PFD58" s="43"/>
      <c r="PFE58" s="43"/>
      <c r="PFF58" s="43"/>
      <c r="PFG58" s="43"/>
      <c r="PFH58" s="43"/>
      <c r="PFI58" s="43"/>
      <c r="PFJ58" s="43"/>
      <c r="PFK58" s="43"/>
      <c r="PFL58" s="43"/>
      <c r="PFM58" s="43"/>
      <c r="PFN58" s="43"/>
      <c r="PFO58" s="43"/>
      <c r="PFP58" s="43"/>
      <c r="PFQ58" s="43"/>
      <c r="PFR58" s="43"/>
      <c r="PFS58" s="43"/>
      <c r="PFT58" s="43"/>
      <c r="PFU58" s="43"/>
      <c r="PFV58" s="43"/>
      <c r="PFW58" s="43"/>
      <c r="PFX58" s="43"/>
      <c r="PFY58" s="43"/>
      <c r="PFZ58" s="43"/>
      <c r="PGA58" s="43"/>
      <c r="PGB58" s="43"/>
      <c r="PGC58" s="43"/>
      <c r="PGD58" s="43"/>
      <c r="PGE58" s="43"/>
      <c r="PGF58" s="43"/>
      <c r="PGG58" s="43"/>
      <c r="PGH58" s="43"/>
      <c r="PGI58" s="43"/>
      <c r="PGJ58" s="43"/>
      <c r="PGK58" s="43"/>
      <c r="PGL58" s="43"/>
      <c r="PGM58" s="43"/>
      <c r="PGN58" s="43"/>
      <c r="PGO58" s="43"/>
      <c r="PGP58" s="43"/>
      <c r="PGQ58" s="43"/>
      <c r="PGR58" s="43"/>
      <c r="PGS58" s="43"/>
      <c r="PGT58" s="43"/>
      <c r="PGU58" s="43"/>
      <c r="PGV58" s="43"/>
      <c r="PGW58" s="43"/>
      <c r="PGX58" s="43"/>
      <c r="PGY58" s="43"/>
      <c r="PGZ58" s="43"/>
      <c r="PHA58" s="43"/>
      <c r="PHB58" s="43"/>
      <c r="PHC58" s="43"/>
      <c r="PHD58" s="43"/>
      <c r="PHE58" s="43"/>
      <c r="PHF58" s="43"/>
      <c r="PHG58" s="43"/>
      <c r="PHH58" s="43"/>
      <c r="PHI58" s="43"/>
      <c r="PHJ58" s="43"/>
      <c r="PHK58" s="43"/>
      <c r="PHL58" s="43"/>
      <c r="PHM58" s="43"/>
      <c r="PHN58" s="43"/>
      <c r="PHO58" s="43"/>
      <c r="PHP58" s="43"/>
      <c r="PHQ58" s="43"/>
      <c r="PHR58" s="43"/>
      <c r="PHS58" s="43"/>
      <c r="PHT58" s="43"/>
      <c r="PHU58" s="43"/>
      <c r="PHV58" s="43"/>
      <c r="PHW58" s="43"/>
      <c r="PHX58" s="43"/>
      <c r="PHY58" s="43"/>
      <c r="PHZ58" s="43"/>
      <c r="PIA58" s="43"/>
      <c r="PIB58" s="43"/>
      <c r="PIC58" s="43"/>
      <c r="PID58" s="43"/>
      <c r="PIE58" s="43"/>
      <c r="PIF58" s="43"/>
      <c r="PIG58" s="43"/>
      <c r="PIH58" s="43"/>
      <c r="PII58" s="43"/>
      <c r="PIJ58" s="43"/>
      <c r="PIK58" s="43"/>
      <c r="PIL58" s="43"/>
      <c r="PIM58" s="43"/>
      <c r="PIN58" s="43"/>
      <c r="PIO58" s="43"/>
      <c r="PIP58" s="43"/>
      <c r="PIQ58" s="43"/>
      <c r="PIR58" s="43"/>
      <c r="PIS58" s="43"/>
      <c r="PIT58" s="43"/>
      <c r="PIU58" s="43"/>
      <c r="PIV58" s="43"/>
      <c r="PIW58" s="43"/>
      <c r="PIX58" s="43"/>
      <c r="PIY58" s="43"/>
      <c r="PIZ58" s="43"/>
      <c r="PJA58" s="43"/>
      <c r="PJB58" s="43"/>
      <c r="PJC58" s="43"/>
      <c r="PJD58" s="43"/>
      <c r="PJE58" s="43"/>
      <c r="PJF58" s="43"/>
      <c r="PJG58" s="43"/>
      <c r="PJH58" s="43"/>
      <c r="PJI58" s="43"/>
      <c r="PJJ58" s="43"/>
      <c r="PJK58" s="43"/>
      <c r="PJL58" s="43"/>
      <c r="PJM58" s="43"/>
      <c r="PJN58" s="43"/>
      <c r="PJO58" s="43"/>
      <c r="PJP58" s="43"/>
      <c r="PJQ58" s="43"/>
      <c r="PJR58" s="43"/>
      <c r="PJS58" s="43"/>
      <c r="PJT58" s="43"/>
      <c r="PJU58" s="43"/>
      <c r="PJV58" s="43"/>
      <c r="PJW58" s="43"/>
      <c r="PJX58" s="43"/>
      <c r="PJY58" s="43"/>
      <c r="PJZ58" s="43"/>
      <c r="PKA58" s="43"/>
      <c r="PKB58" s="43"/>
      <c r="PKC58" s="43"/>
      <c r="PKD58" s="43"/>
      <c r="PKE58" s="43"/>
      <c r="PKF58" s="43"/>
      <c r="PKG58" s="43"/>
      <c r="PKH58" s="43"/>
      <c r="PKI58" s="43"/>
      <c r="PKJ58" s="43"/>
      <c r="PKK58" s="43"/>
      <c r="PKL58" s="43"/>
      <c r="PKM58" s="43"/>
      <c r="PKN58" s="43"/>
      <c r="PKO58" s="43"/>
      <c r="PKP58" s="43"/>
      <c r="PKQ58" s="43"/>
      <c r="PKR58" s="43"/>
      <c r="PKS58" s="43"/>
      <c r="PKT58" s="43"/>
      <c r="PKU58" s="43"/>
      <c r="PKV58" s="43"/>
      <c r="PKW58" s="43"/>
      <c r="PKX58" s="43"/>
      <c r="PKY58" s="43"/>
      <c r="PKZ58" s="43"/>
      <c r="PLA58" s="43"/>
      <c r="PLB58" s="43"/>
      <c r="PLC58" s="43"/>
      <c r="PLD58" s="43"/>
      <c r="PLE58" s="43"/>
      <c r="PLF58" s="43"/>
      <c r="PLG58" s="43"/>
      <c r="PLH58" s="43"/>
      <c r="PLI58" s="43"/>
      <c r="PLJ58" s="43"/>
      <c r="PLK58" s="43"/>
      <c r="PLL58" s="43"/>
      <c r="PLM58" s="43"/>
      <c r="PLN58" s="43"/>
      <c r="PLO58" s="43"/>
      <c r="PLP58" s="43"/>
      <c r="PLQ58" s="43"/>
      <c r="PLR58" s="43"/>
      <c r="PLS58" s="43"/>
      <c r="PLT58" s="43"/>
      <c r="PLU58" s="43"/>
      <c r="PLV58" s="43"/>
      <c r="PLW58" s="43"/>
      <c r="PLX58" s="43"/>
      <c r="PLY58" s="43"/>
      <c r="PLZ58" s="43"/>
      <c r="PMA58" s="43"/>
      <c r="PMB58" s="43"/>
      <c r="PMC58" s="43"/>
      <c r="PMD58" s="43"/>
      <c r="PME58" s="43"/>
      <c r="PMF58" s="43"/>
      <c r="PMG58" s="43"/>
      <c r="PMH58" s="43"/>
      <c r="PMI58" s="43"/>
      <c r="PMJ58" s="43"/>
      <c r="PMK58" s="43"/>
      <c r="PML58" s="43"/>
      <c r="PMM58" s="43"/>
      <c r="PMN58" s="43"/>
      <c r="PMO58" s="43"/>
      <c r="PMP58" s="43"/>
      <c r="PMQ58" s="43"/>
      <c r="PMR58" s="43"/>
      <c r="PMS58" s="43"/>
      <c r="PMT58" s="43"/>
      <c r="PMU58" s="43"/>
      <c r="PMV58" s="43"/>
      <c r="PMW58" s="43"/>
      <c r="PMX58" s="43"/>
      <c r="PMY58" s="43"/>
      <c r="PMZ58" s="43"/>
      <c r="PNA58" s="43"/>
      <c r="PNB58" s="43"/>
      <c r="PNC58" s="43"/>
      <c r="PND58" s="43"/>
      <c r="PNE58" s="43"/>
      <c r="PNF58" s="43"/>
      <c r="PNG58" s="43"/>
      <c r="PNH58" s="43"/>
      <c r="PNI58" s="43"/>
      <c r="PNJ58" s="43"/>
      <c r="PNK58" s="43"/>
      <c r="PNL58" s="43"/>
      <c r="PNM58" s="43"/>
      <c r="PNN58" s="43"/>
      <c r="PNO58" s="43"/>
      <c r="PNP58" s="43"/>
      <c r="PNQ58" s="43"/>
      <c r="PNR58" s="43"/>
      <c r="PNS58" s="43"/>
      <c r="PNT58" s="43"/>
      <c r="PNU58" s="43"/>
      <c r="PNV58" s="43"/>
      <c r="PNW58" s="43"/>
      <c r="PNX58" s="43"/>
      <c r="PNY58" s="43"/>
      <c r="PNZ58" s="43"/>
      <c r="POA58" s="43"/>
      <c r="POB58" s="43"/>
      <c r="POC58" s="43"/>
      <c r="POD58" s="43"/>
      <c r="POE58" s="43"/>
      <c r="POF58" s="43"/>
      <c r="POG58" s="43"/>
      <c r="POH58" s="43"/>
      <c r="POI58" s="43"/>
      <c r="POJ58" s="43"/>
      <c r="POK58" s="43"/>
      <c r="POL58" s="43"/>
      <c r="POM58" s="43"/>
      <c r="PON58" s="43"/>
      <c r="POO58" s="43"/>
      <c r="POP58" s="43"/>
      <c r="POQ58" s="43"/>
      <c r="POR58" s="43"/>
      <c r="POS58" s="43"/>
      <c r="POT58" s="43"/>
      <c r="POU58" s="43"/>
      <c r="POV58" s="43"/>
      <c r="POW58" s="43"/>
      <c r="POX58" s="43"/>
      <c r="POY58" s="43"/>
      <c r="POZ58" s="43"/>
      <c r="PPA58" s="43"/>
      <c r="PPB58" s="43"/>
      <c r="PPC58" s="43"/>
      <c r="PPD58" s="43"/>
      <c r="PPE58" s="43"/>
      <c r="PPF58" s="43"/>
      <c r="PPG58" s="43"/>
      <c r="PPH58" s="43"/>
      <c r="PPI58" s="43"/>
      <c r="PPJ58" s="43"/>
      <c r="PPK58" s="43"/>
      <c r="PPL58" s="43"/>
      <c r="PPM58" s="43"/>
      <c r="PPN58" s="43"/>
      <c r="PPO58" s="43"/>
      <c r="PPP58" s="43"/>
      <c r="PPQ58" s="43"/>
      <c r="PPR58" s="43"/>
      <c r="PPS58" s="43"/>
      <c r="PPT58" s="43"/>
      <c r="PPU58" s="43"/>
      <c r="PPV58" s="43"/>
      <c r="PPW58" s="43"/>
      <c r="PPX58" s="43"/>
      <c r="PPY58" s="43"/>
      <c r="PPZ58" s="43"/>
      <c r="PQA58" s="43"/>
      <c r="PQB58" s="43"/>
      <c r="PQC58" s="43"/>
      <c r="PQD58" s="43"/>
      <c r="PQE58" s="43"/>
      <c r="PQF58" s="43"/>
      <c r="PQG58" s="43"/>
      <c r="PQH58" s="43"/>
      <c r="PQI58" s="43"/>
      <c r="PQJ58" s="43"/>
      <c r="PQK58" s="43"/>
      <c r="PQL58" s="43"/>
      <c r="PQM58" s="43"/>
      <c r="PQN58" s="43"/>
      <c r="PQO58" s="43"/>
      <c r="PQP58" s="43"/>
      <c r="PQQ58" s="43"/>
      <c r="PQR58" s="43"/>
      <c r="PQS58" s="43"/>
      <c r="PQT58" s="43"/>
      <c r="PQU58" s="43"/>
      <c r="PQV58" s="43"/>
      <c r="PQW58" s="43"/>
      <c r="PQX58" s="43"/>
      <c r="PQY58" s="43"/>
      <c r="PQZ58" s="43"/>
      <c r="PRA58" s="43"/>
      <c r="PRB58" s="43"/>
      <c r="PRC58" s="43"/>
      <c r="PRD58" s="43"/>
      <c r="PRE58" s="43"/>
      <c r="PRF58" s="43"/>
      <c r="PRG58" s="43"/>
      <c r="PRH58" s="43"/>
      <c r="PRI58" s="43"/>
      <c r="PRJ58" s="43"/>
      <c r="PRK58" s="43"/>
      <c r="PRL58" s="43"/>
      <c r="PRM58" s="43"/>
      <c r="PRN58" s="43"/>
      <c r="PRO58" s="43"/>
      <c r="PRP58" s="43"/>
      <c r="PRQ58" s="43"/>
      <c r="PRR58" s="43"/>
      <c r="PRS58" s="43"/>
      <c r="PRT58" s="43"/>
      <c r="PRU58" s="43"/>
      <c r="PRV58" s="43"/>
      <c r="PRW58" s="43"/>
      <c r="PRX58" s="43"/>
      <c r="PRY58" s="43"/>
      <c r="PRZ58" s="43"/>
      <c r="PSA58" s="43"/>
      <c r="PSB58" s="43"/>
      <c r="PSC58" s="43"/>
      <c r="PSD58" s="43"/>
      <c r="PSE58" s="43"/>
      <c r="PSF58" s="43"/>
      <c r="PSG58" s="43"/>
      <c r="PSH58" s="43"/>
      <c r="PSI58" s="43"/>
      <c r="PSJ58" s="43"/>
      <c r="PSK58" s="43"/>
      <c r="PSL58" s="43"/>
      <c r="PSM58" s="43"/>
      <c r="PSN58" s="43"/>
      <c r="PSO58" s="43"/>
      <c r="PSP58" s="43"/>
      <c r="PSQ58" s="43"/>
      <c r="PSR58" s="43"/>
      <c r="PSS58" s="43"/>
      <c r="PST58" s="43"/>
      <c r="PSU58" s="43"/>
      <c r="PSV58" s="43"/>
      <c r="PSW58" s="43"/>
      <c r="PSX58" s="43"/>
      <c r="PSY58" s="43"/>
      <c r="PSZ58" s="43"/>
      <c r="PTA58" s="43"/>
      <c r="PTB58" s="43"/>
      <c r="PTC58" s="43"/>
      <c r="PTD58" s="43"/>
      <c r="PTE58" s="43"/>
      <c r="PTF58" s="43"/>
      <c r="PTG58" s="43"/>
      <c r="PTH58" s="43"/>
      <c r="PTI58" s="43"/>
      <c r="PTJ58" s="43"/>
      <c r="PTK58" s="43"/>
      <c r="PTL58" s="43"/>
      <c r="PTM58" s="43"/>
      <c r="PTN58" s="43"/>
      <c r="PTO58" s="43"/>
      <c r="PTP58" s="43"/>
      <c r="PTQ58" s="43"/>
      <c r="PTR58" s="43"/>
      <c r="PTS58" s="43"/>
      <c r="PTT58" s="43"/>
      <c r="PTU58" s="43"/>
      <c r="PTV58" s="43"/>
      <c r="PTW58" s="43"/>
      <c r="PTX58" s="43"/>
      <c r="PTY58" s="43"/>
      <c r="PTZ58" s="43"/>
      <c r="PUA58" s="43"/>
      <c r="PUB58" s="43"/>
      <c r="PUC58" s="43"/>
      <c r="PUD58" s="43"/>
      <c r="PUE58" s="43"/>
      <c r="PUF58" s="43"/>
      <c r="PUG58" s="43"/>
      <c r="PUH58" s="43"/>
      <c r="PUI58" s="43"/>
      <c r="PUJ58" s="43"/>
      <c r="PUK58" s="43"/>
      <c r="PUL58" s="43"/>
      <c r="PUM58" s="43"/>
      <c r="PUN58" s="43"/>
      <c r="PUO58" s="43"/>
      <c r="PUP58" s="43"/>
      <c r="PUQ58" s="43"/>
      <c r="PUR58" s="43"/>
      <c r="PUS58" s="43"/>
      <c r="PUT58" s="43"/>
      <c r="PUU58" s="43"/>
      <c r="PUV58" s="43"/>
      <c r="PUW58" s="43"/>
      <c r="PUX58" s="43"/>
      <c r="PUY58" s="43"/>
      <c r="PUZ58" s="43"/>
      <c r="PVA58" s="43"/>
      <c r="PVB58" s="43"/>
      <c r="PVC58" s="43"/>
      <c r="PVD58" s="43"/>
      <c r="PVE58" s="43"/>
      <c r="PVF58" s="43"/>
      <c r="PVG58" s="43"/>
      <c r="PVH58" s="43"/>
      <c r="PVI58" s="43"/>
      <c r="PVJ58" s="43"/>
      <c r="PVK58" s="43"/>
      <c r="PVL58" s="43"/>
      <c r="PVM58" s="43"/>
      <c r="PVN58" s="43"/>
      <c r="PVO58" s="43"/>
      <c r="PVP58" s="43"/>
      <c r="PVQ58" s="43"/>
      <c r="PVR58" s="43"/>
      <c r="PVS58" s="43"/>
      <c r="PVT58" s="43"/>
      <c r="PVU58" s="43"/>
      <c r="PVV58" s="43"/>
      <c r="PVW58" s="43"/>
      <c r="PVX58" s="43"/>
      <c r="PVY58" s="43"/>
      <c r="PVZ58" s="43"/>
      <c r="PWA58" s="43"/>
      <c r="PWB58" s="43"/>
      <c r="PWC58" s="43"/>
      <c r="PWD58" s="43"/>
      <c r="PWE58" s="43"/>
      <c r="PWF58" s="43"/>
      <c r="PWG58" s="43"/>
      <c r="PWH58" s="43"/>
      <c r="PWI58" s="43"/>
      <c r="PWJ58" s="43"/>
      <c r="PWK58" s="43"/>
      <c r="PWL58" s="43"/>
      <c r="PWM58" s="43"/>
      <c r="PWN58" s="43"/>
      <c r="PWO58" s="43"/>
      <c r="PWP58" s="43"/>
      <c r="PWQ58" s="43"/>
      <c r="PWR58" s="43"/>
      <c r="PWS58" s="43"/>
      <c r="PWT58" s="43"/>
      <c r="PWU58" s="43"/>
      <c r="PWV58" s="43"/>
      <c r="PWW58" s="43"/>
      <c r="PWX58" s="43"/>
      <c r="PWY58" s="43"/>
      <c r="PWZ58" s="43"/>
      <c r="PXA58" s="43"/>
      <c r="PXB58" s="43"/>
      <c r="PXC58" s="43"/>
      <c r="PXD58" s="43"/>
      <c r="PXE58" s="43"/>
      <c r="PXF58" s="43"/>
      <c r="PXG58" s="43"/>
      <c r="PXH58" s="43"/>
      <c r="PXI58" s="43"/>
      <c r="PXJ58" s="43"/>
      <c r="PXK58" s="43"/>
      <c r="PXL58" s="43"/>
      <c r="PXM58" s="43"/>
      <c r="PXN58" s="43"/>
      <c r="PXO58" s="43"/>
      <c r="PXP58" s="43"/>
      <c r="PXQ58" s="43"/>
      <c r="PXR58" s="43"/>
      <c r="PXS58" s="43"/>
      <c r="PXT58" s="43"/>
      <c r="PXU58" s="43"/>
      <c r="PXV58" s="43"/>
      <c r="PXW58" s="43"/>
      <c r="PXX58" s="43"/>
      <c r="PXY58" s="43"/>
      <c r="PXZ58" s="43"/>
      <c r="PYA58" s="43"/>
      <c r="PYB58" s="43"/>
      <c r="PYC58" s="43"/>
      <c r="PYD58" s="43"/>
      <c r="PYE58" s="43"/>
      <c r="PYF58" s="43"/>
      <c r="PYG58" s="43"/>
      <c r="PYH58" s="43"/>
      <c r="PYI58" s="43"/>
      <c r="PYJ58" s="43"/>
      <c r="PYK58" s="43"/>
      <c r="PYL58" s="43"/>
      <c r="PYM58" s="43"/>
      <c r="PYN58" s="43"/>
      <c r="PYO58" s="43"/>
      <c r="PYP58" s="43"/>
      <c r="PYQ58" s="43"/>
      <c r="PYR58" s="43"/>
      <c r="PYS58" s="43"/>
      <c r="PYT58" s="43"/>
      <c r="PYU58" s="43"/>
      <c r="PYV58" s="43"/>
      <c r="PYW58" s="43"/>
      <c r="PYX58" s="43"/>
      <c r="PYY58" s="43"/>
      <c r="PYZ58" s="43"/>
      <c r="PZA58" s="43"/>
      <c r="PZB58" s="43"/>
      <c r="PZC58" s="43"/>
      <c r="PZD58" s="43"/>
      <c r="PZE58" s="43"/>
      <c r="PZF58" s="43"/>
      <c r="PZG58" s="43"/>
      <c r="PZH58" s="43"/>
      <c r="PZI58" s="43"/>
      <c r="PZJ58" s="43"/>
      <c r="PZK58" s="43"/>
      <c r="PZL58" s="43"/>
      <c r="PZM58" s="43"/>
      <c r="PZN58" s="43"/>
      <c r="PZO58" s="43"/>
      <c r="PZP58" s="43"/>
      <c r="PZQ58" s="43"/>
      <c r="PZR58" s="43"/>
      <c r="PZS58" s="43"/>
      <c r="PZT58" s="43"/>
      <c r="PZU58" s="43"/>
      <c r="PZV58" s="43"/>
      <c r="PZW58" s="43"/>
      <c r="PZX58" s="43"/>
      <c r="PZY58" s="43"/>
      <c r="PZZ58" s="43"/>
      <c r="QAA58" s="43"/>
      <c r="QAB58" s="43"/>
      <c r="QAC58" s="43"/>
      <c r="QAD58" s="43"/>
      <c r="QAE58" s="43"/>
      <c r="QAF58" s="43"/>
      <c r="QAG58" s="43"/>
      <c r="QAH58" s="43"/>
      <c r="QAI58" s="43"/>
      <c r="QAJ58" s="43"/>
      <c r="QAK58" s="43"/>
      <c r="QAL58" s="43"/>
      <c r="QAM58" s="43"/>
      <c r="QAN58" s="43"/>
      <c r="QAO58" s="43"/>
      <c r="QAP58" s="43"/>
      <c r="QAQ58" s="43"/>
      <c r="QAR58" s="43"/>
      <c r="QAS58" s="43"/>
      <c r="QAT58" s="43"/>
      <c r="QAU58" s="43"/>
      <c r="QAV58" s="43"/>
      <c r="QAW58" s="43"/>
      <c r="QAX58" s="43"/>
      <c r="QAY58" s="43"/>
      <c r="QAZ58" s="43"/>
      <c r="QBA58" s="43"/>
      <c r="QBB58" s="43"/>
      <c r="QBC58" s="43"/>
      <c r="QBD58" s="43"/>
      <c r="QBE58" s="43"/>
      <c r="QBF58" s="43"/>
      <c r="QBG58" s="43"/>
      <c r="QBH58" s="43"/>
      <c r="QBI58" s="43"/>
      <c r="QBJ58" s="43"/>
      <c r="QBK58" s="43"/>
      <c r="QBL58" s="43"/>
      <c r="QBM58" s="43"/>
      <c r="QBN58" s="43"/>
      <c r="QBO58" s="43"/>
      <c r="QBP58" s="43"/>
      <c r="QBQ58" s="43"/>
      <c r="QBR58" s="43"/>
      <c r="QBS58" s="43"/>
      <c r="QBT58" s="43"/>
      <c r="QBU58" s="43"/>
      <c r="QBV58" s="43"/>
      <c r="QBW58" s="43"/>
      <c r="QBX58" s="43"/>
      <c r="QBY58" s="43"/>
      <c r="QBZ58" s="43"/>
      <c r="QCA58" s="43"/>
      <c r="QCB58" s="43"/>
      <c r="QCC58" s="43"/>
      <c r="QCD58" s="43"/>
      <c r="QCE58" s="43"/>
      <c r="QCF58" s="43"/>
      <c r="QCG58" s="43"/>
      <c r="QCH58" s="43"/>
      <c r="QCI58" s="43"/>
      <c r="QCJ58" s="43"/>
      <c r="QCK58" s="43"/>
      <c r="QCL58" s="43"/>
      <c r="QCM58" s="43"/>
      <c r="QCN58" s="43"/>
      <c r="QCO58" s="43"/>
      <c r="QCP58" s="43"/>
      <c r="QCQ58" s="43"/>
      <c r="QCR58" s="43"/>
      <c r="QCS58" s="43"/>
      <c r="QCT58" s="43"/>
      <c r="QCU58" s="43"/>
      <c r="QCV58" s="43"/>
      <c r="QCW58" s="43"/>
      <c r="QCX58" s="43"/>
      <c r="QCY58" s="43"/>
      <c r="QCZ58" s="43"/>
      <c r="QDA58" s="43"/>
      <c r="QDB58" s="43"/>
      <c r="QDC58" s="43"/>
      <c r="QDD58" s="43"/>
      <c r="QDE58" s="43"/>
      <c r="QDF58" s="43"/>
      <c r="QDG58" s="43"/>
      <c r="QDH58" s="43"/>
      <c r="QDI58" s="43"/>
      <c r="QDJ58" s="43"/>
      <c r="QDK58" s="43"/>
      <c r="QDL58" s="43"/>
      <c r="QDM58" s="43"/>
      <c r="QDN58" s="43"/>
      <c r="QDO58" s="43"/>
      <c r="QDP58" s="43"/>
      <c r="QDQ58" s="43"/>
      <c r="QDR58" s="43"/>
      <c r="QDS58" s="43"/>
      <c r="QDT58" s="43"/>
      <c r="QDU58" s="43"/>
      <c r="QDV58" s="43"/>
      <c r="QDW58" s="43"/>
      <c r="QDX58" s="43"/>
      <c r="QDY58" s="43"/>
      <c r="QDZ58" s="43"/>
      <c r="QEA58" s="43"/>
      <c r="QEB58" s="43"/>
      <c r="QEC58" s="43"/>
      <c r="QED58" s="43"/>
      <c r="QEE58" s="43"/>
      <c r="QEF58" s="43"/>
      <c r="QEG58" s="43"/>
      <c r="QEH58" s="43"/>
      <c r="QEI58" s="43"/>
      <c r="QEJ58" s="43"/>
      <c r="QEK58" s="43"/>
      <c r="QEL58" s="43"/>
      <c r="QEM58" s="43"/>
      <c r="QEN58" s="43"/>
      <c r="QEO58" s="43"/>
      <c r="QEP58" s="43"/>
      <c r="QEQ58" s="43"/>
      <c r="QER58" s="43"/>
      <c r="QES58" s="43"/>
      <c r="QET58" s="43"/>
      <c r="QEU58" s="43"/>
      <c r="QEV58" s="43"/>
      <c r="QEW58" s="43"/>
      <c r="QEX58" s="43"/>
      <c r="QEY58" s="43"/>
      <c r="QEZ58" s="43"/>
      <c r="QFA58" s="43"/>
      <c r="QFB58" s="43"/>
      <c r="QFC58" s="43"/>
      <c r="QFD58" s="43"/>
      <c r="QFE58" s="43"/>
      <c r="QFF58" s="43"/>
      <c r="QFG58" s="43"/>
      <c r="QFH58" s="43"/>
      <c r="QFI58" s="43"/>
      <c r="QFJ58" s="43"/>
      <c r="QFK58" s="43"/>
      <c r="QFL58" s="43"/>
      <c r="QFM58" s="43"/>
      <c r="QFN58" s="43"/>
      <c r="QFO58" s="43"/>
      <c r="QFP58" s="43"/>
      <c r="QFQ58" s="43"/>
      <c r="QFR58" s="43"/>
      <c r="QFS58" s="43"/>
      <c r="QFT58" s="43"/>
      <c r="QFU58" s="43"/>
      <c r="QFV58" s="43"/>
      <c r="QFW58" s="43"/>
      <c r="QFX58" s="43"/>
      <c r="QFY58" s="43"/>
      <c r="QFZ58" s="43"/>
      <c r="QGA58" s="43"/>
      <c r="QGB58" s="43"/>
      <c r="QGC58" s="43"/>
      <c r="QGD58" s="43"/>
      <c r="QGE58" s="43"/>
      <c r="QGF58" s="43"/>
      <c r="QGG58" s="43"/>
      <c r="QGH58" s="43"/>
      <c r="QGI58" s="43"/>
      <c r="QGJ58" s="43"/>
      <c r="QGK58" s="43"/>
      <c r="QGL58" s="43"/>
      <c r="QGM58" s="43"/>
      <c r="QGN58" s="43"/>
      <c r="QGO58" s="43"/>
      <c r="QGP58" s="43"/>
      <c r="QGQ58" s="43"/>
      <c r="QGR58" s="43"/>
      <c r="QGS58" s="43"/>
      <c r="QGT58" s="43"/>
      <c r="QGU58" s="43"/>
      <c r="QGV58" s="43"/>
      <c r="QGW58" s="43"/>
      <c r="QGX58" s="43"/>
      <c r="QGY58" s="43"/>
      <c r="QGZ58" s="43"/>
      <c r="QHA58" s="43"/>
      <c r="QHB58" s="43"/>
      <c r="QHC58" s="43"/>
      <c r="QHD58" s="43"/>
      <c r="QHE58" s="43"/>
      <c r="QHF58" s="43"/>
      <c r="QHG58" s="43"/>
      <c r="QHH58" s="43"/>
      <c r="QHI58" s="43"/>
      <c r="QHJ58" s="43"/>
      <c r="QHK58" s="43"/>
      <c r="QHL58" s="43"/>
      <c r="QHM58" s="43"/>
      <c r="QHN58" s="43"/>
      <c r="QHO58" s="43"/>
      <c r="QHP58" s="43"/>
      <c r="QHQ58" s="43"/>
      <c r="QHR58" s="43"/>
      <c r="QHS58" s="43"/>
      <c r="QHT58" s="43"/>
      <c r="QHU58" s="43"/>
      <c r="QHV58" s="43"/>
      <c r="QHW58" s="43"/>
      <c r="QHX58" s="43"/>
      <c r="QHY58" s="43"/>
      <c r="QHZ58" s="43"/>
      <c r="QIA58" s="43"/>
      <c r="QIB58" s="43"/>
      <c r="QIC58" s="43"/>
      <c r="QID58" s="43"/>
      <c r="QIE58" s="43"/>
      <c r="QIF58" s="43"/>
      <c r="QIG58" s="43"/>
      <c r="QIH58" s="43"/>
      <c r="QII58" s="43"/>
      <c r="QIJ58" s="43"/>
      <c r="QIK58" s="43"/>
      <c r="QIL58" s="43"/>
      <c r="QIM58" s="43"/>
      <c r="QIN58" s="43"/>
      <c r="QIO58" s="43"/>
      <c r="QIP58" s="43"/>
      <c r="QIQ58" s="43"/>
      <c r="QIR58" s="43"/>
      <c r="QIS58" s="43"/>
      <c r="QIT58" s="43"/>
      <c r="QIU58" s="43"/>
      <c r="QIV58" s="43"/>
      <c r="QIW58" s="43"/>
      <c r="QIX58" s="43"/>
      <c r="QIY58" s="43"/>
      <c r="QIZ58" s="43"/>
      <c r="QJA58" s="43"/>
      <c r="QJB58" s="43"/>
      <c r="QJC58" s="43"/>
      <c r="QJD58" s="43"/>
      <c r="QJE58" s="43"/>
      <c r="QJF58" s="43"/>
      <c r="QJG58" s="43"/>
      <c r="QJH58" s="43"/>
      <c r="QJI58" s="43"/>
      <c r="QJJ58" s="43"/>
      <c r="QJK58" s="43"/>
      <c r="QJL58" s="43"/>
      <c r="QJM58" s="43"/>
      <c r="QJN58" s="43"/>
      <c r="QJO58" s="43"/>
      <c r="QJP58" s="43"/>
      <c r="QJQ58" s="43"/>
      <c r="QJR58" s="43"/>
      <c r="QJS58" s="43"/>
      <c r="QJT58" s="43"/>
      <c r="QJU58" s="43"/>
      <c r="QJV58" s="43"/>
      <c r="QJW58" s="43"/>
      <c r="QJX58" s="43"/>
      <c r="QJY58" s="43"/>
      <c r="QJZ58" s="43"/>
      <c r="QKA58" s="43"/>
      <c r="QKB58" s="43"/>
      <c r="QKC58" s="43"/>
      <c r="QKD58" s="43"/>
      <c r="QKE58" s="43"/>
      <c r="QKF58" s="43"/>
      <c r="QKG58" s="43"/>
      <c r="QKH58" s="43"/>
      <c r="QKI58" s="43"/>
      <c r="QKJ58" s="43"/>
      <c r="QKK58" s="43"/>
      <c r="QKL58" s="43"/>
      <c r="QKM58" s="43"/>
      <c r="QKN58" s="43"/>
      <c r="QKO58" s="43"/>
      <c r="QKP58" s="43"/>
      <c r="QKQ58" s="43"/>
      <c r="QKR58" s="43"/>
      <c r="QKS58" s="43"/>
      <c r="QKT58" s="43"/>
      <c r="QKU58" s="43"/>
      <c r="QKV58" s="43"/>
      <c r="QKW58" s="43"/>
      <c r="QKX58" s="43"/>
      <c r="QKY58" s="43"/>
      <c r="QKZ58" s="43"/>
      <c r="QLA58" s="43"/>
      <c r="QLB58" s="43"/>
      <c r="QLC58" s="43"/>
      <c r="QLD58" s="43"/>
      <c r="QLE58" s="43"/>
      <c r="QLF58" s="43"/>
      <c r="QLG58" s="43"/>
      <c r="QLH58" s="43"/>
      <c r="QLI58" s="43"/>
      <c r="QLJ58" s="43"/>
      <c r="QLK58" s="43"/>
      <c r="QLL58" s="43"/>
      <c r="QLM58" s="43"/>
      <c r="QLN58" s="43"/>
      <c r="QLO58" s="43"/>
      <c r="QLP58" s="43"/>
      <c r="QLQ58" s="43"/>
      <c r="QLR58" s="43"/>
      <c r="QLS58" s="43"/>
      <c r="QLT58" s="43"/>
      <c r="QLU58" s="43"/>
      <c r="QLV58" s="43"/>
      <c r="QLW58" s="43"/>
      <c r="QLX58" s="43"/>
      <c r="QLY58" s="43"/>
      <c r="QLZ58" s="43"/>
      <c r="QMA58" s="43"/>
      <c r="QMB58" s="43"/>
      <c r="QMC58" s="43"/>
      <c r="QMD58" s="43"/>
      <c r="QME58" s="43"/>
      <c r="QMF58" s="43"/>
      <c r="QMG58" s="43"/>
      <c r="QMH58" s="43"/>
      <c r="QMI58" s="43"/>
      <c r="QMJ58" s="43"/>
      <c r="QMK58" s="43"/>
      <c r="QML58" s="43"/>
      <c r="QMM58" s="43"/>
      <c r="QMN58" s="43"/>
      <c r="QMO58" s="43"/>
      <c r="QMP58" s="43"/>
      <c r="QMQ58" s="43"/>
      <c r="QMR58" s="43"/>
      <c r="QMS58" s="43"/>
      <c r="QMT58" s="43"/>
      <c r="QMU58" s="43"/>
      <c r="QMV58" s="43"/>
      <c r="QMW58" s="43"/>
      <c r="QMX58" s="43"/>
      <c r="QMY58" s="43"/>
      <c r="QMZ58" s="43"/>
      <c r="QNA58" s="43"/>
      <c r="QNB58" s="43"/>
      <c r="QNC58" s="43"/>
      <c r="QND58" s="43"/>
      <c r="QNE58" s="43"/>
      <c r="QNF58" s="43"/>
      <c r="QNG58" s="43"/>
      <c r="QNH58" s="43"/>
      <c r="QNI58" s="43"/>
      <c r="QNJ58" s="43"/>
      <c r="QNK58" s="43"/>
      <c r="QNL58" s="43"/>
      <c r="QNM58" s="43"/>
      <c r="QNN58" s="43"/>
      <c r="QNO58" s="43"/>
      <c r="QNP58" s="43"/>
      <c r="QNQ58" s="43"/>
      <c r="QNR58" s="43"/>
      <c r="QNS58" s="43"/>
      <c r="QNT58" s="43"/>
      <c r="QNU58" s="43"/>
      <c r="QNV58" s="43"/>
      <c r="QNW58" s="43"/>
      <c r="QNX58" s="43"/>
      <c r="QNY58" s="43"/>
      <c r="QNZ58" s="43"/>
      <c r="QOA58" s="43"/>
      <c r="QOB58" s="43"/>
      <c r="QOC58" s="43"/>
      <c r="QOD58" s="43"/>
      <c r="QOE58" s="43"/>
      <c r="QOF58" s="43"/>
      <c r="QOG58" s="43"/>
      <c r="QOH58" s="43"/>
      <c r="QOI58" s="43"/>
      <c r="QOJ58" s="43"/>
      <c r="QOK58" s="43"/>
      <c r="QOL58" s="43"/>
      <c r="QOM58" s="43"/>
      <c r="QON58" s="43"/>
      <c r="QOO58" s="43"/>
      <c r="QOP58" s="43"/>
      <c r="QOQ58" s="43"/>
      <c r="QOR58" s="43"/>
      <c r="QOS58" s="43"/>
      <c r="QOT58" s="43"/>
      <c r="QOU58" s="43"/>
      <c r="QOV58" s="43"/>
      <c r="QOW58" s="43"/>
      <c r="QOX58" s="43"/>
      <c r="QOY58" s="43"/>
      <c r="QOZ58" s="43"/>
      <c r="QPA58" s="43"/>
      <c r="QPB58" s="43"/>
      <c r="QPC58" s="43"/>
      <c r="QPD58" s="43"/>
      <c r="QPE58" s="43"/>
      <c r="QPF58" s="43"/>
      <c r="QPG58" s="43"/>
      <c r="QPH58" s="43"/>
      <c r="QPI58" s="43"/>
      <c r="QPJ58" s="43"/>
      <c r="QPK58" s="43"/>
      <c r="QPL58" s="43"/>
      <c r="QPM58" s="43"/>
      <c r="QPN58" s="43"/>
      <c r="QPO58" s="43"/>
      <c r="QPP58" s="43"/>
      <c r="QPQ58" s="43"/>
      <c r="QPR58" s="43"/>
      <c r="QPS58" s="43"/>
      <c r="QPT58" s="43"/>
      <c r="QPU58" s="43"/>
      <c r="QPV58" s="43"/>
      <c r="QPW58" s="43"/>
      <c r="QPX58" s="43"/>
      <c r="QPY58" s="43"/>
      <c r="QPZ58" s="43"/>
      <c r="QQA58" s="43"/>
      <c r="QQB58" s="43"/>
      <c r="QQC58" s="43"/>
      <c r="QQD58" s="43"/>
      <c r="QQE58" s="43"/>
      <c r="QQF58" s="43"/>
      <c r="QQG58" s="43"/>
      <c r="QQH58" s="43"/>
      <c r="QQI58" s="43"/>
      <c r="QQJ58" s="43"/>
      <c r="QQK58" s="43"/>
      <c r="QQL58" s="43"/>
      <c r="QQM58" s="43"/>
      <c r="QQN58" s="43"/>
      <c r="QQO58" s="43"/>
      <c r="QQP58" s="43"/>
      <c r="QQQ58" s="43"/>
      <c r="QQR58" s="43"/>
      <c r="QQS58" s="43"/>
      <c r="QQT58" s="43"/>
      <c r="QQU58" s="43"/>
      <c r="QQV58" s="43"/>
      <c r="QQW58" s="43"/>
      <c r="QQX58" s="43"/>
      <c r="QQY58" s="43"/>
      <c r="QQZ58" s="43"/>
      <c r="QRA58" s="43"/>
      <c r="QRB58" s="43"/>
      <c r="QRC58" s="43"/>
      <c r="QRD58" s="43"/>
      <c r="QRE58" s="43"/>
      <c r="QRF58" s="43"/>
      <c r="QRG58" s="43"/>
      <c r="QRH58" s="43"/>
      <c r="QRI58" s="43"/>
      <c r="QRJ58" s="43"/>
      <c r="QRK58" s="43"/>
      <c r="QRL58" s="43"/>
      <c r="QRM58" s="43"/>
      <c r="QRN58" s="43"/>
      <c r="QRO58" s="43"/>
      <c r="QRP58" s="43"/>
      <c r="QRQ58" s="43"/>
      <c r="QRR58" s="43"/>
      <c r="QRS58" s="43"/>
      <c r="QRT58" s="43"/>
      <c r="QRU58" s="43"/>
      <c r="QRV58" s="43"/>
      <c r="QRW58" s="43"/>
      <c r="QRX58" s="43"/>
      <c r="QRY58" s="43"/>
      <c r="QRZ58" s="43"/>
      <c r="QSA58" s="43"/>
      <c r="QSB58" s="43"/>
      <c r="QSC58" s="43"/>
      <c r="QSD58" s="43"/>
      <c r="QSE58" s="43"/>
      <c r="QSF58" s="43"/>
      <c r="QSG58" s="43"/>
      <c r="QSH58" s="43"/>
      <c r="QSI58" s="43"/>
      <c r="QSJ58" s="43"/>
      <c r="QSK58" s="43"/>
      <c r="QSL58" s="43"/>
      <c r="QSM58" s="43"/>
      <c r="QSN58" s="43"/>
      <c r="QSO58" s="43"/>
      <c r="QSP58" s="43"/>
      <c r="QSQ58" s="43"/>
      <c r="QSR58" s="43"/>
      <c r="QSS58" s="43"/>
      <c r="QST58" s="43"/>
      <c r="QSU58" s="43"/>
      <c r="QSV58" s="43"/>
      <c r="QSW58" s="43"/>
      <c r="QSX58" s="43"/>
      <c r="QSY58" s="43"/>
      <c r="QSZ58" s="43"/>
      <c r="QTA58" s="43"/>
      <c r="QTB58" s="43"/>
      <c r="QTC58" s="43"/>
      <c r="QTD58" s="43"/>
      <c r="QTE58" s="43"/>
      <c r="QTF58" s="43"/>
      <c r="QTG58" s="43"/>
      <c r="QTH58" s="43"/>
      <c r="QTI58" s="43"/>
      <c r="QTJ58" s="43"/>
      <c r="QTK58" s="43"/>
      <c r="QTL58" s="43"/>
      <c r="QTM58" s="43"/>
      <c r="QTN58" s="43"/>
      <c r="QTO58" s="43"/>
      <c r="QTP58" s="43"/>
      <c r="QTQ58" s="43"/>
      <c r="QTR58" s="43"/>
      <c r="QTS58" s="43"/>
      <c r="QTT58" s="43"/>
      <c r="QTU58" s="43"/>
      <c r="QTV58" s="43"/>
      <c r="QTW58" s="43"/>
      <c r="QTX58" s="43"/>
      <c r="QTY58" s="43"/>
      <c r="QTZ58" s="43"/>
      <c r="QUA58" s="43"/>
      <c r="QUB58" s="43"/>
      <c r="QUC58" s="43"/>
      <c r="QUD58" s="43"/>
      <c r="QUE58" s="43"/>
      <c r="QUF58" s="43"/>
      <c r="QUG58" s="43"/>
      <c r="QUH58" s="43"/>
      <c r="QUI58" s="43"/>
      <c r="QUJ58" s="43"/>
      <c r="QUK58" s="43"/>
      <c r="QUL58" s="43"/>
      <c r="QUM58" s="43"/>
      <c r="QUN58" s="43"/>
      <c r="QUO58" s="43"/>
      <c r="QUP58" s="43"/>
      <c r="QUQ58" s="43"/>
      <c r="QUR58" s="43"/>
      <c r="QUS58" s="43"/>
      <c r="QUT58" s="43"/>
      <c r="QUU58" s="43"/>
      <c r="QUV58" s="43"/>
      <c r="QUW58" s="43"/>
      <c r="QUX58" s="43"/>
      <c r="QUY58" s="43"/>
      <c r="QUZ58" s="43"/>
      <c r="QVA58" s="43"/>
      <c r="QVB58" s="43"/>
      <c r="QVC58" s="43"/>
      <c r="QVD58" s="43"/>
      <c r="QVE58" s="43"/>
      <c r="QVF58" s="43"/>
      <c r="QVG58" s="43"/>
      <c r="QVH58" s="43"/>
      <c r="QVI58" s="43"/>
      <c r="QVJ58" s="43"/>
      <c r="QVK58" s="43"/>
      <c r="QVL58" s="43"/>
      <c r="QVM58" s="43"/>
      <c r="QVN58" s="43"/>
      <c r="QVO58" s="43"/>
      <c r="QVP58" s="43"/>
      <c r="QVQ58" s="43"/>
      <c r="QVR58" s="43"/>
      <c r="QVS58" s="43"/>
      <c r="QVT58" s="43"/>
      <c r="QVU58" s="43"/>
      <c r="QVV58" s="43"/>
      <c r="QVW58" s="43"/>
      <c r="QVX58" s="43"/>
      <c r="QVY58" s="43"/>
      <c r="QVZ58" s="43"/>
      <c r="QWA58" s="43"/>
      <c r="QWB58" s="43"/>
      <c r="QWC58" s="43"/>
      <c r="QWD58" s="43"/>
      <c r="QWE58" s="43"/>
      <c r="QWF58" s="43"/>
      <c r="QWG58" s="43"/>
      <c r="QWH58" s="43"/>
      <c r="QWI58" s="43"/>
      <c r="QWJ58" s="43"/>
      <c r="QWK58" s="43"/>
      <c r="QWL58" s="43"/>
      <c r="QWM58" s="43"/>
      <c r="QWN58" s="43"/>
      <c r="QWO58" s="43"/>
      <c r="QWP58" s="43"/>
      <c r="QWQ58" s="43"/>
      <c r="QWR58" s="43"/>
      <c r="QWS58" s="43"/>
      <c r="QWT58" s="43"/>
      <c r="QWU58" s="43"/>
      <c r="QWV58" s="43"/>
      <c r="QWW58" s="43"/>
      <c r="QWX58" s="43"/>
      <c r="QWY58" s="43"/>
      <c r="QWZ58" s="43"/>
      <c r="QXA58" s="43"/>
      <c r="QXB58" s="43"/>
      <c r="QXC58" s="43"/>
      <c r="QXD58" s="43"/>
      <c r="QXE58" s="43"/>
      <c r="QXF58" s="43"/>
      <c r="QXG58" s="43"/>
      <c r="QXH58" s="43"/>
      <c r="QXI58" s="43"/>
      <c r="QXJ58" s="43"/>
      <c r="QXK58" s="43"/>
      <c r="QXL58" s="43"/>
      <c r="QXM58" s="43"/>
      <c r="QXN58" s="43"/>
      <c r="QXO58" s="43"/>
      <c r="QXP58" s="43"/>
      <c r="QXQ58" s="43"/>
      <c r="QXR58" s="43"/>
      <c r="QXS58" s="43"/>
      <c r="QXT58" s="43"/>
      <c r="QXU58" s="43"/>
      <c r="QXV58" s="43"/>
      <c r="QXW58" s="43"/>
      <c r="QXX58" s="43"/>
      <c r="QXY58" s="43"/>
      <c r="QXZ58" s="43"/>
      <c r="QYA58" s="43"/>
      <c r="QYB58" s="43"/>
      <c r="QYC58" s="43"/>
      <c r="QYD58" s="43"/>
      <c r="QYE58" s="43"/>
      <c r="QYF58" s="43"/>
      <c r="QYG58" s="43"/>
      <c r="QYH58" s="43"/>
      <c r="QYI58" s="43"/>
      <c r="QYJ58" s="43"/>
      <c r="QYK58" s="43"/>
      <c r="QYL58" s="43"/>
      <c r="QYM58" s="43"/>
      <c r="QYN58" s="43"/>
      <c r="QYO58" s="43"/>
      <c r="QYP58" s="43"/>
      <c r="QYQ58" s="43"/>
      <c r="QYR58" s="43"/>
      <c r="QYS58" s="43"/>
      <c r="QYT58" s="43"/>
      <c r="QYU58" s="43"/>
      <c r="QYV58" s="43"/>
      <c r="QYW58" s="43"/>
      <c r="QYX58" s="43"/>
      <c r="QYY58" s="43"/>
      <c r="QYZ58" s="43"/>
      <c r="QZA58" s="43"/>
      <c r="QZB58" s="43"/>
      <c r="QZC58" s="43"/>
      <c r="QZD58" s="43"/>
      <c r="QZE58" s="43"/>
      <c r="QZF58" s="43"/>
      <c r="QZG58" s="43"/>
      <c r="QZH58" s="43"/>
      <c r="QZI58" s="43"/>
      <c r="QZJ58" s="43"/>
      <c r="QZK58" s="43"/>
      <c r="QZL58" s="43"/>
      <c r="QZM58" s="43"/>
      <c r="QZN58" s="43"/>
      <c r="QZO58" s="43"/>
      <c r="QZP58" s="43"/>
      <c r="QZQ58" s="43"/>
      <c r="QZR58" s="43"/>
      <c r="QZS58" s="43"/>
      <c r="QZT58" s="43"/>
      <c r="QZU58" s="43"/>
      <c r="QZV58" s="43"/>
      <c r="QZW58" s="43"/>
      <c r="QZX58" s="43"/>
      <c r="QZY58" s="43"/>
      <c r="QZZ58" s="43"/>
      <c r="RAA58" s="43"/>
      <c r="RAB58" s="43"/>
      <c r="RAC58" s="43"/>
      <c r="RAD58" s="43"/>
      <c r="RAE58" s="43"/>
      <c r="RAF58" s="43"/>
      <c r="RAG58" s="43"/>
      <c r="RAH58" s="43"/>
      <c r="RAI58" s="43"/>
      <c r="RAJ58" s="43"/>
      <c r="RAK58" s="43"/>
      <c r="RAL58" s="43"/>
      <c r="RAM58" s="43"/>
      <c r="RAN58" s="43"/>
      <c r="RAO58" s="43"/>
      <c r="RAP58" s="43"/>
      <c r="RAQ58" s="43"/>
      <c r="RAR58" s="43"/>
      <c r="RAS58" s="43"/>
      <c r="RAT58" s="43"/>
      <c r="RAU58" s="43"/>
      <c r="RAV58" s="43"/>
      <c r="RAW58" s="43"/>
      <c r="RAX58" s="43"/>
      <c r="RAY58" s="43"/>
      <c r="RAZ58" s="43"/>
      <c r="RBA58" s="43"/>
      <c r="RBB58" s="43"/>
      <c r="RBC58" s="43"/>
      <c r="RBD58" s="43"/>
      <c r="RBE58" s="43"/>
      <c r="RBF58" s="43"/>
      <c r="RBG58" s="43"/>
      <c r="RBH58" s="43"/>
      <c r="RBI58" s="43"/>
      <c r="RBJ58" s="43"/>
      <c r="RBK58" s="43"/>
      <c r="RBL58" s="43"/>
      <c r="RBM58" s="43"/>
      <c r="RBN58" s="43"/>
      <c r="RBO58" s="43"/>
      <c r="RBP58" s="43"/>
      <c r="RBQ58" s="43"/>
      <c r="RBR58" s="43"/>
      <c r="RBS58" s="43"/>
      <c r="RBT58" s="43"/>
      <c r="RBU58" s="43"/>
      <c r="RBV58" s="43"/>
      <c r="RBW58" s="43"/>
      <c r="RBX58" s="43"/>
      <c r="RBY58" s="43"/>
      <c r="RBZ58" s="43"/>
      <c r="RCA58" s="43"/>
      <c r="RCB58" s="43"/>
      <c r="RCC58" s="43"/>
      <c r="RCD58" s="43"/>
      <c r="RCE58" s="43"/>
      <c r="RCF58" s="43"/>
      <c r="RCG58" s="43"/>
      <c r="RCH58" s="43"/>
      <c r="RCI58" s="43"/>
      <c r="RCJ58" s="43"/>
      <c r="RCK58" s="43"/>
      <c r="RCL58" s="43"/>
      <c r="RCM58" s="43"/>
      <c r="RCN58" s="43"/>
      <c r="RCO58" s="43"/>
      <c r="RCP58" s="43"/>
      <c r="RCQ58" s="43"/>
      <c r="RCR58" s="43"/>
      <c r="RCS58" s="43"/>
      <c r="RCT58" s="43"/>
      <c r="RCU58" s="43"/>
      <c r="RCV58" s="43"/>
      <c r="RCW58" s="43"/>
      <c r="RCX58" s="43"/>
      <c r="RCY58" s="43"/>
      <c r="RCZ58" s="43"/>
      <c r="RDA58" s="43"/>
      <c r="RDB58" s="43"/>
      <c r="RDC58" s="43"/>
      <c r="RDD58" s="43"/>
      <c r="RDE58" s="43"/>
      <c r="RDF58" s="43"/>
      <c r="RDG58" s="43"/>
      <c r="RDH58" s="43"/>
      <c r="RDI58" s="43"/>
      <c r="RDJ58" s="43"/>
      <c r="RDK58" s="43"/>
      <c r="RDL58" s="43"/>
      <c r="RDM58" s="43"/>
      <c r="RDN58" s="43"/>
      <c r="RDO58" s="43"/>
      <c r="RDP58" s="43"/>
      <c r="RDQ58" s="43"/>
      <c r="RDR58" s="43"/>
      <c r="RDS58" s="43"/>
      <c r="RDT58" s="43"/>
      <c r="RDU58" s="43"/>
      <c r="RDV58" s="43"/>
      <c r="RDW58" s="43"/>
      <c r="RDX58" s="43"/>
      <c r="RDY58" s="43"/>
      <c r="RDZ58" s="43"/>
      <c r="REA58" s="43"/>
      <c r="REB58" s="43"/>
      <c r="REC58" s="43"/>
      <c r="RED58" s="43"/>
      <c r="REE58" s="43"/>
      <c r="REF58" s="43"/>
      <c r="REG58" s="43"/>
      <c r="REH58" s="43"/>
      <c r="REI58" s="43"/>
      <c r="REJ58" s="43"/>
      <c r="REK58" s="43"/>
      <c r="REL58" s="43"/>
      <c r="REM58" s="43"/>
      <c r="REN58" s="43"/>
      <c r="REO58" s="43"/>
      <c r="REP58" s="43"/>
      <c r="REQ58" s="43"/>
      <c r="RER58" s="43"/>
      <c r="RES58" s="43"/>
      <c r="RET58" s="43"/>
      <c r="REU58" s="43"/>
      <c r="REV58" s="43"/>
      <c r="REW58" s="43"/>
      <c r="REX58" s="43"/>
      <c r="REY58" s="43"/>
      <c r="REZ58" s="43"/>
      <c r="RFA58" s="43"/>
      <c r="RFB58" s="43"/>
      <c r="RFC58" s="43"/>
      <c r="RFD58" s="43"/>
      <c r="RFE58" s="43"/>
      <c r="RFF58" s="43"/>
      <c r="RFG58" s="43"/>
      <c r="RFH58" s="43"/>
      <c r="RFI58" s="43"/>
      <c r="RFJ58" s="43"/>
      <c r="RFK58" s="43"/>
      <c r="RFL58" s="43"/>
      <c r="RFM58" s="43"/>
      <c r="RFN58" s="43"/>
      <c r="RFO58" s="43"/>
      <c r="RFP58" s="43"/>
      <c r="RFQ58" s="43"/>
      <c r="RFR58" s="43"/>
      <c r="RFS58" s="43"/>
      <c r="RFT58" s="43"/>
      <c r="RFU58" s="43"/>
      <c r="RFV58" s="43"/>
      <c r="RFW58" s="43"/>
      <c r="RFX58" s="43"/>
      <c r="RFY58" s="43"/>
      <c r="RFZ58" s="43"/>
      <c r="RGA58" s="43"/>
      <c r="RGB58" s="43"/>
      <c r="RGC58" s="43"/>
      <c r="RGD58" s="43"/>
      <c r="RGE58" s="43"/>
      <c r="RGF58" s="43"/>
      <c r="RGG58" s="43"/>
      <c r="RGH58" s="43"/>
      <c r="RGI58" s="43"/>
      <c r="RGJ58" s="43"/>
      <c r="RGK58" s="43"/>
      <c r="RGL58" s="43"/>
      <c r="RGM58" s="43"/>
      <c r="RGN58" s="43"/>
      <c r="RGO58" s="43"/>
      <c r="RGP58" s="43"/>
      <c r="RGQ58" s="43"/>
      <c r="RGR58" s="43"/>
      <c r="RGS58" s="43"/>
      <c r="RGT58" s="43"/>
      <c r="RGU58" s="43"/>
      <c r="RGV58" s="43"/>
      <c r="RGW58" s="43"/>
      <c r="RGX58" s="43"/>
      <c r="RGY58" s="43"/>
      <c r="RGZ58" s="43"/>
      <c r="RHA58" s="43"/>
      <c r="RHB58" s="43"/>
      <c r="RHC58" s="43"/>
      <c r="RHD58" s="43"/>
      <c r="RHE58" s="43"/>
      <c r="RHF58" s="43"/>
      <c r="RHG58" s="43"/>
      <c r="RHH58" s="43"/>
      <c r="RHI58" s="43"/>
      <c r="RHJ58" s="43"/>
      <c r="RHK58" s="43"/>
      <c r="RHL58" s="43"/>
      <c r="RHM58" s="43"/>
      <c r="RHN58" s="43"/>
      <c r="RHO58" s="43"/>
      <c r="RHP58" s="43"/>
      <c r="RHQ58" s="43"/>
      <c r="RHR58" s="43"/>
      <c r="RHS58" s="43"/>
      <c r="RHT58" s="43"/>
      <c r="RHU58" s="43"/>
      <c r="RHV58" s="43"/>
      <c r="RHW58" s="43"/>
      <c r="RHX58" s="43"/>
      <c r="RHY58" s="43"/>
      <c r="RHZ58" s="43"/>
      <c r="RIA58" s="43"/>
      <c r="RIB58" s="43"/>
      <c r="RIC58" s="43"/>
      <c r="RID58" s="43"/>
      <c r="RIE58" s="43"/>
      <c r="RIF58" s="43"/>
      <c r="RIG58" s="43"/>
      <c r="RIH58" s="43"/>
      <c r="RII58" s="43"/>
      <c r="RIJ58" s="43"/>
      <c r="RIK58" s="43"/>
      <c r="RIL58" s="43"/>
      <c r="RIM58" s="43"/>
      <c r="RIN58" s="43"/>
      <c r="RIO58" s="43"/>
      <c r="RIP58" s="43"/>
      <c r="RIQ58" s="43"/>
      <c r="RIR58" s="43"/>
      <c r="RIS58" s="43"/>
      <c r="RIT58" s="43"/>
      <c r="RIU58" s="43"/>
      <c r="RIV58" s="43"/>
      <c r="RIW58" s="43"/>
      <c r="RIX58" s="43"/>
      <c r="RIY58" s="43"/>
      <c r="RIZ58" s="43"/>
      <c r="RJA58" s="43"/>
      <c r="RJB58" s="43"/>
      <c r="RJC58" s="43"/>
      <c r="RJD58" s="43"/>
      <c r="RJE58" s="43"/>
      <c r="RJF58" s="43"/>
      <c r="RJG58" s="43"/>
      <c r="RJH58" s="43"/>
      <c r="RJI58" s="43"/>
      <c r="RJJ58" s="43"/>
      <c r="RJK58" s="43"/>
      <c r="RJL58" s="43"/>
      <c r="RJM58" s="43"/>
      <c r="RJN58" s="43"/>
      <c r="RJO58" s="43"/>
      <c r="RJP58" s="43"/>
      <c r="RJQ58" s="43"/>
      <c r="RJR58" s="43"/>
      <c r="RJS58" s="43"/>
      <c r="RJT58" s="43"/>
      <c r="RJU58" s="43"/>
      <c r="RJV58" s="43"/>
      <c r="RJW58" s="43"/>
      <c r="RJX58" s="43"/>
      <c r="RJY58" s="43"/>
      <c r="RJZ58" s="43"/>
      <c r="RKA58" s="43"/>
      <c r="RKB58" s="43"/>
      <c r="RKC58" s="43"/>
      <c r="RKD58" s="43"/>
      <c r="RKE58" s="43"/>
      <c r="RKF58" s="43"/>
      <c r="RKG58" s="43"/>
      <c r="RKH58" s="43"/>
      <c r="RKI58" s="43"/>
      <c r="RKJ58" s="43"/>
      <c r="RKK58" s="43"/>
      <c r="RKL58" s="43"/>
      <c r="RKM58" s="43"/>
      <c r="RKN58" s="43"/>
      <c r="RKO58" s="43"/>
      <c r="RKP58" s="43"/>
      <c r="RKQ58" s="43"/>
      <c r="RKR58" s="43"/>
      <c r="RKS58" s="43"/>
      <c r="RKT58" s="43"/>
      <c r="RKU58" s="43"/>
      <c r="RKV58" s="43"/>
      <c r="RKW58" s="43"/>
      <c r="RKX58" s="43"/>
      <c r="RKY58" s="43"/>
      <c r="RKZ58" s="43"/>
      <c r="RLA58" s="43"/>
      <c r="RLB58" s="43"/>
      <c r="RLC58" s="43"/>
      <c r="RLD58" s="43"/>
      <c r="RLE58" s="43"/>
      <c r="RLF58" s="43"/>
      <c r="RLG58" s="43"/>
      <c r="RLH58" s="43"/>
      <c r="RLI58" s="43"/>
      <c r="RLJ58" s="43"/>
      <c r="RLK58" s="43"/>
      <c r="RLL58" s="43"/>
      <c r="RLM58" s="43"/>
      <c r="RLN58" s="43"/>
      <c r="RLO58" s="43"/>
      <c r="RLP58" s="43"/>
      <c r="RLQ58" s="43"/>
      <c r="RLR58" s="43"/>
      <c r="RLS58" s="43"/>
      <c r="RLT58" s="43"/>
      <c r="RLU58" s="43"/>
      <c r="RLV58" s="43"/>
      <c r="RLW58" s="43"/>
      <c r="RLX58" s="43"/>
      <c r="RLY58" s="43"/>
      <c r="RLZ58" s="43"/>
      <c r="RMA58" s="43"/>
      <c r="RMB58" s="43"/>
      <c r="RMC58" s="43"/>
      <c r="RMD58" s="43"/>
      <c r="RME58" s="43"/>
      <c r="RMF58" s="43"/>
      <c r="RMG58" s="43"/>
      <c r="RMH58" s="43"/>
      <c r="RMI58" s="43"/>
      <c r="RMJ58" s="43"/>
      <c r="RMK58" s="43"/>
      <c r="RML58" s="43"/>
      <c r="RMM58" s="43"/>
      <c r="RMN58" s="43"/>
      <c r="RMO58" s="43"/>
      <c r="RMP58" s="43"/>
      <c r="RMQ58" s="43"/>
      <c r="RMR58" s="43"/>
      <c r="RMS58" s="43"/>
      <c r="RMT58" s="43"/>
      <c r="RMU58" s="43"/>
      <c r="RMV58" s="43"/>
      <c r="RMW58" s="43"/>
      <c r="RMX58" s="43"/>
      <c r="RMY58" s="43"/>
      <c r="RMZ58" s="43"/>
      <c r="RNA58" s="43"/>
      <c r="RNB58" s="43"/>
      <c r="RNC58" s="43"/>
      <c r="RND58" s="43"/>
      <c r="RNE58" s="43"/>
      <c r="RNF58" s="43"/>
      <c r="RNG58" s="43"/>
      <c r="RNH58" s="43"/>
      <c r="RNI58" s="43"/>
      <c r="RNJ58" s="43"/>
      <c r="RNK58" s="43"/>
      <c r="RNL58" s="43"/>
      <c r="RNM58" s="43"/>
      <c r="RNN58" s="43"/>
      <c r="RNO58" s="43"/>
      <c r="RNP58" s="43"/>
      <c r="RNQ58" s="43"/>
      <c r="RNR58" s="43"/>
      <c r="RNS58" s="43"/>
      <c r="RNT58" s="43"/>
      <c r="RNU58" s="43"/>
      <c r="RNV58" s="43"/>
      <c r="RNW58" s="43"/>
      <c r="RNX58" s="43"/>
      <c r="RNY58" s="43"/>
      <c r="RNZ58" s="43"/>
      <c r="ROA58" s="43"/>
      <c r="ROB58" s="43"/>
      <c r="ROC58" s="43"/>
      <c r="ROD58" s="43"/>
      <c r="ROE58" s="43"/>
      <c r="ROF58" s="43"/>
      <c r="ROG58" s="43"/>
      <c r="ROH58" s="43"/>
      <c r="ROI58" s="43"/>
      <c r="ROJ58" s="43"/>
      <c r="ROK58" s="43"/>
      <c r="ROL58" s="43"/>
      <c r="ROM58" s="43"/>
      <c r="RON58" s="43"/>
      <c r="ROO58" s="43"/>
      <c r="ROP58" s="43"/>
      <c r="ROQ58" s="43"/>
      <c r="ROR58" s="43"/>
      <c r="ROS58" s="43"/>
      <c r="ROT58" s="43"/>
      <c r="ROU58" s="43"/>
      <c r="ROV58" s="43"/>
      <c r="ROW58" s="43"/>
      <c r="ROX58" s="43"/>
      <c r="ROY58" s="43"/>
      <c r="ROZ58" s="43"/>
      <c r="RPA58" s="43"/>
      <c r="RPB58" s="43"/>
      <c r="RPC58" s="43"/>
      <c r="RPD58" s="43"/>
      <c r="RPE58" s="43"/>
      <c r="RPF58" s="43"/>
      <c r="RPG58" s="43"/>
      <c r="RPH58" s="43"/>
      <c r="RPI58" s="43"/>
      <c r="RPJ58" s="43"/>
      <c r="RPK58" s="43"/>
      <c r="RPL58" s="43"/>
      <c r="RPM58" s="43"/>
      <c r="RPN58" s="43"/>
      <c r="RPO58" s="43"/>
      <c r="RPP58" s="43"/>
      <c r="RPQ58" s="43"/>
      <c r="RPR58" s="43"/>
      <c r="RPS58" s="43"/>
      <c r="RPT58" s="43"/>
      <c r="RPU58" s="43"/>
      <c r="RPV58" s="43"/>
      <c r="RPW58" s="43"/>
      <c r="RPX58" s="43"/>
      <c r="RPY58" s="43"/>
      <c r="RPZ58" s="43"/>
      <c r="RQA58" s="43"/>
      <c r="RQB58" s="43"/>
      <c r="RQC58" s="43"/>
      <c r="RQD58" s="43"/>
      <c r="RQE58" s="43"/>
      <c r="RQF58" s="43"/>
      <c r="RQG58" s="43"/>
      <c r="RQH58" s="43"/>
      <c r="RQI58" s="43"/>
      <c r="RQJ58" s="43"/>
      <c r="RQK58" s="43"/>
      <c r="RQL58" s="43"/>
      <c r="RQM58" s="43"/>
      <c r="RQN58" s="43"/>
      <c r="RQO58" s="43"/>
      <c r="RQP58" s="43"/>
      <c r="RQQ58" s="43"/>
      <c r="RQR58" s="43"/>
      <c r="RQS58" s="43"/>
      <c r="RQT58" s="43"/>
      <c r="RQU58" s="43"/>
      <c r="RQV58" s="43"/>
      <c r="RQW58" s="43"/>
      <c r="RQX58" s="43"/>
      <c r="RQY58" s="43"/>
      <c r="RQZ58" s="43"/>
      <c r="RRA58" s="43"/>
      <c r="RRB58" s="43"/>
      <c r="RRC58" s="43"/>
      <c r="RRD58" s="43"/>
      <c r="RRE58" s="43"/>
      <c r="RRF58" s="43"/>
      <c r="RRG58" s="43"/>
      <c r="RRH58" s="43"/>
      <c r="RRI58" s="43"/>
      <c r="RRJ58" s="43"/>
      <c r="RRK58" s="43"/>
      <c r="RRL58" s="43"/>
      <c r="RRM58" s="43"/>
      <c r="RRN58" s="43"/>
      <c r="RRO58" s="43"/>
      <c r="RRP58" s="43"/>
      <c r="RRQ58" s="43"/>
      <c r="RRR58" s="43"/>
      <c r="RRS58" s="43"/>
      <c r="RRT58" s="43"/>
      <c r="RRU58" s="43"/>
      <c r="RRV58" s="43"/>
      <c r="RRW58" s="43"/>
      <c r="RRX58" s="43"/>
      <c r="RRY58" s="43"/>
      <c r="RRZ58" s="43"/>
      <c r="RSA58" s="43"/>
      <c r="RSB58" s="43"/>
      <c r="RSC58" s="43"/>
      <c r="RSD58" s="43"/>
      <c r="RSE58" s="43"/>
      <c r="RSF58" s="43"/>
      <c r="RSG58" s="43"/>
      <c r="RSH58" s="43"/>
      <c r="RSI58" s="43"/>
      <c r="RSJ58" s="43"/>
      <c r="RSK58" s="43"/>
      <c r="RSL58" s="43"/>
      <c r="RSM58" s="43"/>
      <c r="RSN58" s="43"/>
      <c r="RSO58" s="43"/>
      <c r="RSP58" s="43"/>
      <c r="RSQ58" s="43"/>
      <c r="RSR58" s="43"/>
      <c r="RSS58" s="43"/>
      <c r="RST58" s="43"/>
      <c r="RSU58" s="43"/>
      <c r="RSV58" s="43"/>
      <c r="RSW58" s="43"/>
      <c r="RSX58" s="43"/>
      <c r="RSY58" s="43"/>
      <c r="RSZ58" s="43"/>
      <c r="RTA58" s="43"/>
      <c r="RTB58" s="43"/>
      <c r="RTC58" s="43"/>
      <c r="RTD58" s="43"/>
      <c r="RTE58" s="43"/>
      <c r="RTF58" s="43"/>
      <c r="RTG58" s="43"/>
      <c r="RTH58" s="43"/>
      <c r="RTI58" s="43"/>
      <c r="RTJ58" s="43"/>
      <c r="RTK58" s="43"/>
      <c r="RTL58" s="43"/>
      <c r="RTM58" s="43"/>
      <c r="RTN58" s="43"/>
      <c r="RTO58" s="43"/>
      <c r="RTP58" s="43"/>
      <c r="RTQ58" s="43"/>
      <c r="RTR58" s="43"/>
      <c r="RTS58" s="43"/>
      <c r="RTT58" s="43"/>
      <c r="RTU58" s="43"/>
      <c r="RTV58" s="43"/>
      <c r="RTW58" s="43"/>
      <c r="RTX58" s="43"/>
      <c r="RTY58" s="43"/>
      <c r="RTZ58" s="43"/>
      <c r="RUA58" s="43"/>
      <c r="RUB58" s="43"/>
      <c r="RUC58" s="43"/>
      <c r="RUD58" s="43"/>
      <c r="RUE58" s="43"/>
      <c r="RUF58" s="43"/>
      <c r="RUG58" s="43"/>
      <c r="RUH58" s="43"/>
      <c r="RUI58" s="43"/>
      <c r="RUJ58" s="43"/>
      <c r="RUK58" s="43"/>
      <c r="RUL58" s="43"/>
      <c r="RUM58" s="43"/>
      <c r="RUN58" s="43"/>
      <c r="RUO58" s="43"/>
      <c r="RUP58" s="43"/>
      <c r="RUQ58" s="43"/>
      <c r="RUR58" s="43"/>
      <c r="RUS58" s="43"/>
      <c r="RUT58" s="43"/>
      <c r="RUU58" s="43"/>
      <c r="RUV58" s="43"/>
      <c r="RUW58" s="43"/>
      <c r="RUX58" s="43"/>
      <c r="RUY58" s="43"/>
      <c r="RUZ58" s="43"/>
      <c r="RVA58" s="43"/>
      <c r="RVB58" s="43"/>
      <c r="RVC58" s="43"/>
      <c r="RVD58" s="43"/>
      <c r="RVE58" s="43"/>
      <c r="RVF58" s="43"/>
      <c r="RVG58" s="43"/>
      <c r="RVH58" s="43"/>
      <c r="RVI58" s="43"/>
      <c r="RVJ58" s="43"/>
      <c r="RVK58" s="43"/>
      <c r="RVL58" s="43"/>
      <c r="RVM58" s="43"/>
      <c r="RVN58" s="43"/>
      <c r="RVO58" s="43"/>
      <c r="RVP58" s="43"/>
      <c r="RVQ58" s="43"/>
      <c r="RVR58" s="43"/>
      <c r="RVS58" s="43"/>
      <c r="RVT58" s="43"/>
      <c r="RVU58" s="43"/>
      <c r="RVV58" s="43"/>
      <c r="RVW58" s="43"/>
      <c r="RVX58" s="43"/>
      <c r="RVY58" s="43"/>
      <c r="RVZ58" s="43"/>
      <c r="RWA58" s="43"/>
      <c r="RWB58" s="43"/>
      <c r="RWC58" s="43"/>
      <c r="RWD58" s="43"/>
      <c r="RWE58" s="43"/>
      <c r="RWF58" s="43"/>
      <c r="RWG58" s="43"/>
      <c r="RWH58" s="43"/>
      <c r="RWI58" s="43"/>
      <c r="RWJ58" s="43"/>
      <c r="RWK58" s="43"/>
      <c r="RWL58" s="43"/>
      <c r="RWM58" s="43"/>
      <c r="RWN58" s="43"/>
      <c r="RWO58" s="43"/>
      <c r="RWP58" s="43"/>
      <c r="RWQ58" s="43"/>
      <c r="RWR58" s="43"/>
      <c r="RWS58" s="43"/>
      <c r="RWT58" s="43"/>
      <c r="RWU58" s="43"/>
      <c r="RWV58" s="43"/>
      <c r="RWW58" s="43"/>
      <c r="RWX58" s="43"/>
      <c r="RWY58" s="43"/>
      <c r="RWZ58" s="43"/>
      <c r="RXA58" s="43"/>
      <c r="RXB58" s="43"/>
      <c r="RXC58" s="43"/>
      <c r="RXD58" s="43"/>
      <c r="RXE58" s="43"/>
      <c r="RXF58" s="43"/>
      <c r="RXG58" s="43"/>
      <c r="RXH58" s="43"/>
      <c r="RXI58" s="43"/>
      <c r="RXJ58" s="43"/>
      <c r="RXK58" s="43"/>
      <c r="RXL58" s="43"/>
      <c r="RXM58" s="43"/>
      <c r="RXN58" s="43"/>
      <c r="RXO58" s="43"/>
      <c r="RXP58" s="43"/>
      <c r="RXQ58" s="43"/>
      <c r="RXR58" s="43"/>
      <c r="RXS58" s="43"/>
      <c r="RXT58" s="43"/>
      <c r="RXU58" s="43"/>
      <c r="RXV58" s="43"/>
      <c r="RXW58" s="43"/>
      <c r="RXX58" s="43"/>
      <c r="RXY58" s="43"/>
      <c r="RXZ58" s="43"/>
      <c r="RYA58" s="43"/>
      <c r="RYB58" s="43"/>
      <c r="RYC58" s="43"/>
      <c r="RYD58" s="43"/>
      <c r="RYE58" s="43"/>
      <c r="RYF58" s="43"/>
      <c r="RYG58" s="43"/>
      <c r="RYH58" s="43"/>
      <c r="RYI58" s="43"/>
      <c r="RYJ58" s="43"/>
      <c r="RYK58" s="43"/>
      <c r="RYL58" s="43"/>
      <c r="RYM58" s="43"/>
      <c r="RYN58" s="43"/>
      <c r="RYO58" s="43"/>
      <c r="RYP58" s="43"/>
      <c r="RYQ58" s="43"/>
      <c r="RYR58" s="43"/>
      <c r="RYS58" s="43"/>
      <c r="RYT58" s="43"/>
      <c r="RYU58" s="43"/>
      <c r="RYV58" s="43"/>
      <c r="RYW58" s="43"/>
      <c r="RYX58" s="43"/>
      <c r="RYY58" s="43"/>
      <c r="RYZ58" s="43"/>
      <c r="RZA58" s="43"/>
      <c r="RZB58" s="43"/>
      <c r="RZC58" s="43"/>
      <c r="RZD58" s="43"/>
      <c r="RZE58" s="43"/>
      <c r="RZF58" s="43"/>
      <c r="RZG58" s="43"/>
      <c r="RZH58" s="43"/>
      <c r="RZI58" s="43"/>
      <c r="RZJ58" s="43"/>
      <c r="RZK58" s="43"/>
      <c r="RZL58" s="43"/>
      <c r="RZM58" s="43"/>
      <c r="RZN58" s="43"/>
      <c r="RZO58" s="43"/>
      <c r="RZP58" s="43"/>
      <c r="RZQ58" s="43"/>
      <c r="RZR58" s="43"/>
      <c r="RZS58" s="43"/>
      <c r="RZT58" s="43"/>
      <c r="RZU58" s="43"/>
      <c r="RZV58" s="43"/>
      <c r="RZW58" s="43"/>
      <c r="RZX58" s="43"/>
      <c r="RZY58" s="43"/>
      <c r="RZZ58" s="43"/>
      <c r="SAA58" s="43"/>
      <c r="SAB58" s="43"/>
      <c r="SAC58" s="43"/>
      <c r="SAD58" s="43"/>
      <c r="SAE58" s="43"/>
      <c r="SAF58" s="43"/>
      <c r="SAG58" s="43"/>
      <c r="SAH58" s="43"/>
      <c r="SAI58" s="43"/>
      <c r="SAJ58" s="43"/>
      <c r="SAK58" s="43"/>
      <c r="SAL58" s="43"/>
      <c r="SAM58" s="43"/>
      <c r="SAN58" s="43"/>
      <c r="SAO58" s="43"/>
      <c r="SAP58" s="43"/>
      <c r="SAQ58" s="43"/>
      <c r="SAR58" s="43"/>
      <c r="SAS58" s="43"/>
      <c r="SAT58" s="43"/>
      <c r="SAU58" s="43"/>
      <c r="SAV58" s="43"/>
      <c r="SAW58" s="43"/>
      <c r="SAX58" s="43"/>
      <c r="SAY58" s="43"/>
      <c r="SAZ58" s="43"/>
      <c r="SBA58" s="43"/>
      <c r="SBB58" s="43"/>
      <c r="SBC58" s="43"/>
      <c r="SBD58" s="43"/>
      <c r="SBE58" s="43"/>
      <c r="SBF58" s="43"/>
      <c r="SBG58" s="43"/>
      <c r="SBH58" s="43"/>
      <c r="SBI58" s="43"/>
      <c r="SBJ58" s="43"/>
      <c r="SBK58" s="43"/>
      <c r="SBL58" s="43"/>
      <c r="SBM58" s="43"/>
      <c r="SBN58" s="43"/>
      <c r="SBO58" s="43"/>
      <c r="SBP58" s="43"/>
      <c r="SBQ58" s="43"/>
      <c r="SBR58" s="43"/>
      <c r="SBS58" s="43"/>
      <c r="SBT58" s="43"/>
      <c r="SBU58" s="43"/>
      <c r="SBV58" s="43"/>
      <c r="SBW58" s="43"/>
      <c r="SBX58" s="43"/>
      <c r="SBY58" s="43"/>
      <c r="SBZ58" s="43"/>
      <c r="SCA58" s="43"/>
      <c r="SCB58" s="43"/>
      <c r="SCC58" s="43"/>
      <c r="SCD58" s="43"/>
      <c r="SCE58" s="43"/>
      <c r="SCF58" s="43"/>
      <c r="SCG58" s="43"/>
      <c r="SCH58" s="43"/>
      <c r="SCI58" s="43"/>
      <c r="SCJ58" s="43"/>
      <c r="SCK58" s="43"/>
      <c r="SCL58" s="43"/>
      <c r="SCM58" s="43"/>
      <c r="SCN58" s="43"/>
      <c r="SCO58" s="43"/>
      <c r="SCP58" s="43"/>
      <c r="SCQ58" s="43"/>
      <c r="SCR58" s="43"/>
      <c r="SCS58" s="43"/>
      <c r="SCT58" s="43"/>
      <c r="SCU58" s="43"/>
      <c r="SCV58" s="43"/>
      <c r="SCW58" s="43"/>
      <c r="SCX58" s="43"/>
      <c r="SCY58" s="43"/>
      <c r="SCZ58" s="43"/>
      <c r="SDA58" s="43"/>
      <c r="SDB58" s="43"/>
      <c r="SDC58" s="43"/>
      <c r="SDD58" s="43"/>
      <c r="SDE58" s="43"/>
      <c r="SDF58" s="43"/>
      <c r="SDG58" s="43"/>
      <c r="SDH58" s="43"/>
      <c r="SDI58" s="43"/>
      <c r="SDJ58" s="43"/>
      <c r="SDK58" s="43"/>
      <c r="SDL58" s="43"/>
      <c r="SDM58" s="43"/>
      <c r="SDN58" s="43"/>
      <c r="SDO58" s="43"/>
      <c r="SDP58" s="43"/>
      <c r="SDQ58" s="43"/>
      <c r="SDR58" s="43"/>
      <c r="SDS58" s="43"/>
      <c r="SDT58" s="43"/>
      <c r="SDU58" s="43"/>
      <c r="SDV58" s="43"/>
      <c r="SDW58" s="43"/>
      <c r="SDX58" s="43"/>
      <c r="SDY58" s="43"/>
      <c r="SDZ58" s="43"/>
      <c r="SEA58" s="43"/>
      <c r="SEB58" s="43"/>
      <c r="SEC58" s="43"/>
      <c r="SED58" s="43"/>
      <c r="SEE58" s="43"/>
      <c r="SEF58" s="43"/>
      <c r="SEG58" s="43"/>
      <c r="SEH58" s="43"/>
      <c r="SEI58" s="43"/>
      <c r="SEJ58" s="43"/>
      <c r="SEK58" s="43"/>
      <c r="SEL58" s="43"/>
      <c r="SEM58" s="43"/>
      <c r="SEN58" s="43"/>
      <c r="SEO58" s="43"/>
      <c r="SEP58" s="43"/>
      <c r="SEQ58" s="43"/>
      <c r="SER58" s="43"/>
      <c r="SES58" s="43"/>
      <c r="SET58" s="43"/>
      <c r="SEU58" s="43"/>
      <c r="SEV58" s="43"/>
      <c r="SEW58" s="43"/>
      <c r="SEX58" s="43"/>
      <c r="SEY58" s="43"/>
      <c r="SEZ58" s="43"/>
      <c r="SFA58" s="43"/>
      <c r="SFB58" s="43"/>
      <c r="SFC58" s="43"/>
      <c r="SFD58" s="43"/>
      <c r="SFE58" s="43"/>
      <c r="SFF58" s="43"/>
      <c r="SFG58" s="43"/>
      <c r="SFH58" s="43"/>
      <c r="SFI58" s="43"/>
      <c r="SFJ58" s="43"/>
      <c r="SFK58" s="43"/>
      <c r="SFL58" s="43"/>
      <c r="SFM58" s="43"/>
      <c r="SFN58" s="43"/>
      <c r="SFO58" s="43"/>
      <c r="SFP58" s="43"/>
      <c r="SFQ58" s="43"/>
      <c r="SFR58" s="43"/>
      <c r="SFS58" s="43"/>
      <c r="SFT58" s="43"/>
      <c r="SFU58" s="43"/>
      <c r="SFV58" s="43"/>
      <c r="SFW58" s="43"/>
      <c r="SFX58" s="43"/>
      <c r="SFY58" s="43"/>
      <c r="SFZ58" s="43"/>
      <c r="SGA58" s="43"/>
      <c r="SGB58" s="43"/>
      <c r="SGC58" s="43"/>
      <c r="SGD58" s="43"/>
      <c r="SGE58" s="43"/>
      <c r="SGF58" s="43"/>
      <c r="SGG58" s="43"/>
      <c r="SGH58" s="43"/>
      <c r="SGI58" s="43"/>
      <c r="SGJ58" s="43"/>
      <c r="SGK58" s="43"/>
      <c r="SGL58" s="43"/>
      <c r="SGM58" s="43"/>
      <c r="SGN58" s="43"/>
      <c r="SGO58" s="43"/>
      <c r="SGP58" s="43"/>
      <c r="SGQ58" s="43"/>
      <c r="SGR58" s="43"/>
      <c r="SGS58" s="43"/>
      <c r="SGT58" s="43"/>
      <c r="SGU58" s="43"/>
      <c r="SGV58" s="43"/>
      <c r="SGW58" s="43"/>
      <c r="SGX58" s="43"/>
      <c r="SGY58" s="43"/>
      <c r="SGZ58" s="43"/>
      <c r="SHA58" s="43"/>
      <c r="SHB58" s="43"/>
      <c r="SHC58" s="43"/>
      <c r="SHD58" s="43"/>
      <c r="SHE58" s="43"/>
      <c r="SHF58" s="43"/>
      <c r="SHG58" s="43"/>
      <c r="SHH58" s="43"/>
      <c r="SHI58" s="43"/>
      <c r="SHJ58" s="43"/>
      <c r="SHK58" s="43"/>
      <c r="SHL58" s="43"/>
      <c r="SHM58" s="43"/>
      <c r="SHN58" s="43"/>
      <c r="SHO58" s="43"/>
      <c r="SHP58" s="43"/>
      <c r="SHQ58" s="43"/>
      <c r="SHR58" s="43"/>
      <c r="SHS58" s="43"/>
      <c r="SHT58" s="43"/>
      <c r="SHU58" s="43"/>
      <c r="SHV58" s="43"/>
      <c r="SHW58" s="43"/>
      <c r="SHX58" s="43"/>
      <c r="SHY58" s="43"/>
      <c r="SHZ58" s="43"/>
      <c r="SIA58" s="43"/>
      <c r="SIB58" s="43"/>
      <c r="SIC58" s="43"/>
      <c r="SID58" s="43"/>
      <c r="SIE58" s="43"/>
      <c r="SIF58" s="43"/>
      <c r="SIG58" s="43"/>
      <c r="SIH58" s="43"/>
      <c r="SII58" s="43"/>
      <c r="SIJ58" s="43"/>
      <c r="SIK58" s="43"/>
      <c r="SIL58" s="43"/>
      <c r="SIM58" s="43"/>
      <c r="SIN58" s="43"/>
      <c r="SIO58" s="43"/>
      <c r="SIP58" s="43"/>
      <c r="SIQ58" s="43"/>
      <c r="SIR58" s="43"/>
      <c r="SIS58" s="43"/>
      <c r="SIT58" s="43"/>
      <c r="SIU58" s="43"/>
      <c r="SIV58" s="43"/>
      <c r="SIW58" s="43"/>
      <c r="SIX58" s="43"/>
      <c r="SIY58" s="43"/>
      <c r="SIZ58" s="43"/>
      <c r="SJA58" s="43"/>
      <c r="SJB58" s="43"/>
      <c r="SJC58" s="43"/>
      <c r="SJD58" s="43"/>
      <c r="SJE58" s="43"/>
      <c r="SJF58" s="43"/>
      <c r="SJG58" s="43"/>
      <c r="SJH58" s="43"/>
      <c r="SJI58" s="43"/>
      <c r="SJJ58" s="43"/>
      <c r="SJK58" s="43"/>
      <c r="SJL58" s="43"/>
      <c r="SJM58" s="43"/>
      <c r="SJN58" s="43"/>
      <c r="SJO58" s="43"/>
      <c r="SJP58" s="43"/>
      <c r="SJQ58" s="43"/>
      <c r="SJR58" s="43"/>
      <c r="SJS58" s="43"/>
      <c r="SJT58" s="43"/>
      <c r="SJU58" s="43"/>
      <c r="SJV58" s="43"/>
      <c r="SJW58" s="43"/>
      <c r="SJX58" s="43"/>
      <c r="SJY58" s="43"/>
      <c r="SJZ58" s="43"/>
      <c r="SKA58" s="43"/>
      <c r="SKB58" s="43"/>
      <c r="SKC58" s="43"/>
      <c r="SKD58" s="43"/>
      <c r="SKE58" s="43"/>
      <c r="SKF58" s="43"/>
      <c r="SKG58" s="43"/>
      <c r="SKH58" s="43"/>
      <c r="SKI58" s="43"/>
      <c r="SKJ58" s="43"/>
      <c r="SKK58" s="43"/>
      <c r="SKL58" s="43"/>
      <c r="SKM58" s="43"/>
      <c r="SKN58" s="43"/>
      <c r="SKO58" s="43"/>
      <c r="SKP58" s="43"/>
      <c r="SKQ58" s="43"/>
      <c r="SKR58" s="43"/>
      <c r="SKS58" s="43"/>
      <c r="SKT58" s="43"/>
      <c r="SKU58" s="43"/>
      <c r="SKV58" s="43"/>
      <c r="SKW58" s="43"/>
      <c r="SKX58" s="43"/>
      <c r="SKY58" s="43"/>
      <c r="SKZ58" s="43"/>
      <c r="SLA58" s="43"/>
      <c r="SLB58" s="43"/>
      <c r="SLC58" s="43"/>
      <c r="SLD58" s="43"/>
      <c r="SLE58" s="43"/>
      <c r="SLF58" s="43"/>
      <c r="SLG58" s="43"/>
      <c r="SLH58" s="43"/>
      <c r="SLI58" s="43"/>
      <c r="SLJ58" s="43"/>
      <c r="SLK58" s="43"/>
      <c r="SLL58" s="43"/>
      <c r="SLM58" s="43"/>
      <c r="SLN58" s="43"/>
      <c r="SLO58" s="43"/>
      <c r="SLP58" s="43"/>
      <c r="SLQ58" s="43"/>
      <c r="SLR58" s="43"/>
      <c r="SLS58" s="43"/>
      <c r="SLT58" s="43"/>
      <c r="SLU58" s="43"/>
      <c r="SLV58" s="43"/>
      <c r="SLW58" s="43"/>
      <c r="SLX58" s="43"/>
      <c r="SLY58" s="43"/>
      <c r="SLZ58" s="43"/>
      <c r="SMA58" s="43"/>
      <c r="SMB58" s="43"/>
      <c r="SMC58" s="43"/>
      <c r="SMD58" s="43"/>
      <c r="SME58" s="43"/>
      <c r="SMF58" s="43"/>
      <c r="SMG58" s="43"/>
      <c r="SMH58" s="43"/>
      <c r="SMI58" s="43"/>
      <c r="SMJ58" s="43"/>
      <c r="SMK58" s="43"/>
      <c r="SML58" s="43"/>
      <c r="SMM58" s="43"/>
      <c r="SMN58" s="43"/>
      <c r="SMO58" s="43"/>
      <c r="SMP58" s="43"/>
      <c r="SMQ58" s="43"/>
      <c r="SMR58" s="43"/>
      <c r="SMS58" s="43"/>
      <c r="SMT58" s="43"/>
      <c r="SMU58" s="43"/>
      <c r="SMV58" s="43"/>
      <c r="SMW58" s="43"/>
      <c r="SMX58" s="43"/>
      <c r="SMY58" s="43"/>
      <c r="SMZ58" s="43"/>
      <c r="SNA58" s="43"/>
      <c r="SNB58" s="43"/>
      <c r="SNC58" s="43"/>
      <c r="SND58" s="43"/>
      <c r="SNE58" s="43"/>
      <c r="SNF58" s="43"/>
      <c r="SNG58" s="43"/>
      <c r="SNH58" s="43"/>
      <c r="SNI58" s="43"/>
      <c r="SNJ58" s="43"/>
      <c r="SNK58" s="43"/>
      <c r="SNL58" s="43"/>
      <c r="SNM58" s="43"/>
      <c r="SNN58" s="43"/>
      <c r="SNO58" s="43"/>
      <c r="SNP58" s="43"/>
      <c r="SNQ58" s="43"/>
      <c r="SNR58" s="43"/>
      <c r="SNS58" s="43"/>
      <c r="SNT58" s="43"/>
      <c r="SNU58" s="43"/>
      <c r="SNV58" s="43"/>
      <c r="SNW58" s="43"/>
      <c r="SNX58" s="43"/>
      <c r="SNY58" s="43"/>
      <c r="SNZ58" s="43"/>
      <c r="SOA58" s="43"/>
      <c r="SOB58" s="43"/>
      <c r="SOC58" s="43"/>
      <c r="SOD58" s="43"/>
      <c r="SOE58" s="43"/>
      <c r="SOF58" s="43"/>
      <c r="SOG58" s="43"/>
      <c r="SOH58" s="43"/>
      <c r="SOI58" s="43"/>
      <c r="SOJ58" s="43"/>
      <c r="SOK58" s="43"/>
      <c r="SOL58" s="43"/>
      <c r="SOM58" s="43"/>
      <c r="SON58" s="43"/>
      <c r="SOO58" s="43"/>
      <c r="SOP58" s="43"/>
      <c r="SOQ58" s="43"/>
      <c r="SOR58" s="43"/>
      <c r="SOS58" s="43"/>
      <c r="SOT58" s="43"/>
      <c r="SOU58" s="43"/>
      <c r="SOV58" s="43"/>
      <c r="SOW58" s="43"/>
      <c r="SOX58" s="43"/>
      <c r="SOY58" s="43"/>
      <c r="SOZ58" s="43"/>
      <c r="SPA58" s="43"/>
      <c r="SPB58" s="43"/>
      <c r="SPC58" s="43"/>
      <c r="SPD58" s="43"/>
      <c r="SPE58" s="43"/>
      <c r="SPF58" s="43"/>
      <c r="SPG58" s="43"/>
      <c r="SPH58" s="43"/>
      <c r="SPI58" s="43"/>
      <c r="SPJ58" s="43"/>
      <c r="SPK58" s="43"/>
      <c r="SPL58" s="43"/>
      <c r="SPM58" s="43"/>
      <c r="SPN58" s="43"/>
      <c r="SPO58" s="43"/>
      <c r="SPP58" s="43"/>
      <c r="SPQ58" s="43"/>
      <c r="SPR58" s="43"/>
      <c r="SPS58" s="43"/>
      <c r="SPT58" s="43"/>
      <c r="SPU58" s="43"/>
      <c r="SPV58" s="43"/>
      <c r="SPW58" s="43"/>
      <c r="SPX58" s="43"/>
      <c r="SPY58" s="43"/>
      <c r="SPZ58" s="43"/>
      <c r="SQA58" s="43"/>
      <c r="SQB58" s="43"/>
      <c r="SQC58" s="43"/>
      <c r="SQD58" s="43"/>
      <c r="SQE58" s="43"/>
      <c r="SQF58" s="43"/>
      <c r="SQG58" s="43"/>
      <c r="SQH58" s="43"/>
      <c r="SQI58" s="43"/>
      <c r="SQJ58" s="43"/>
      <c r="SQK58" s="43"/>
      <c r="SQL58" s="43"/>
      <c r="SQM58" s="43"/>
      <c r="SQN58" s="43"/>
      <c r="SQO58" s="43"/>
      <c r="SQP58" s="43"/>
      <c r="SQQ58" s="43"/>
      <c r="SQR58" s="43"/>
      <c r="SQS58" s="43"/>
      <c r="SQT58" s="43"/>
      <c r="SQU58" s="43"/>
      <c r="SQV58" s="43"/>
      <c r="SQW58" s="43"/>
      <c r="SQX58" s="43"/>
      <c r="SQY58" s="43"/>
      <c r="SQZ58" s="43"/>
      <c r="SRA58" s="43"/>
      <c r="SRB58" s="43"/>
      <c r="SRC58" s="43"/>
      <c r="SRD58" s="43"/>
      <c r="SRE58" s="43"/>
      <c r="SRF58" s="43"/>
      <c r="SRG58" s="43"/>
      <c r="SRH58" s="43"/>
      <c r="SRI58" s="43"/>
      <c r="SRJ58" s="43"/>
      <c r="SRK58" s="43"/>
      <c r="SRL58" s="43"/>
      <c r="SRM58" s="43"/>
      <c r="SRN58" s="43"/>
      <c r="SRO58" s="43"/>
      <c r="SRP58" s="43"/>
      <c r="SRQ58" s="43"/>
      <c r="SRR58" s="43"/>
      <c r="SRS58" s="43"/>
      <c r="SRT58" s="43"/>
      <c r="SRU58" s="43"/>
      <c r="SRV58" s="43"/>
      <c r="SRW58" s="43"/>
      <c r="SRX58" s="43"/>
      <c r="SRY58" s="43"/>
      <c r="SRZ58" s="43"/>
      <c r="SSA58" s="43"/>
      <c r="SSB58" s="43"/>
      <c r="SSC58" s="43"/>
      <c r="SSD58" s="43"/>
      <c r="SSE58" s="43"/>
      <c r="SSF58" s="43"/>
      <c r="SSG58" s="43"/>
      <c r="SSH58" s="43"/>
      <c r="SSI58" s="43"/>
      <c r="SSJ58" s="43"/>
      <c r="SSK58" s="43"/>
      <c r="SSL58" s="43"/>
      <c r="SSM58" s="43"/>
      <c r="SSN58" s="43"/>
      <c r="SSO58" s="43"/>
      <c r="SSP58" s="43"/>
      <c r="SSQ58" s="43"/>
      <c r="SSR58" s="43"/>
      <c r="SSS58" s="43"/>
      <c r="SST58" s="43"/>
      <c r="SSU58" s="43"/>
      <c r="SSV58" s="43"/>
      <c r="SSW58" s="43"/>
      <c r="SSX58" s="43"/>
      <c r="SSY58" s="43"/>
      <c r="SSZ58" s="43"/>
      <c r="STA58" s="43"/>
      <c r="STB58" s="43"/>
      <c r="STC58" s="43"/>
      <c r="STD58" s="43"/>
      <c r="STE58" s="43"/>
      <c r="STF58" s="43"/>
      <c r="STG58" s="43"/>
      <c r="STH58" s="43"/>
      <c r="STI58" s="43"/>
      <c r="STJ58" s="43"/>
      <c r="STK58" s="43"/>
      <c r="STL58" s="43"/>
      <c r="STM58" s="43"/>
      <c r="STN58" s="43"/>
      <c r="STO58" s="43"/>
      <c r="STP58" s="43"/>
      <c r="STQ58" s="43"/>
      <c r="STR58" s="43"/>
      <c r="STS58" s="43"/>
      <c r="STT58" s="43"/>
      <c r="STU58" s="43"/>
      <c r="STV58" s="43"/>
      <c r="STW58" s="43"/>
      <c r="STX58" s="43"/>
      <c r="STY58" s="43"/>
      <c r="STZ58" s="43"/>
      <c r="SUA58" s="43"/>
      <c r="SUB58" s="43"/>
      <c r="SUC58" s="43"/>
      <c r="SUD58" s="43"/>
      <c r="SUE58" s="43"/>
      <c r="SUF58" s="43"/>
      <c r="SUG58" s="43"/>
      <c r="SUH58" s="43"/>
      <c r="SUI58" s="43"/>
      <c r="SUJ58" s="43"/>
      <c r="SUK58" s="43"/>
      <c r="SUL58" s="43"/>
      <c r="SUM58" s="43"/>
      <c r="SUN58" s="43"/>
      <c r="SUO58" s="43"/>
      <c r="SUP58" s="43"/>
      <c r="SUQ58" s="43"/>
      <c r="SUR58" s="43"/>
      <c r="SUS58" s="43"/>
      <c r="SUT58" s="43"/>
      <c r="SUU58" s="43"/>
      <c r="SUV58" s="43"/>
      <c r="SUW58" s="43"/>
      <c r="SUX58" s="43"/>
      <c r="SUY58" s="43"/>
      <c r="SUZ58" s="43"/>
      <c r="SVA58" s="43"/>
      <c r="SVB58" s="43"/>
      <c r="SVC58" s="43"/>
      <c r="SVD58" s="43"/>
      <c r="SVE58" s="43"/>
      <c r="SVF58" s="43"/>
      <c r="SVG58" s="43"/>
      <c r="SVH58" s="43"/>
      <c r="SVI58" s="43"/>
      <c r="SVJ58" s="43"/>
      <c r="SVK58" s="43"/>
      <c r="SVL58" s="43"/>
      <c r="SVM58" s="43"/>
      <c r="SVN58" s="43"/>
      <c r="SVO58" s="43"/>
      <c r="SVP58" s="43"/>
      <c r="SVQ58" s="43"/>
      <c r="SVR58" s="43"/>
      <c r="SVS58" s="43"/>
      <c r="SVT58" s="43"/>
      <c r="SVU58" s="43"/>
      <c r="SVV58" s="43"/>
      <c r="SVW58" s="43"/>
      <c r="SVX58" s="43"/>
      <c r="SVY58" s="43"/>
      <c r="SVZ58" s="43"/>
      <c r="SWA58" s="43"/>
      <c r="SWB58" s="43"/>
      <c r="SWC58" s="43"/>
      <c r="SWD58" s="43"/>
      <c r="SWE58" s="43"/>
      <c r="SWF58" s="43"/>
      <c r="SWG58" s="43"/>
      <c r="SWH58" s="43"/>
      <c r="SWI58" s="43"/>
      <c r="SWJ58" s="43"/>
      <c r="SWK58" s="43"/>
      <c r="SWL58" s="43"/>
      <c r="SWM58" s="43"/>
      <c r="SWN58" s="43"/>
      <c r="SWO58" s="43"/>
      <c r="SWP58" s="43"/>
      <c r="SWQ58" s="43"/>
      <c r="SWR58" s="43"/>
      <c r="SWS58" s="43"/>
      <c r="SWT58" s="43"/>
      <c r="SWU58" s="43"/>
      <c r="SWV58" s="43"/>
      <c r="SWW58" s="43"/>
      <c r="SWX58" s="43"/>
      <c r="SWY58" s="43"/>
      <c r="SWZ58" s="43"/>
      <c r="SXA58" s="43"/>
      <c r="SXB58" s="43"/>
      <c r="SXC58" s="43"/>
      <c r="SXD58" s="43"/>
      <c r="SXE58" s="43"/>
      <c r="SXF58" s="43"/>
      <c r="SXG58" s="43"/>
      <c r="SXH58" s="43"/>
      <c r="SXI58" s="43"/>
      <c r="SXJ58" s="43"/>
      <c r="SXK58" s="43"/>
      <c r="SXL58" s="43"/>
      <c r="SXM58" s="43"/>
      <c r="SXN58" s="43"/>
      <c r="SXO58" s="43"/>
      <c r="SXP58" s="43"/>
      <c r="SXQ58" s="43"/>
      <c r="SXR58" s="43"/>
      <c r="SXS58" s="43"/>
      <c r="SXT58" s="43"/>
      <c r="SXU58" s="43"/>
      <c r="SXV58" s="43"/>
      <c r="SXW58" s="43"/>
      <c r="SXX58" s="43"/>
      <c r="SXY58" s="43"/>
      <c r="SXZ58" s="43"/>
      <c r="SYA58" s="43"/>
      <c r="SYB58" s="43"/>
      <c r="SYC58" s="43"/>
      <c r="SYD58" s="43"/>
      <c r="SYE58" s="43"/>
      <c r="SYF58" s="43"/>
      <c r="SYG58" s="43"/>
      <c r="SYH58" s="43"/>
      <c r="SYI58" s="43"/>
      <c r="SYJ58" s="43"/>
      <c r="SYK58" s="43"/>
      <c r="SYL58" s="43"/>
      <c r="SYM58" s="43"/>
      <c r="SYN58" s="43"/>
      <c r="SYO58" s="43"/>
      <c r="SYP58" s="43"/>
      <c r="SYQ58" s="43"/>
      <c r="SYR58" s="43"/>
      <c r="SYS58" s="43"/>
      <c r="SYT58" s="43"/>
      <c r="SYU58" s="43"/>
      <c r="SYV58" s="43"/>
      <c r="SYW58" s="43"/>
      <c r="SYX58" s="43"/>
      <c r="SYY58" s="43"/>
      <c r="SYZ58" s="43"/>
      <c r="SZA58" s="43"/>
      <c r="SZB58" s="43"/>
      <c r="SZC58" s="43"/>
      <c r="SZD58" s="43"/>
      <c r="SZE58" s="43"/>
      <c r="SZF58" s="43"/>
      <c r="SZG58" s="43"/>
      <c r="SZH58" s="43"/>
      <c r="SZI58" s="43"/>
      <c r="SZJ58" s="43"/>
      <c r="SZK58" s="43"/>
      <c r="SZL58" s="43"/>
      <c r="SZM58" s="43"/>
      <c r="SZN58" s="43"/>
      <c r="SZO58" s="43"/>
      <c r="SZP58" s="43"/>
      <c r="SZQ58" s="43"/>
      <c r="SZR58" s="43"/>
      <c r="SZS58" s="43"/>
      <c r="SZT58" s="43"/>
      <c r="SZU58" s="43"/>
      <c r="SZV58" s="43"/>
      <c r="SZW58" s="43"/>
      <c r="SZX58" s="43"/>
      <c r="SZY58" s="43"/>
      <c r="SZZ58" s="43"/>
      <c r="TAA58" s="43"/>
      <c r="TAB58" s="43"/>
      <c r="TAC58" s="43"/>
      <c r="TAD58" s="43"/>
      <c r="TAE58" s="43"/>
      <c r="TAF58" s="43"/>
      <c r="TAG58" s="43"/>
      <c r="TAH58" s="43"/>
      <c r="TAI58" s="43"/>
      <c r="TAJ58" s="43"/>
      <c r="TAK58" s="43"/>
      <c r="TAL58" s="43"/>
      <c r="TAM58" s="43"/>
      <c r="TAN58" s="43"/>
      <c r="TAO58" s="43"/>
      <c r="TAP58" s="43"/>
      <c r="TAQ58" s="43"/>
      <c r="TAR58" s="43"/>
      <c r="TAS58" s="43"/>
      <c r="TAT58" s="43"/>
      <c r="TAU58" s="43"/>
      <c r="TAV58" s="43"/>
      <c r="TAW58" s="43"/>
      <c r="TAX58" s="43"/>
      <c r="TAY58" s="43"/>
      <c r="TAZ58" s="43"/>
      <c r="TBA58" s="43"/>
      <c r="TBB58" s="43"/>
      <c r="TBC58" s="43"/>
      <c r="TBD58" s="43"/>
      <c r="TBE58" s="43"/>
      <c r="TBF58" s="43"/>
      <c r="TBG58" s="43"/>
      <c r="TBH58" s="43"/>
      <c r="TBI58" s="43"/>
      <c r="TBJ58" s="43"/>
      <c r="TBK58" s="43"/>
      <c r="TBL58" s="43"/>
      <c r="TBM58" s="43"/>
      <c r="TBN58" s="43"/>
      <c r="TBO58" s="43"/>
      <c r="TBP58" s="43"/>
      <c r="TBQ58" s="43"/>
      <c r="TBR58" s="43"/>
      <c r="TBS58" s="43"/>
      <c r="TBT58" s="43"/>
      <c r="TBU58" s="43"/>
      <c r="TBV58" s="43"/>
      <c r="TBW58" s="43"/>
      <c r="TBX58" s="43"/>
      <c r="TBY58" s="43"/>
      <c r="TBZ58" s="43"/>
      <c r="TCA58" s="43"/>
      <c r="TCB58" s="43"/>
      <c r="TCC58" s="43"/>
      <c r="TCD58" s="43"/>
      <c r="TCE58" s="43"/>
      <c r="TCF58" s="43"/>
      <c r="TCG58" s="43"/>
      <c r="TCH58" s="43"/>
      <c r="TCI58" s="43"/>
      <c r="TCJ58" s="43"/>
      <c r="TCK58" s="43"/>
      <c r="TCL58" s="43"/>
      <c r="TCM58" s="43"/>
      <c r="TCN58" s="43"/>
      <c r="TCO58" s="43"/>
      <c r="TCP58" s="43"/>
      <c r="TCQ58" s="43"/>
      <c r="TCR58" s="43"/>
      <c r="TCS58" s="43"/>
      <c r="TCT58" s="43"/>
      <c r="TCU58" s="43"/>
      <c r="TCV58" s="43"/>
      <c r="TCW58" s="43"/>
      <c r="TCX58" s="43"/>
      <c r="TCY58" s="43"/>
      <c r="TCZ58" s="43"/>
      <c r="TDA58" s="43"/>
      <c r="TDB58" s="43"/>
      <c r="TDC58" s="43"/>
      <c r="TDD58" s="43"/>
      <c r="TDE58" s="43"/>
      <c r="TDF58" s="43"/>
      <c r="TDG58" s="43"/>
      <c r="TDH58" s="43"/>
      <c r="TDI58" s="43"/>
      <c r="TDJ58" s="43"/>
      <c r="TDK58" s="43"/>
      <c r="TDL58" s="43"/>
      <c r="TDM58" s="43"/>
      <c r="TDN58" s="43"/>
      <c r="TDO58" s="43"/>
      <c r="TDP58" s="43"/>
      <c r="TDQ58" s="43"/>
      <c r="TDR58" s="43"/>
      <c r="TDS58" s="43"/>
      <c r="TDT58" s="43"/>
      <c r="TDU58" s="43"/>
      <c r="TDV58" s="43"/>
      <c r="TDW58" s="43"/>
      <c r="TDX58" s="43"/>
      <c r="TDY58" s="43"/>
      <c r="TDZ58" s="43"/>
      <c r="TEA58" s="43"/>
      <c r="TEB58" s="43"/>
      <c r="TEC58" s="43"/>
      <c r="TED58" s="43"/>
      <c r="TEE58" s="43"/>
      <c r="TEF58" s="43"/>
      <c r="TEG58" s="43"/>
      <c r="TEH58" s="43"/>
      <c r="TEI58" s="43"/>
      <c r="TEJ58" s="43"/>
      <c r="TEK58" s="43"/>
      <c r="TEL58" s="43"/>
      <c r="TEM58" s="43"/>
      <c r="TEN58" s="43"/>
      <c r="TEO58" s="43"/>
      <c r="TEP58" s="43"/>
      <c r="TEQ58" s="43"/>
      <c r="TER58" s="43"/>
      <c r="TES58" s="43"/>
      <c r="TET58" s="43"/>
      <c r="TEU58" s="43"/>
      <c r="TEV58" s="43"/>
      <c r="TEW58" s="43"/>
      <c r="TEX58" s="43"/>
      <c r="TEY58" s="43"/>
      <c r="TEZ58" s="43"/>
      <c r="TFA58" s="43"/>
      <c r="TFB58" s="43"/>
      <c r="TFC58" s="43"/>
      <c r="TFD58" s="43"/>
      <c r="TFE58" s="43"/>
      <c r="TFF58" s="43"/>
      <c r="TFG58" s="43"/>
      <c r="TFH58" s="43"/>
      <c r="TFI58" s="43"/>
      <c r="TFJ58" s="43"/>
      <c r="TFK58" s="43"/>
      <c r="TFL58" s="43"/>
      <c r="TFM58" s="43"/>
      <c r="TFN58" s="43"/>
      <c r="TFO58" s="43"/>
      <c r="TFP58" s="43"/>
      <c r="TFQ58" s="43"/>
      <c r="TFR58" s="43"/>
      <c r="TFS58" s="43"/>
      <c r="TFT58" s="43"/>
      <c r="TFU58" s="43"/>
      <c r="TFV58" s="43"/>
      <c r="TFW58" s="43"/>
      <c r="TFX58" s="43"/>
      <c r="TFY58" s="43"/>
      <c r="TFZ58" s="43"/>
      <c r="TGA58" s="43"/>
      <c r="TGB58" s="43"/>
      <c r="TGC58" s="43"/>
      <c r="TGD58" s="43"/>
      <c r="TGE58" s="43"/>
      <c r="TGF58" s="43"/>
      <c r="TGG58" s="43"/>
      <c r="TGH58" s="43"/>
      <c r="TGI58" s="43"/>
      <c r="TGJ58" s="43"/>
      <c r="TGK58" s="43"/>
      <c r="TGL58" s="43"/>
      <c r="TGM58" s="43"/>
      <c r="TGN58" s="43"/>
      <c r="TGO58" s="43"/>
      <c r="TGP58" s="43"/>
      <c r="TGQ58" s="43"/>
      <c r="TGR58" s="43"/>
      <c r="TGS58" s="43"/>
      <c r="TGT58" s="43"/>
      <c r="TGU58" s="43"/>
      <c r="TGV58" s="43"/>
      <c r="TGW58" s="43"/>
      <c r="TGX58" s="43"/>
      <c r="TGY58" s="43"/>
      <c r="TGZ58" s="43"/>
      <c r="THA58" s="43"/>
      <c r="THB58" s="43"/>
      <c r="THC58" s="43"/>
      <c r="THD58" s="43"/>
      <c r="THE58" s="43"/>
      <c r="THF58" s="43"/>
      <c r="THG58" s="43"/>
      <c r="THH58" s="43"/>
      <c r="THI58" s="43"/>
      <c r="THJ58" s="43"/>
      <c r="THK58" s="43"/>
      <c r="THL58" s="43"/>
      <c r="THM58" s="43"/>
      <c r="THN58" s="43"/>
      <c r="THO58" s="43"/>
      <c r="THP58" s="43"/>
      <c r="THQ58" s="43"/>
      <c r="THR58" s="43"/>
      <c r="THS58" s="43"/>
      <c r="THT58" s="43"/>
      <c r="THU58" s="43"/>
      <c r="THV58" s="43"/>
      <c r="THW58" s="43"/>
      <c r="THX58" s="43"/>
      <c r="THY58" s="43"/>
      <c r="THZ58" s="43"/>
      <c r="TIA58" s="43"/>
      <c r="TIB58" s="43"/>
      <c r="TIC58" s="43"/>
      <c r="TID58" s="43"/>
      <c r="TIE58" s="43"/>
      <c r="TIF58" s="43"/>
      <c r="TIG58" s="43"/>
      <c r="TIH58" s="43"/>
      <c r="TII58" s="43"/>
      <c r="TIJ58" s="43"/>
      <c r="TIK58" s="43"/>
      <c r="TIL58" s="43"/>
      <c r="TIM58" s="43"/>
      <c r="TIN58" s="43"/>
      <c r="TIO58" s="43"/>
      <c r="TIP58" s="43"/>
      <c r="TIQ58" s="43"/>
      <c r="TIR58" s="43"/>
      <c r="TIS58" s="43"/>
      <c r="TIT58" s="43"/>
      <c r="TIU58" s="43"/>
      <c r="TIV58" s="43"/>
      <c r="TIW58" s="43"/>
      <c r="TIX58" s="43"/>
      <c r="TIY58" s="43"/>
      <c r="TIZ58" s="43"/>
      <c r="TJA58" s="43"/>
      <c r="TJB58" s="43"/>
      <c r="TJC58" s="43"/>
      <c r="TJD58" s="43"/>
      <c r="TJE58" s="43"/>
      <c r="TJF58" s="43"/>
      <c r="TJG58" s="43"/>
      <c r="TJH58" s="43"/>
      <c r="TJI58" s="43"/>
      <c r="TJJ58" s="43"/>
      <c r="TJK58" s="43"/>
      <c r="TJL58" s="43"/>
      <c r="TJM58" s="43"/>
      <c r="TJN58" s="43"/>
      <c r="TJO58" s="43"/>
      <c r="TJP58" s="43"/>
      <c r="TJQ58" s="43"/>
      <c r="TJR58" s="43"/>
      <c r="TJS58" s="43"/>
      <c r="TJT58" s="43"/>
      <c r="TJU58" s="43"/>
      <c r="TJV58" s="43"/>
      <c r="TJW58" s="43"/>
      <c r="TJX58" s="43"/>
      <c r="TJY58" s="43"/>
      <c r="TJZ58" s="43"/>
      <c r="TKA58" s="43"/>
      <c r="TKB58" s="43"/>
      <c r="TKC58" s="43"/>
      <c r="TKD58" s="43"/>
      <c r="TKE58" s="43"/>
      <c r="TKF58" s="43"/>
      <c r="TKG58" s="43"/>
      <c r="TKH58" s="43"/>
      <c r="TKI58" s="43"/>
      <c r="TKJ58" s="43"/>
      <c r="TKK58" s="43"/>
      <c r="TKL58" s="43"/>
      <c r="TKM58" s="43"/>
      <c r="TKN58" s="43"/>
      <c r="TKO58" s="43"/>
      <c r="TKP58" s="43"/>
      <c r="TKQ58" s="43"/>
      <c r="TKR58" s="43"/>
      <c r="TKS58" s="43"/>
      <c r="TKT58" s="43"/>
      <c r="TKU58" s="43"/>
      <c r="TKV58" s="43"/>
      <c r="TKW58" s="43"/>
      <c r="TKX58" s="43"/>
      <c r="TKY58" s="43"/>
      <c r="TKZ58" s="43"/>
      <c r="TLA58" s="43"/>
      <c r="TLB58" s="43"/>
      <c r="TLC58" s="43"/>
      <c r="TLD58" s="43"/>
      <c r="TLE58" s="43"/>
      <c r="TLF58" s="43"/>
      <c r="TLG58" s="43"/>
      <c r="TLH58" s="43"/>
      <c r="TLI58" s="43"/>
      <c r="TLJ58" s="43"/>
      <c r="TLK58" s="43"/>
      <c r="TLL58" s="43"/>
      <c r="TLM58" s="43"/>
      <c r="TLN58" s="43"/>
      <c r="TLO58" s="43"/>
      <c r="TLP58" s="43"/>
      <c r="TLQ58" s="43"/>
      <c r="TLR58" s="43"/>
      <c r="TLS58" s="43"/>
      <c r="TLT58" s="43"/>
      <c r="TLU58" s="43"/>
      <c r="TLV58" s="43"/>
      <c r="TLW58" s="43"/>
      <c r="TLX58" s="43"/>
      <c r="TLY58" s="43"/>
      <c r="TLZ58" s="43"/>
      <c r="TMA58" s="43"/>
      <c r="TMB58" s="43"/>
      <c r="TMC58" s="43"/>
      <c r="TMD58" s="43"/>
      <c r="TME58" s="43"/>
      <c r="TMF58" s="43"/>
      <c r="TMG58" s="43"/>
      <c r="TMH58" s="43"/>
      <c r="TMI58" s="43"/>
      <c r="TMJ58" s="43"/>
      <c r="TMK58" s="43"/>
      <c r="TML58" s="43"/>
      <c r="TMM58" s="43"/>
      <c r="TMN58" s="43"/>
      <c r="TMO58" s="43"/>
      <c r="TMP58" s="43"/>
      <c r="TMQ58" s="43"/>
      <c r="TMR58" s="43"/>
      <c r="TMS58" s="43"/>
      <c r="TMT58" s="43"/>
      <c r="TMU58" s="43"/>
      <c r="TMV58" s="43"/>
      <c r="TMW58" s="43"/>
      <c r="TMX58" s="43"/>
      <c r="TMY58" s="43"/>
      <c r="TMZ58" s="43"/>
      <c r="TNA58" s="43"/>
      <c r="TNB58" s="43"/>
      <c r="TNC58" s="43"/>
      <c r="TND58" s="43"/>
      <c r="TNE58" s="43"/>
      <c r="TNF58" s="43"/>
      <c r="TNG58" s="43"/>
      <c r="TNH58" s="43"/>
      <c r="TNI58" s="43"/>
      <c r="TNJ58" s="43"/>
      <c r="TNK58" s="43"/>
      <c r="TNL58" s="43"/>
      <c r="TNM58" s="43"/>
      <c r="TNN58" s="43"/>
      <c r="TNO58" s="43"/>
      <c r="TNP58" s="43"/>
      <c r="TNQ58" s="43"/>
      <c r="TNR58" s="43"/>
      <c r="TNS58" s="43"/>
      <c r="TNT58" s="43"/>
      <c r="TNU58" s="43"/>
      <c r="TNV58" s="43"/>
      <c r="TNW58" s="43"/>
      <c r="TNX58" s="43"/>
      <c r="TNY58" s="43"/>
      <c r="TNZ58" s="43"/>
      <c r="TOA58" s="43"/>
      <c r="TOB58" s="43"/>
      <c r="TOC58" s="43"/>
      <c r="TOD58" s="43"/>
      <c r="TOE58" s="43"/>
      <c r="TOF58" s="43"/>
      <c r="TOG58" s="43"/>
      <c r="TOH58" s="43"/>
      <c r="TOI58" s="43"/>
      <c r="TOJ58" s="43"/>
      <c r="TOK58" s="43"/>
      <c r="TOL58" s="43"/>
      <c r="TOM58" s="43"/>
      <c r="TON58" s="43"/>
      <c r="TOO58" s="43"/>
      <c r="TOP58" s="43"/>
      <c r="TOQ58" s="43"/>
      <c r="TOR58" s="43"/>
      <c r="TOS58" s="43"/>
      <c r="TOT58" s="43"/>
      <c r="TOU58" s="43"/>
      <c r="TOV58" s="43"/>
      <c r="TOW58" s="43"/>
      <c r="TOX58" s="43"/>
      <c r="TOY58" s="43"/>
      <c r="TOZ58" s="43"/>
      <c r="TPA58" s="43"/>
      <c r="TPB58" s="43"/>
      <c r="TPC58" s="43"/>
      <c r="TPD58" s="43"/>
      <c r="TPE58" s="43"/>
      <c r="TPF58" s="43"/>
      <c r="TPG58" s="43"/>
      <c r="TPH58" s="43"/>
      <c r="TPI58" s="43"/>
      <c r="TPJ58" s="43"/>
      <c r="TPK58" s="43"/>
      <c r="TPL58" s="43"/>
      <c r="TPM58" s="43"/>
      <c r="TPN58" s="43"/>
      <c r="TPO58" s="43"/>
      <c r="TPP58" s="43"/>
      <c r="TPQ58" s="43"/>
      <c r="TPR58" s="43"/>
      <c r="TPS58" s="43"/>
      <c r="TPT58" s="43"/>
      <c r="TPU58" s="43"/>
      <c r="TPV58" s="43"/>
      <c r="TPW58" s="43"/>
      <c r="TPX58" s="43"/>
      <c r="TPY58" s="43"/>
      <c r="TPZ58" s="43"/>
      <c r="TQA58" s="43"/>
      <c r="TQB58" s="43"/>
      <c r="TQC58" s="43"/>
      <c r="TQD58" s="43"/>
      <c r="TQE58" s="43"/>
      <c r="TQF58" s="43"/>
      <c r="TQG58" s="43"/>
      <c r="TQH58" s="43"/>
      <c r="TQI58" s="43"/>
      <c r="TQJ58" s="43"/>
      <c r="TQK58" s="43"/>
      <c r="TQL58" s="43"/>
      <c r="TQM58" s="43"/>
      <c r="TQN58" s="43"/>
      <c r="TQO58" s="43"/>
      <c r="TQP58" s="43"/>
      <c r="TQQ58" s="43"/>
      <c r="TQR58" s="43"/>
      <c r="TQS58" s="43"/>
      <c r="TQT58" s="43"/>
      <c r="TQU58" s="43"/>
      <c r="TQV58" s="43"/>
      <c r="TQW58" s="43"/>
      <c r="TQX58" s="43"/>
      <c r="TQY58" s="43"/>
      <c r="TQZ58" s="43"/>
      <c r="TRA58" s="43"/>
      <c r="TRB58" s="43"/>
      <c r="TRC58" s="43"/>
      <c r="TRD58" s="43"/>
      <c r="TRE58" s="43"/>
      <c r="TRF58" s="43"/>
      <c r="TRG58" s="43"/>
      <c r="TRH58" s="43"/>
      <c r="TRI58" s="43"/>
      <c r="TRJ58" s="43"/>
      <c r="TRK58" s="43"/>
      <c r="TRL58" s="43"/>
      <c r="TRM58" s="43"/>
      <c r="TRN58" s="43"/>
      <c r="TRO58" s="43"/>
      <c r="TRP58" s="43"/>
      <c r="TRQ58" s="43"/>
      <c r="TRR58" s="43"/>
      <c r="TRS58" s="43"/>
      <c r="TRT58" s="43"/>
      <c r="TRU58" s="43"/>
      <c r="TRV58" s="43"/>
      <c r="TRW58" s="43"/>
      <c r="TRX58" s="43"/>
      <c r="TRY58" s="43"/>
      <c r="TRZ58" s="43"/>
      <c r="TSA58" s="43"/>
      <c r="TSB58" s="43"/>
      <c r="TSC58" s="43"/>
      <c r="TSD58" s="43"/>
      <c r="TSE58" s="43"/>
      <c r="TSF58" s="43"/>
      <c r="TSG58" s="43"/>
      <c r="TSH58" s="43"/>
      <c r="TSI58" s="43"/>
      <c r="TSJ58" s="43"/>
      <c r="TSK58" s="43"/>
      <c r="TSL58" s="43"/>
      <c r="TSM58" s="43"/>
      <c r="TSN58" s="43"/>
      <c r="TSO58" s="43"/>
      <c r="TSP58" s="43"/>
      <c r="TSQ58" s="43"/>
      <c r="TSR58" s="43"/>
      <c r="TSS58" s="43"/>
      <c r="TST58" s="43"/>
      <c r="TSU58" s="43"/>
      <c r="TSV58" s="43"/>
      <c r="TSW58" s="43"/>
      <c r="TSX58" s="43"/>
      <c r="TSY58" s="43"/>
      <c r="TSZ58" s="43"/>
      <c r="TTA58" s="43"/>
      <c r="TTB58" s="43"/>
      <c r="TTC58" s="43"/>
      <c r="TTD58" s="43"/>
      <c r="TTE58" s="43"/>
      <c r="TTF58" s="43"/>
      <c r="TTG58" s="43"/>
      <c r="TTH58" s="43"/>
      <c r="TTI58" s="43"/>
      <c r="TTJ58" s="43"/>
      <c r="TTK58" s="43"/>
      <c r="TTL58" s="43"/>
      <c r="TTM58" s="43"/>
      <c r="TTN58" s="43"/>
      <c r="TTO58" s="43"/>
      <c r="TTP58" s="43"/>
      <c r="TTQ58" s="43"/>
      <c r="TTR58" s="43"/>
      <c r="TTS58" s="43"/>
      <c r="TTT58" s="43"/>
      <c r="TTU58" s="43"/>
      <c r="TTV58" s="43"/>
      <c r="TTW58" s="43"/>
      <c r="TTX58" s="43"/>
      <c r="TTY58" s="43"/>
      <c r="TTZ58" s="43"/>
      <c r="TUA58" s="43"/>
      <c r="TUB58" s="43"/>
      <c r="TUC58" s="43"/>
      <c r="TUD58" s="43"/>
      <c r="TUE58" s="43"/>
      <c r="TUF58" s="43"/>
      <c r="TUG58" s="43"/>
      <c r="TUH58" s="43"/>
      <c r="TUI58" s="43"/>
      <c r="TUJ58" s="43"/>
      <c r="TUK58" s="43"/>
      <c r="TUL58" s="43"/>
      <c r="TUM58" s="43"/>
      <c r="TUN58" s="43"/>
      <c r="TUO58" s="43"/>
      <c r="TUP58" s="43"/>
      <c r="TUQ58" s="43"/>
      <c r="TUR58" s="43"/>
      <c r="TUS58" s="43"/>
      <c r="TUT58" s="43"/>
      <c r="TUU58" s="43"/>
      <c r="TUV58" s="43"/>
      <c r="TUW58" s="43"/>
      <c r="TUX58" s="43"/>
      <c r="TUY58" s="43"/>
      <c r="TUZ58" s="43"/>
      <c r="TVA58" s="43"/>
      <c r="TVB58" s="43"/>
      <c r="TVC58" s="43"/>
      <c r="TVD58" s="43"/>
      <c r="TVE58" s="43"/>
      <c r="TVF58" s="43"/>
      <c r="TVG58" s="43"/>
      <c r="TVH58" s="43"/>
      <c r="TVI58" s="43"/>
      <c r="TVJ58" s="43"/>
      <c r="TVK58" s="43"/>
      <c r="TVL58" s="43"/>
      <c r="TVM58" s="43"/>
      <c r="TVN58" s="43"/>
      <c r="TVO58" s="43"/>
      <c r="TVP58" s="43"/>
      <c r="TVQ58" s="43"/>
      <c r="TVR58" s="43"/>
      <c r="TVS58" s="43"/>
      <c r="TVT58" s="43"/>
      <c r="TVU58" s="43"/>
      <c r="TVV58" s="43"/>
      <c r="TVW58" s="43"/>
      <c r="TVX58" s="43"/>
      <c r="TVY58" s="43"/>
      <c r="TVZ58" s="43"/>
      <c r="TWA58" s="43"/>
      <c r="TWB58" s="43"/>
      <c r="TWC58" s="43"/>
      <c r="TWD58" s="43"/>
      <c r="TWE58" s="43"/>
      <c r="TWF58" s="43"/>
      <c r="TWG58" s="43"/>
      <c r="TWH58" s="43"/>
      <c r="TWI58" s="43"/>
      <c r="TWJ58" s="43"/>
      <c r="TWK58" s="43"/>
      <c r="TWL58" s="43"/>
      <c r="TWM58" s="43"/>
      <c r="TWN58" s="43"/>
      <c r="TWO58" s="43"/>
      <c r="TWP58" s="43"/>
      <c r="TWQ58" s="43"/>
      <c r="TWR58" s="43"/>
      <c r="TWS58" s="43"/>
      <c r="TWT58" s="43"/>
      <c r="TWU58" s="43"/>
      <c r="TWV58" s="43"/>
      <c r="TWW58" s="43"/>
      <c r="TWX58" s="43"/>
      <c r="TWY58" s="43"/>
      <c r="TWZ58" s="43"/>
      <c r="TXA58" s="43"/>
      <c r="TXB58" s="43"/>
      <c r="TXC58" s="43"/>
      <c r="TXD58" s="43"/>
      <c r="TXE58" s="43"/>
      <c r="TXF58" s="43"/>
      <c r="TXG58" s="43"/>
      <c r="TXH58" s="43"/>
      <c r="TXI58" s="43"/>
      <c r="TXJ58" s="43"/>
      <c r="TXK58" s="43"/>
      <c r="TXL58" s="43"/>
      <c r="TXM58" s="43"/>
      <c r="TXN58" s="43"/>
      <c r="TXO58" s="43"/>
      <c r="TXP58" s="43"/>
      <c r="TXQ58" s="43"/>
      <c r="TXR58" s="43"/>
      <c r="TXS58" s="43"/>
      <c r="TXT58" s="43"/>
      <c r="TXU58" s="43"/>
      <c r="TXV58" s="43"/>
      <c r="TXW58" s="43"/>
      <c r="TXX58" s="43"/>
      <c r="TXY58" s="43"/>
      <c r="TXZ58" s="43"/>
      <c r="TYA58" s="43"/>
      <c r="TYB58" s="43"/>
      <c r="TYC58" s="43"/>
      <c r="TYD58" s="43"/>
      <c r="TYE58" s="43"/>
      <c r="TYF58" s="43"/>
      <c r="TYG58" s="43"/>
      <c r="TYH58" s="43"/>
      <c r="TYI58" s="43"/>
      <c r="TYJ58" s="43"/>
      <c r="TYK58" s="43"/>
      <c r="TYL58" s="43"/>
      <c r="TYM58" s="43"/>
      <c r="TYN58" s="43"/>
      <c r="TYO58" s="43"/>
      <c r="TYP58" s="43"/>
      <c r="TYQ58" s="43"/>
      <c r="TYR58" s="43"/>
      <c r="TYS58" s="43"/>
      <c r="TYT58" s="43"/>
      <c r="TYU58" s="43"/>
      <c r="TYV58" s="43"/>
      <c r="TYW58" s="43"/>
      <c r="TYX58" s="43"/>
      <c r="TYY58" s="43"/>
      <c r="TYZ58" s="43"/>
      <c r="TZA58" s="43"/>
      <c r="TZB58" s="43"/>
      <c r="TZC58" s="43"/>
      <c r="TZD58" s="43"/>
      <c r="TZE58" s="43"/>
      <c r="TZF58" s="43"/>
      <c r="TZG58" s="43"/>
      <c r="TZH58" s="43"/>
      <c r="TZI58" s="43"/>
      <c r="TZJ58" s="43"/>
      <c r="TZK58" s="43"/>
      <c r="TZL58" s="43"/>
      <c r="TZM58" s="43"/>
      <c r="TZN58" s="43"/>
      <c r="TZO58" s="43"/>
      <c r="TZP58" s="43"/>
      <c r="TZQ58" s="43"/>
      <c r="TZR58" s="43"/>
      <c r="TZS58" s="43"/>
      <c r="TZT58" s="43"/>
      <c r="TZU58" s="43"/>
      <c r="TZV58" s="43"/>
      <c r="TZW58" s="43"/>
      <c r="TZX58" s="43"/>
      <c r="TZY58" s="43"/>
      <c r="TZZ58" s="43"/>
      <c r="UAA58" s="43"/>
      <c r="UAB58" s="43"/>
      <c r="UAC58" s="43"/>
      <c r="UAD58" s="43"/>
      <c r="UAE58" s="43"/>
      <c r="UAF58" s="43"/>
      <c r="UAG58" s="43"/>
      <c r="UAH58" s="43"/>
      <c r="UAI58" s="43"/>
      <c r="UAJ58" s="43"/>
      <c r="UAK58" s="43"/>
      <c r="UAL58" s="43"/>
      <c r="UAM58" s="43"/>
      <c r="UAN58" s="43"/>
      <c r="UAO58" s="43"/>
      <c r="UAP58" s="43"/>
      <c r="UAQ58" s="43"/>
      <c r="UAR58" s="43"/>
      <c r="UAS58" s="43"/>
      <c r="UAT58" s="43"/>
      <c r="UAU58" s="43"/>
      <c r="UAV58" s="43"/>
      <c r="UAW58" s="43"/>
      <c r="UAX58" s="43"/>
      <c r="UAY58" s="43"/>
      <c r="UAZ58" s="43"/>
      <c r="UBA58" s="43"/>
      <c r="UBB58" s="43"/>
      <c r="UBC58" s="43"/>
      <c r="UBD58" s="43"/>
      <c r="UBE58" s="43"/>
      <c r="UBF58" s="43"/>
      <c r="UBG58" s="43"/>
      <c r="UBH58" s="43"/>
      <c r="UBI58" s="43"/>
      <c r="UBJ58" s="43"/>
      <c r="UBK58" s="43"/>
      <c r="UBL58" s="43"/>
      <c r="UBM58" s="43"/>
      <c r="UBN58" s="43"/>
      <c r="UBO58" s="43"/>
      <c r="UBP58" s="43"/>
      <c r="UBQ58" s="43"/>
      <c r="UBR58" s="43"/>
      <c r="UBS58" s="43"/>
      <c r="UBT58" s="43"/>
      <c r="UBU58" s="43"/>
      <c r="UBV58" s="43"/>
      <c r="UBW58" s="43"/>
      <c r="UBX58" s="43"/>
      <c r="UBY58" s="43"/>
      <c r="UBZ58" s="43"/>
      <c r="UCA58" s="43"/>
      <c r="UCB58" s="43"/>
      <c r="UCC58" s="43"/>
      <c r="UCD58" s="43"/>
      <c r="UCE58" s="43"/>
      <c r="UCF58" s="43"/>
      <c r="UCG58" s="43"/>
      <c r="UCH58" s="43"/>
      <c r="UCI58" s="43"/>
      <c r="UCJ58" s="43"/>
      <c r="UCK58" s="43"/>
      <c r="UCL58" s="43"/>
      <c r="UCM58" s="43"/>
      <c r="UCN58" s="43"/>
      <c r="UCO58" s="43"/>
      <c r="UCP58" s="43"/>
      <c r="UCQ58" s="43"/>
      <c r="UCR58" s="43"/>
      <c r="UCS58" s="43"/>
      <c r="UCT58" s="43"/>
      <c r="UCU58" s="43"/>
      <c r="UCV58" s="43"/>
      <c r="UCW58" s="43"/>
      <c r="UCX58" s="43"/>
      <c r="UCY58" s="43"/>
      <c r="UCZ58" s="43"/>
      <c r="UDA58" s="43"/>
      <c r="UDB58" s="43"/>
      <c r="UDC58" s="43"/>
      <c r="UDD58" s="43"/>
      <c r="UDE58" s="43"/>
      <c r="UDF58" s="43"/>
      <c r="UDG58" s="43"/>
      <c r="UDH58" s="43"/>
      <c r="UDI58" s="43"/>
      <c r="UDJ58" s="43"/>
      <c r="UDK58" s="43"/>
      <c r="UDL58" s="43"/>
      <c r="UDM58" s="43"/>
      <c r="UDN58" s="43"/>
      <c r="UDO58" s="43"/>
      <c r="UDP58" s="43"/>
      <c r="UDQ58" s="43"/>
      <c r="UDR58" s="43"/>
      <c r="UDS58" s="43"/>
      <c r="UDT58" s="43"/>
      <c r="UDU58" s="43"/>
      <c r="UDV58" s="43"/>
      <c r="UDW58" s="43"/>
      <c r="UDX58" s="43"/>
      <c r="UDY58" s="43"/>
      <c r="UDZ58" s="43"/>
      <c r="UEA58" s="43"/>
      <c r="UEB58" s="43"/>
      <c r="UEC58" s="43"/>
      <c r="UED58" s="43"/>
      <c r="UEE58" s="43"/>
      <c r="UEF58" s="43"/>
      <c r="UEG58" s="43"/>
      <c r="UEH58" s="43"/>
      <c r="UEI58" s="43"/>
      <c r="UEJ58" s="43"/>
      <c r="UEK58" s="43"/>
      <c r="UEL58" s="43"/>
      <c r="UEM58" s="43"/>
      <c r="UEN58" s="43"/>
      <c r="UEO58" s="43"/>
      <c r="UEP58" s="43"/>
      <c r="UEQ58" s="43"/>
      <c r="UER58" s="43"/>
      <c r="UES58" s="43"/>
      <c r="UET58" s="43"/>
      <c r="UEU58" s="43"/>
      <c r="UEV58" s="43"/>
      <c r="UEW58" s="43"/>
      <c r="UEX58" s="43"/>
      <c r="UEY58" s="43"/>
      <c r="UEZ58" s="43"/>
      <c r="UFA58" s="43"/>
      <c r="UFB58" s="43"/>
      <c r="UFC58" s="43"/>
      <c r="UFD58" s="43"/>
      <c r="UFE58" s="43"/>
      <c r="UFF58" s="43"/>
      <c r="UFG58" s="43"/>
      <c r="UFH58" s="43"/>
      <c r="UFI58" s="43"/>
      <c r="UFJ58" s="43"/>
      <c r="UFK58" s="43"/>
      <c r="UFL58" s="43"/>
      <c r="UFM58" s="43"/>
      <c r="UFN58" s="43"/>
      <c r="UFO58" s="43"/>
      <c r="UFP58" s="43"/>
      <c r="UFQ58" s="43"/>
      <c r="UFR58" s="43"/>
      <c r="UFS58" s="43"/>
      <c r="UFT58" s="43"/>
      <c r="UFU58" s="43"/>
      <c r="UFV58" s="43"/>
      <c r="UFW58" s="43"/>
      <c r="UFX58" s="43"/>
      <c r="UFY58" s="43"/>
      <c r="UFZ58" s="43"/>
      <c r="UGA58" s="43"/>
      <c r="UGB58" s="43"/>
      <c r="UGC58" s="43"/>
      <c r="UGD58" s="43"/>
      <c r="UGE58" s="43"/>
      <c r="UGF58" s="43"/>
      <c r="UGG58" s="43"/>
      <c r="UGH58" s="43"/>
      <c r="UGI58" s="43"/>
      <c r="UGJ58" s="43"/>
      <c r="UGK58" s="43"/>
      <c r="UGL58" s="43"/>
      <c r="UGM58" s="43"/>
      <c r="UGN58" s="43"/>
      <c r="UGO58" s="43"/>
      <c r="UGP58" s="43"/>
      <c r="UGQ58" s="43"/>
      <c r="UGR58" s="43"/>
      <c r="UGS58" s="43"/>
      <c r="UGT58" s="43"/>
      <c r="UGU58" s="43"/>
      <c r="UGV58" s="43"/>
      <c r="UGW58" s="43"/>
      <c r="UGX58" s="43"/>
      <c r="UGY58" s="43"/>
      <c r="UGZ58" s="43"/>
      <c r="UHA58" s="43"/>
      <c r="UHB58" s="43"/>
      <c r="UHC58" s="43"/>
      <c r="UHD58" s="43"/>
      <c r="UHE58" s="43"/>
      <c r="UHF58" s="43"/>
      <c r="UHG58" s="43"/>
      <c r="UHH58" s="43"/>
      <c r="UHI58" s="43"/>
      <c r="UHJ58" s="43"/>
      <c r="UHK58" s="43"/>
      <c r="UHL58" s="43"/>
      <c r="UHM58" s="43"/>
      <c r="UHN58" s="43"/>
      <c r="UHO58" s="43"/>
      <c r="UHP58" s="43"/>
      <c r="UHQ58" s="43"/>
      <c r="UHR58" s="43"/>
      <c r="UHS58" s="43"/>
      <c r="UHT58" s="43"/>
      <c r="UHU58" s="43"/>
      <c r="UHV58" s="43"/>
      <c r="UHW58" s="43"/>
      <c r="UHX58" s="43"/>
      <c r="UHY58" s="43"/>
      <c r="UHZ58" s="43"/>
      <c r="UIA58" s="43"/>
      <c r="UIB58" s="43"/>
      <c r="UIC58" s="43"/>
      <c r="UID58" s="43"/>
      <c r="UIE58" s="43"/>
      <c r="UIF58" s="43"/>
      <c r="UIG58" s="43"/>
      <c r="UIH58" s="43"/>
      <c r="UII58" s="43"/>
      <c r="UIJ58" s="43"/>
      <c r="UIK58" s="43"/>
      <c r="UIL58" s="43"/>
      <c r="UIM58" s="43"/>
      <c r="UIN58" s="43"/>
      <c r="UIO58" s="43"/>
      <c r="UIP58" s="43"/>
      <c r="UIQ58" s="43"/>
      <c r="UIR58" s="43"/>
      <c r="UIS58" s="43"/>
      <c r="UIT58" s="43"/>
      <c r="UIU58" s="43"/>
      <c r="UIV58" s="43"/>
      <c r="UIW58" s="43"/>
      <c r="UIX58" s="43"/>
      <c r="UIY58" s="43"/>
      <c r="UIZ58" s="43"/>
      <c r="UJA58" s="43"/>
      <c r="UJB58" s="43"/>
      <c r="UJC58" s="43"/>
      <c r="UJD58" s="43"/>
      <c r="UJE58" s="43"/>
      <c r="UJF58" s="43"/>
      <c r="UJG58" s="43"/>
      <c r="UJH58" s="43"/>
      <c r="UJI58" s="43"/>
      <c r="UJJ58" s="43"/>
      <c r="UJK58" s="43"/>
      <c r="UJL58" s="43"/>
      <c r="UJM58" s="43"/>
      <c r="UJN58" s="43"/>
      <c r="UJO58" s="43"/>
      <c r="UJP58" s="43"/>
      <c r="UJQ58" s="43"/>
      <c r="UJR58" s="43"/>
      <c r="UJS58" s="43"/>
      <c r="UJT58" s="43"/>
      <c r="UJU58" s="43"/>
      <c r="UJV58" s="43"/>
      <c r="UJW58" s="43"/>
      <c r="UJX58" s="43"/>
      <c r="UJY58" s="43"/>
      <c r="UJZ58" s="43"/>
      <c r="UKA58" s="43"/>
      <c r="UKB58" s="43"/>
      <c r="UKC58" s="43"/>
      <c r="UKD58" s="43"/>
      <c r="UKE58" s="43"/>
      <c r="UKF58" s="43"/>
      <c r="UKG58" s="43"/>
      <c r="UKH58" s="43"/>
      <c r="UKI58" s="43"/>
      <c r="UKJ58" s="43"/>
      <c r="UKK58" s="43"/>
      <c r="UKL58" s="43"/>
      <c r="UKM58" s="43"/>
      <c r="UKN58" s="43"/>
      <c r="UKO58" s="43"/>
      <c r="UKP58" s="43"/>
      <c r="UKQ58" s="43"/>
      <c r="UKR58" s="43"/>
      <c r="UKS58" s="43"/>
      <c r="UKT58" s="43"/>
      <c r="UKU58" s="43"/>
      <c r="UKV58" s="43"/>
      <c r="UKW58" s="43"/>
      <c r="UKX58" s="43"/>
      <c r="UKY58" s="43"/>
      <c r="UKZ58" s="43"/>
      <c r="ULA58" s="43"/>
      <c r="ULB58" s="43"/>
      <c r="ULC58" s="43"/>
      <c r="ULD58" s="43"/>
      <c r="ULE58" s="43"/>
      <c r="ULF58" s="43"/>
      <c r="ULG58" s="43"/>
      <c r="ULH58" s="43"/>
      <c r="ULI58" s="43"/>
      <c r="ULJ58" s="43"/>
      <c r="ULK58" s="43"/>
      <c r="ULL58" s="43"/>
      <c r="ULM58" s="43"/>
      <c r="ULN58" s="43"/>
      <c r="ULO58" s="43"/>
      <c r="ULP58" s="43"/>
      <c r="ULQ58" s="43"/>
      <c r="ULR58" s="43"/>
      <c r="ULS58" s="43"/>
      <c r="ULT58" s="43"/>
      <c r="ULU58" s="43"/>
      <c r="ULV58" s="43"/>
      <c r="ULW58" s="43"/>
      <c r="ULX58" s="43"/>
      <c r="ULY58" s="43"/>
      <c r="ULZ58" s="43"/>
      <c r="UMA58" s="43"/>
      <c r="UMB58" s="43"/>
      <c r="UMC58" s="43"/>
      <c r="UMD58" s="43"/>
      <c r="UME58" s="43"/>
      <c r="UMF58" s="43"/>
      <c r="UMG58" s="43"/>
      <c r="UMH58" s="43"/>
      <c r="UMI58" s="43"/>
      <c r="UMJ58" s="43"/>
      <c r="UMK58" s="43"/>
      <c r="UML58" s="43"/>
      <c r="UMM58" s="43"/>
      <c r="UMN58" s="43"/>
      <c r="UMO58" s="43"/>
      <c r="UMP58" s="43"/>
      <c r="UMQ58" s="43"/>
      <c r="UMR58" s="43"/>
      <c r="UMS58" s="43"/>
      <c r="UMT58" s="43"/>
      <c r="UMU58" s="43"/>
      <c r="UMV58" s="43"/>
      <c r="UMW58" s="43"/>
      <c r="UMX58" s="43"/>
      <c r="UMY58" s="43"/>
      <c r="UMZ58" s="43"/>
      <c r="UNA58" s="43"/>
      <c r="UNB58" s="43"/>
      <c r="UNC58" s="43"/>
      <c r="UND58" s="43"/>
      <c r="UNE58" s="43"/>
      <c r="UNF58" s="43"/>
      <c r="UNG58" s="43"/>
      <c r="UNH58" s="43"/>
      <c r="UNI58" s="43"/>
      <c r="UNJ58" s="43"/>
      <c r="UNK58" s="43"/>
      <c r="UNL58" s="43"/>
      <c r="UNM58" s="43"/>
      <c r="UNN58" s="43"/>
      <c r="UNO58" s="43"/>
      <c r="UNP58" s="43"/>
      <c r="UNQ58" s="43"/>
      <c r="UNR58" s="43"/>
      <c r="UNS58" s="43"/>
      <c r="UNT58" s="43"/>
      <c r="UNU58" s="43"/>
      <c r="UNV58" s="43"/>
      <c r="UNW58" s="43"/>
      <c r="UNX58" s="43"/>
      <c r="UNY58" s="43"/>
      <c r="UNZ58" s="43"/>
      <c r="UOA58" s="43"/>
      <c r="UOB58" s="43"/>
      <c r="UOC58" s="43"/>
      <c r="UOD58" s="43"/>
      <c r="UOE58" s="43"/>
      <c r="UOF58" s="43"/>
      <c r="UOG58" s="43"/>
      <c r="UOH58" s="43"/>
      <c r="UOI58" s="43"/>
      <c r="UOJ58" s="43"/>
      <c r="UOK58" s="43"/>
      <c r="UOL58" s="43"/>
      <c r="UOM58" s="43"/>
      <c r="UON58" s="43"/>
      <c r="UOO58" s="43"/>
      <c r="UOP58" s="43"/>
      <c r="UOQ58" s="43"/>
      <c r="UOR58" s="43"/>
      <c r="UOS58" s="43"/>
      <c r="UOT58" s="43"/>
      <c r="UOU58" s="43"/>
      <c r="UOV58" s="43"/>
      <c r="UOW58" s="43"/>
      <c r="UOX58" s="43"/>
      <c r="UOY58" s="43"/>
      <c r="UOZ58" s="43"/>
      <c r="UPA58" s="43"/>
      <c r="UPB58" s="43"/>
      <c r="UPC58" s="43"/>
      <c r="UPD58" s="43"/>
      <c r="UPE58" s="43"/>
      <c r="UPF58" s="43"/>
      <c r="UPG58" s="43"/>
      <c r="UPH58" s="43"/>
      <c r="UPI58" s="43"/>
      <c r="UPJ58" s="43"/>
      <c r="UPK58" s="43"/>
      <c r="UPL58" s="43"/>
      <c r="UPM58" s="43"/>
      <c r="UPN58" s="43"/>
      <c r="UPO58" s="43"/>
      <c r="UPP58" s="43"/>
      <c r="UPQ58" s="43"/>
      <c r="UPR58" s="43"/>
      <c r="UPS58" s="43"/>
      <c r="UPT58" s="43"/>
      <c r="UPU58" s="43"/>
      <c r="UPV58" s="43"/>
      <c r="UPW58" s="43"/>
      <c r="UPX58" s="43"/>
      <c r="UPY58" s="43"/>
      <c r="UPZ58" s="43"/>
      <c r="UQA58" s="43"/>
      <c r="UQB58" s="43"/>
      <c r="UQC58" s="43"/>
      <c r="UQD58" s="43"/>
      <c r="UQE58" s="43"/>
      <c r="UQF58" s="43"/>
      <c r="UQG58" s="43"/>
      <c r="UQH58" s="43"/>
      <c r="UQI58" s="43"/>
      <c r="UQJ58" s="43"/>
      <c r="UQK58" s="43"/>
      <c r="UQL58" s="43"/>
      <c r="UQM58" s="43"/>
      <c r="UQN58" s="43"/>
      <c r="UQO58" s="43"/>
      <c r="UQP58" s="43"/>
      <c r="UQQ58" s="43"/>
      <c r="UQR58" s="43"/>
      <c r="UQS58" s="43"/>
      <c r="UQT58" s="43"/>
      <c r="UQU58" s="43"/>
      <c r="UQV58" s="43"/>
      <c r="UQW58" s="43"/>
      <c r="UQX58" s="43"/>
      <c r="UQY58" s="43"/>
      <c r="UQZ58" s="43"/>
      <c r="URA58" s="43"/>
      <c r="URB58" s="43"/>
      <c r="URC58" s="43"/>
      <c r="URD58" s="43"/>
      <c r="URE58" s="43"/>
      <c r="URF58" s="43"/>
      <c r="URG58" s="43"/>
      <c r="URH58" s="43"/>
      <c r="URI58" s="43"/>
      <c r="URJ58" s="43"/>
      <c r="URK58" s="43"/>
      <c r="URL58" s="43"/>
      <c r="URM58" s="43"/>
      <c r="URN58" s="43"/>
      <c r="URO58" s="43"/>
      <c r="URP58" s="43"/>
      <c r="URQ58" s="43"/>
      <c r="URR58" s="43"/>
      <c r="URS58" s="43"/>
      <c r="URT58" s="43"/>
      <c r="URU58" s="43"/>
      <c r="URV58" s="43"/>
      <c r="URW58" s="43"/>
      <c r="URX58" s="43"/>
      <c r="URY58" s="43"/>
      <c r="URZ58" s="43"/>
      <c r="USA58" s="43"/>
      <c r="USB58" s="43"/>
      <c r="USC58" s="43"/>
      <c r="USD58" s="43"/>
      <c r="USE58" s="43"/>
      <c r="USF58" s="43"/>
      <c r="USG58" s="43"/>
      <c r="USH58" s="43"/>
      <c r="USI58" s="43"/>
      <c r="USJ58" s="43"/>
      <c r="USK58" s="43"/>
      <c r="USL58" s="43"/>
      <c r="USM58" s="43"/>
      <c r="USN58" s="43"/>
      <c r="USO58" s="43"/>
      <c r="USP58" s="43"/>
      <c r="USQ58" s="43"/>
      <c r="USR58" s="43"/>
      <c r="USS58" s="43"/>
      <c r="UST58" s="43"/>
      <c r="USU58" s="43"/>
      <c r="USV58" s="43"/>
      <c r="USW58" s="43"/>
      <c r="USX58" s="43"/>
      <c r="USY58" s="43"/>
      <c r="USZ58" s="43"/>
      <c r="UTA58" s="43"/>
      <c r="UTB58" s="43"/>
      <c r="UTC58" s="43"/>
      <c r="UTD58" s="43"/>
      <c r="UTE58" s="43"/>
      <c r="UTF58" s="43"/>
      <c r="UTG58" s="43"/>
      <c r="UTH58" s="43"/>
      <c r="UTI58" s="43"/>
      <c r="UTJ58" s="43"/>
      <c r="UTK58" s="43"/>
      <c r="UTL58" s="43"/>
      <c r="UTM58" s="43"/>
      <c r="UTN58" s="43"/>
      <c r="UTO58" s="43"/>
      <c r="UTP58" s="43"/>
      <c r="UTQ58" s="43"/>
      <c r="UTR58" s="43"/>
      <c r="UTS58" s="43"/>
      <c r="UTT58" s="43"/>
      <c r="UTU58" s="43"/>
      <c r="UTV58" s="43"/>
      <c r="UTW58" s="43"/>
      <c r="UTX58" s="43"/>
      <c r="UTY58" s="43"/>
      <c r="UTZ58" s="43"/>
      <c r="UUA58" s="43"/>
      <c r="UUB58" s="43"/>
      <c r="UUC58" s="43"/>
      <c r="UUD58" s="43"/>
      <c r="UUE58" s="43"/>
      <c r="UUF58" s="43"/>
      <c r="UUG58" s="43"/>
      <c r="UUH58" s="43"/>
      <c r="UUI58" s="43"/>
      <c r="UUJ58" s="43"/>
      <c r="UUK58" s="43"/>
      <c r="UUL58" s="43"/>
      <c r="UUM58" s="43"/>
      <c r="UUN58" s="43"/>
      <c r="UUO58" s="43"/>
      <c r="UUP58" s="43"/>
      <c r="UUQ58" s="43"/>
      <c r="UUR58" s="43"/>
      <c r="UUS58" s="43"/>
      <c r="UUT58" s="43"/>
      <c r="UUU58" s="43"/>
      <c r="UUV58" s="43"/>
      <c r="UUW58" s="43"/>
      <c r="UUX58" s="43"/>
      <c r="UUY58" s="43"/>
      <c r="UUZ58" s="43"/>
      <c r="UVA58" s="43"/>
      <c r="UVB58" s="43"/>
      <c r="UVC58" s="43"/>
      <c r="UVD58" s="43"/>
      <c r="UVE58" s="43"/>
      <c r="UVF58" s="43"/>
      <c r="UVG58" s="43"/>
      <c r="UVH58" s="43"/>
      <c r="UVI58" s="43"/>
      <c r="UVJ58" s="43"/>
      <c r="UVK58" s="43"/>
      <c r="UVL58" s="43"/>
      <c r="UVM58" s="43"/>
      <c r="UVN58" s="43"/>
      <c r="UVO58" s="43"/>
      <c r="UVP58" s="43"/>
      <c r="UVQ58" s="43"/>
      <c r="UVR58" s="43"/>
      <c r="UVS58" s="43"/>
      <c r="UVT58" s="43"/>
      <c r="UVU58" s="43"/>
      <c r="UVV58" s="43"/>
      <c r="UVW58" s="43"/>
      <c r="UVX58" s="43"/>
      <c r="UVY58" s="43"/>
      <c r="UVZ58" s="43"/>
      <c r="UWA58" s="43"/>
      <c r="UWB58" s="43"/>
      <c r="UWC58" s="43"/>
      <c r="UWD58" s="43"/>
      <c r="UWE58" s="43"/>
      <c r="UWF58" s="43"/>
      <c r="UWG58" s="43"/>
      <c r="UWH58" s="43"/>
      <c r="UWI58" s="43"/>
      <c r="UWJ58" s="43"/>
      <c r="UWK58" s="43"/>
      <c r="UWL58" s="43"/>
      <c r="UWM58" s="43"/>
      <c r="UWN58" s="43"/>
      <c r="UWO58" s="43"/>
      <c r="UWP58" s="43"/>
      <c r="UWQ58" s="43"/>
      <c r="UWR58" s="43"/>
      <c r="UWS58" s="43"/>
      <c r="UWT58" s="43"/>
      <c r="UWU58" s="43"/>
      <c r="UWV58" s="43"/>
      <c r="UWW58" s="43"/>
      <c r="UWX58" s="43"/>
      <c r="UWY58" s="43"/>
      <c r="UWZ58" s="43"/>
      <c r="UXA58" s="43"/>
      <c r="UXB58" s="43"/>
      <c r="UXC58" s="43"/>
      <c r="UXD58" s="43"/>
      <c r="UXE58" s="43"/>
      <c r="UXF58" s="43"/>
      <c r="UXG58" s="43"/>
      <c r="UXH58" s="43"/>
      <c r="UXI58" s="43"/>
      <c r="UXJ58" s="43"/>
      <c r="UXK58" s="43"/>
      <c r="UXL58" s="43"/>
      <c r="UXM58" s="43"/>
      <c r="UXN58" s="43"/>
      <c r="UXO58" s="43"/>
      <c r="UXP58" s="43"/>
      <c r="UXQ58" s="43"/>
      <c r="UXR58" s="43"/>
      <c r="UXS58" s="43"/>
      <c r="UXT58" s="43"/>
      <c r="UXU58" s="43"/>
      <c r="UXV58" s="43"/>
      <c r="UXW58" s="43"/>
      <c r="UXX58" s="43"/>
      <c r="UXY58" s="43"/>
      <c r="UXZ58" s="43"/>
      <c r="UYA58" s="43"/>
      <c r="UYB58" s="43"/>
      <c r="UYC58" s="43"/>
      <c r="UYD58" s="43"/>
      <c r="UYE58" s="43"/>
      <c r="UYF58" s="43"/>
      <c r="UYG58" s="43"/>
      <c r="UYH58" s="43"/>
      <c r="UYI58" s="43"/>
      <c r="UYJ58" s="43"/>
      <c r="UYK58" s="43"/>
      <c r="UYL58" s="43"/>
      <c r="UYM58" s="43"/>
      <c r="UYN58" s="43"/>
      <c r="UYO58" s="43"/>
      <c r="UYP58" s="43"/>
      <c r="UYQ58" s="43"/>
      <c r="UYR58" s="43"/>
      <c r="UYS58" s="43"/>
      <c r="UYT58" s="43"/>
      <c r="UYU58" s="43"/>
      <c r="UYV58" s="43"/>
      <c r="UYW58" s="43"/>
      <c r="UYX58" s="43"/>
      <c r="UYY58" s="43"/>
      <c r="UYZ58" s="43"/>
      <c r="UZA58" s="43"/>
      <c r="UZB58" s="43"/>
      <c r="UZC58" s="43"/>
      <c r="UZD58" s="43"/>
      <c r="UZE58" s="43"/>
      <c r="UZF58" s="43"/>
      <c r="UZG58" s="43"/>
      <c r="UZH58" s="43"/>
      <c r="UZI58" s="43"/>
      <c r="UZJ58" s="43"/>
      <c r="UZK58" s="43"/>
      <c r="UZL58" s="43"/>
      <c r="UZM58" s="43"/>
      <c r="UZN58" s="43"/>
      <c r="UZO58" s="43"/>
      <c r="UZP58" s="43"/>
      <c r="UZQ58" s="43"/>
      <c r="UZR58" s="43"/>
      <c r="UZS58" s="43"/>
      <c r="UZT58" s="43"/>
      <c r="UZU58" s="43"/>
      <c r="UZV58" s="43"/>
      <c r="UZW58" s="43"/>
      <c r="UZX58" s="43"/>
      <c r="UZY58" s="43"/>
      <c r="UZZ58" s="43"/>
      <c r="VAA58" s="43"/>
      <c r="VAB58" s="43"/>
      <c r="VAC58" s="43"/>
      <c r="VAD58" s="43"/>
      <c r="VAE58" s="43"/>
      <c r="VAF58" s="43"/>
      <c r="VAG58" s="43"/>
      <c r="VAH58" s="43"/>
      <c r="VAI58" s="43"/>
      <c r="VAJ58" s="43"/>
      <c r="VAK58" s="43"/>
      <c r="VAL58" s="43"/>
      <c r="VAM58" s="43"/>
      <c r="VAN58" s="43"/>
      <c r="VAO58" s="43"/>
      <c r="VAP58" s="43"/>
      <c r="VAQ58" s="43"/>
      <c r="VAR58" s="43"/>
      <c r="VAS58" s="43"/>
      <c r="VAT58" s="43"/>
      <c r="VAU58" s="43"/>
      <c r="VAV58" s="43"/>
      <c r="VAW58" s="43"/>
      <c r="VAX58" s="43"/>
      <c r="VAY58" s="43"/>
      <c r="VAZ58" s="43"/>
      <c r="VBA58" s="43"/>
      <c r="VBB58" s="43"/>
      <c r="VBC58" s="43"/>
      <c r="VBD58" s="43"/>
      <c r="VBE58" s="43"/>
      <c r="VBF58" s="43"/>
      <c r="VBG58" s="43"/>
      <c r="VBH58" s="43"/>
      <c r="VBI58" s="43"/>
      <c r="VBJ58" s="43"/>
      <c r="VBK58" s="43"/>
      <c r="VBL58" s="43"/>
      <c r="VBM58" s="43"/>
      <c r="VBN58" s="43"/>
      <c r="VBO58" s="43"/>
      <c r="VBP58" s="43"/>
      <c r="VBQ58" s="43"/>
      <c r="VBR58" s="43"/>
      <c r="VBS58" s="43"/>
      <c r="VBT58" s="43"/>
      <c r="VBU58" s="43"/>
      <c r="VBV58" s="43"/>
      <c r="VBW58" s="43"/>
      <c r="VBX58" s="43"/>
      <c r="VBY58" s="43"/>
      <c r="VBZ58" s="43"/>
      <c r="VCA58" s="43"/>
      <c r="VCB58" s="43"/>
      <c r="VCC58" s="43"/>
      <c r="VCD58" s="43"/>
      <c r="VCE58" s="43"/>
      <c r="VCF58" s="43"/>
      <c r="VCG58" s="43"/>
      <c r="VCH58" s="43"/>
      <c r="VCI58" s="43"/>
      <c r="VCJ58" s="43"/>
      <c r="VCK58" s="43"/>
      <c r="VCL58" s="43"/>
      <c r="VCM58" s="43"/>
      <c r="VCN58" s="43"/>
      <c r="VCO58" s="43"/>
      <c r="VCP58" s="43"/>
      <c r="VCQ58" s="43"/>
      <c r="VCR58" s="43"/>
      <c r="VCS58" s="43"/>
      <c r="VCT58" s="43"/>
      <c r="VCU58" s="43"/>
      <c r="VCV58" s="43"/>
      <c r="VCW58" s="43"/>
      <c r="VCX58" s="43"/>
      <c r="VCY58" s="43"/>
      <c r="VCZ58" s="43"/>
      <c r="VDA58" s="43"/>
      <c r="VDB58" s="43"/>
      <c r="VDC58" s="43"/>
      <c r="VDD58" s="43"/>
      <c r="VDE58" s="43"/>
      <c r="VDF58" s="43"/>
      <c r="VDG58" s="43"/>
      <c r="VDH58" s="43"/>
      <c r="VDI58" s="43"/>
      <c r="VDJ58" s="43"/>
      <c r="VDK58" s="43"/>
      <c r="VDL58" s="43"/>
      <c r="VDM58" s="43"/>
      <c r="VDN58" s="43"/>
      <c r="VDO58" s="43"/>
      <c r="VDP58" s="43"/>
      <c r="VDQ58" s="43"/>
      <c r="VDR58" s="43"/>
      <c r="VDS58" s="43"/>
      <c r="VDT58" s="43"/>
      <c r="VDU58" s="43"/>
      <c r="VDV58" s="43"/>
      <c r="VDW58" s="43"/>
      <c r="VDX58" s="43"/>
      <c r="VDY58" s="43"/>
      <c r="VDZ58" s="43"/>
      <c r="VEA58" s="43"/>
      <c r="VEB58" s="43"/>
      <c r="VEC58" s="43"/>
      <c r="VED58" s="43"/>
      <c r="VEE58" s="43"/>
      <c r="VEF58" s="43"/>
      <c r="VEG58" s="43"/>
      <c r="VEH58" s="43"/>
      <c r="VEI58" s="43"/>
      <c r="VEJ58" s="43"/>
      <c r="VEK58" s="43"/>
      <c r="VEL58" s="43"/>
      <c r="VEM58" s="43"/>
      <c r="VEN58" s="43"/>
      <c r="VEO58" s="43"/>
      <c r="VEP58" s="43"/>
      <c r="VEQ58" s="43"/>
      <c r="VER58" s="43"/>
      <c r="VES58" s="43"/>
      <c r="VET58" s="43"/>
      <c r="VEU58" s="43"/>
      <c r="VEV58" s="43"/>
      <c r="VEW58" s="43"/>
      <c r="VEX58" s="43"/>
      <c r="VEY58" s="43"/>
      <c r="VEZ58" s="43"/>
      <c r="VFA58" s="43"/>
      <c r="VFB58" s="43"/>
      <c r="VFC58" s="43"/>
      <c r="VFD58" s="43"/>
      <c r="VFE58" s="43"/>
      <c r="VFF58" s="43"/>
      <c r="VFG58" s="43"/>
      <c r="VFH58" s="43"/>
      <c r="VFI58" s="43"/>
      <c r="VFJ58" s="43"/>
      <c r="VFK58" s="43"/>
      <c r="VFL58" s="43"/>
      <c r="VFM58" s="43"/>
      <c r="VFN58" s="43"/>
      <c r="VFO58" s="43"/>
      <c r="VFP58" s="43"/>
      <c r="VFQ58" s="43"/>
      <c r="VFR58" s="43"/>
      <c r="VFS58" s="43"/>
      <c r="VFT58" s="43"/>
      <c r="VFU58" s="43"/>
      <c r="VFV58" s="43"/>
      <c r="VFW58" s="43"/>
      <c r="VFX58" s="43"/>
      <c r="VFY58" s="43"/>
      <c r="VFZ58" s="43"/>
      <c r="VGA58" s="43"/>
      <c r="VGB58" s="43"/>
      <c r="VGC58" s="43"/>
      <c r="VGD58" s="43"/>
      <c r="VGE58" s="43"/>
      <c r="VGF58" s="43"/>
      <c r="VGG58" s="43"/>
      <c r="VGH58" s="43"/>
      <c r="VGI58" s="43"/>
      <c r="VGJ58" s="43"/>
      <c r="VGK58" s="43"/>
      <c r="VGL58" s="43"/>
      <c r="VGM58" s="43"/>
      <c r="VGN58" s="43"/>
      <c r="VGO58" s="43"/>
      <c r="VGP58" s="43"/>
      <c r="VGQ58" s="43"/>
      <c r="VGR58" s="43"/>
      <c r="VGS58" s="43"/>
      <c r="VGT58" s="43"/>
      <c r="VGU58" s="43"/>
      <c r="VGV58" s="43"/>
      <c r="VGW58" s="43"/>
      <c r="VGX58" s="43"/>
      <c r="VGY58" s="43"/>
      <c r="VGZ58" s="43"/>
      <c r="VHA58" s="43"/>
      <c r="VHB58" s="43"/>
      <c r="VHC58" s="43"/>
      <c r="VHD58" s="43"/>
      <c r="VHE58" s="43"/>
      <c r="VHF58" s="43"/>
      <c r="VHG58" s="43"/>
      <c r="VHH58" s="43"/>
      <c r="VHI58" s="43"/>
      <c r="VHJ58" s="43"/>
      <c r="VHK58" s="43"/>
      <c r="VHL58" s="43"/>
      <c r="VHM58" s="43"/>
      <c r="VHN58" s="43"/>
      <c r="VHO58" s="43"/>
      <c r="VHP58" s="43"/>
      <c r="VHQ58" s="43"/>
      <c r="VHR58" s="43"/>
      <c r="VHS58" s="43"/>
      <c r="VHT58" s="43"/>
      <c r="VHU58" s="43"/>
      <c r="VHV58" s="43"/>
      <c r="VHW58" s="43"/>
      <c r="VHX58" s="43"/>
      <c r="VHY58" s="43"/>
      <c r="VHZ58" s="43"/>
      <c r="VIA58" s="43"/>
      <c r="VIB58" s="43"/>
      <c r="VIC58" s="43"/>
      <c r="VID58" s="43"/>
      <c r="VIE58" s="43"/>
      <c r="VIF58" s="43"/>
      <c r="VIG58" s="43"/>
      <c r="VIH58" s="43"/>
      <c r="VII58" s="43"/>
      <c r="VIJ58" s="43"/>
      <c r="VIK58" s="43"/>
      <c r="VIL58" s="43"/>
      <c r="VIM58" s="43"/>
      <c r="VIN58" s="43"/>
      <c r="VIO58" s="43"/>
      <c r="VIP58" s="43"/>
      <c r="VIQ58" s="43"/>
      <c r="VIR58" s="43"/>
      <c r="VIS58" s="43"/>
      <c r="VIT58" s="43"/>
      <c r="VIU58" s="43"/>
      <c r="VIV58" s="43"/>
      <c r="VIW58" s="43"/>
      <c r="VIX58" s="43"/>
      <c r="VIY58" s="43"/>
      <c r="VIZ58" s="43"/>
      <c r="VJA58" s="43"/>
      <c r="VJB58" s="43"/>
      <c r="VJC58" s="43"/>
      <c r="VJD58" s="43"/>
      <c r="VJE58" s="43"/>
      <c r="VJF58" s="43"/>
      <c r="VJG58" s="43"/>
      <c r="VJH58" s="43"/>
      <c r="VJI58" s="43"/>
      <c r="VJJ58" s="43"/>
      <c r="VJK58" s="43"/>
      <c r="VJL58" s="43"/>
      <c r="VJM58" s="43"/>
      <c r="VJN58" s="43"/>
      <c r="VJO58" s="43"/>
      <c r="VJP58" s="43"/>
      <c r="VJQ58" s="43"/>
      <c r="VJR58" s="43"/>
      <c r="VJS58" s="43"/>
      <c r="VJT58" s="43"/>
      <c r="VJU58" s="43"/>
      <c r="VJV58" s="43"/>
      <c r="VJW58" s="43"/>
      <c r="VJX58" s="43"/>
      <c r="VJY58" s="43"/>
      <c r="VJZ58" s="43"/>
      <c r="VKA58" s="43"/>
      <c r="VKB58" s="43"/>
      <c r="VKC58" s="43"/>
      <c r="VKD58" s="43"/>
      <c r="VKE58" s="43"/>
      <c r="VKF58" s="43"/>
      <c r="VKG58" s="43"/>
      <c r="VKH58" s="43"/>
      <c r="VKI58" s="43"/>
      <c r="VKJ58" s="43"/>
      <c r="VKK58" s="43"/>
      <c r="VKL58" s="43"/>
      <c r="VKM58" s="43"/>
      <c r="VKN58" s="43"/>
      <c r="VKO58" s="43"/>
      <c r="VKP58" s="43"/>
      <c r="VKQ58" s="43"/>
      <c r="VKR58" s="43"/>
      <c r="VKS58" s="43"/>
      <c r="VKT58" s="43"/>
      <c r="VKU58" s="43"/>
      <c r="VKV58" s="43"/>
      <c r="VKW58" s="43"/>
      <c r="VKX58" s="43"/>
      <c r="VKY58" s="43"/>
      <c r="VKZ58" s="43"/>
      <c r="VLA58" s="43"/>
      <c r="VLB58" s="43"/>
      <c r="VLC58" s="43"/>
      <c r="VLD58" s="43"/>
      <c r="VLE58" s="43"/>
      <c r="VLF58" s="43"/>
      <c r="VLG58" s="43"/>
      <c r="VLH58" s="43"/>
      <c r="VLI58" s="43"/>
      <c r="VLJ58" s="43"/>
      <c r="VLK58" s="43"/>
      <c r="VLL58" s="43"/>
      <c r="VLM58" s="43"/>
      <c r="VLN58" s="43"/>
      <c r="VLO58" s="43"/>
      <c r="VLP58" s="43"/>
      <c r="VLQ58" s="43"/>
      <c r="VLR58" s="43"/>
      <c r="VLS58" s="43"/>
      <c r="VLT58" s="43"/>
      <c r="VLU58" s="43"/>
      <c r="VLV58" s="43"/>
      <c r="VLW58" s="43"/>
      <c r="VLX58" s="43"/>
      <c r="VLY58" s="43"/>
      <c r="VLZ58" s="43"/>
      <c r="VMA58" s="43"/>
      <c r="VMB58" s="43"/>
      <c r="VMC58" s="43"/>
      <c r="VMD58" s="43"/>
      <c r="VME58" s="43"/>
      <c r="VMF58" s="43"/>
      <c r="VMG58" s="43"/>
      <c r="VMH58" s="43"/>
      <c r="VMI58" s="43"/>
      <c r="VMJ58" s="43"/>
      <c r="VMK58" s="43"/>
      <c r="VML58" s="43"/>
      <c r="VMM58" s="43"/>
      <c r="VMN58" s="43"/>
      <c r="VMO58" s="43"/>
      <c r="VMP58" s="43"/>
      <c r="VMQ58" s="43"/>
      <c r="VMR58" s="43"/>
      <c r="VMS58" s="43"/>
      <c r="VMT58" s="43"/>
      <c r="VMU58" s="43"/>
      <c r="VMV58" s="43"/>
      <c r="VMW58" s="43"/>
      <c r="VMX58" s="43"/>
      <c r="VMY58" s="43"/>
      <c r="VMZ58" s="43"/>
      <c r="VNA58" s="43"/>
      <c r="VNB58" s="43"/>
      <c r="VNC58" s="43"/>
      <c r="VND58" s="43"/>
      <c r="VNE58" s="43"/>
      <c r="VNF58" s="43"/>
      <c r="VNG58" s="43"/>
      <c r="VNH58" s="43"/>
      <c r="VNI58" s="43"/>
      <c r="VNJ58" s="43"/>
      <c r="VNK58" s="43"/>
      <c r="VNL58" s="43"/>
      <c r="VNM58" s="43"/>
      <c r="VNN58" s="43"/>
      <c r="VNO58" s="43"/>
      <c r="VNP58" s="43"/>
      <c r="VNQ58" s="43"/>
      <c r="VNR58" s="43"/>
      <c r="VNS58" s="43"/>
      <c r="VNT58" s="43"/>
      <c r="VNU58" s="43"/>
      <c r="VNV58" s="43"/>
      <c r="VNW58" s="43"/>
      <c r="VNX58" s="43"/>
      <c r="VNY58" s="43"/>
      <c r="VNZ58" s="43"/>
      <c r="VOA58" s="43"/>
      <c r="VOB58" s="43"/>
      <c r="VOC58" s="43"/>
      <c r="VOD58" s="43"/>
      <c r="VOE58" s="43"/>
      <c r="VOF58" s="43"/>
      <c r="VOG58" s="43"/>
      <c r="VOH58" s="43"/>
      <c r="VOI58" s="43"/>
      <c r="VOJ58" s="43"/>
      <c r="VOK58" s="43"/>
      <c r="VOL58" s="43"/>
      <c r="VOM58" s="43"/>
      <c r="VON58" s="43"/>
      <c r="VOO58" s="43"/>
      <c r="VOP58" s="43"/>
      <c r="VOQ58" s="43"/>
      <c r="VOR58" s="43"/>
      <c r="VOS58" s="43"/>
      <c r="VOT58" s="43"/>
      <c r="VOU58" s="43"/>
      <c r="VOV58" s="43"/>
      <c r="VOW58" s="43"/>
      <c r="VOX58" s="43"/>
      <c r="VOY58" s="43"/>
      <c r="VOZ58" s="43"/>
      <c r="VPA58" s="43"/>
      <c r="VPB58" s="43"/>
      <c r="VPC58" s="43"/>
      <c r="VPD58" s="43"/>
      <c r="VPE58" s="43"/>
      <c r="VPF58" s="43"/>
      <c r="VPG58" s="43"/>
      <c r="VPH58" s="43"/>
      <c r="VPI58" s="43"/>
      <c r="VPJ58" s="43"/>
      <c r="VPK58" s="43"/>
      <c r="VPL58" s="43"/>
      <c r="VPM58" s="43"/>
      <c r="VPN58" s="43"/>
      <c r="VPO58" s="43"/>
      <c r="VPP58" s="43"/>
      <c r="VPQ58" s="43"/>
      <c r="VPR58" s="43"/>
      <c r="VPS58" s="43"/>
      <c r="VPT58" s="43"/>
      <c r="VPU58" s="43"/>
      <c r="VPV58" s="43"/>
      <c r="VPW58" s="43"/>
      <c r="VPX58" s="43"/>
      <c r="VPY58" s="43"/>
      <c r="VPZ58" s="43"/>
      <c r="VQA58" s="43"/>
      <c r="VQB58" s="43"/>
      <c r="VQC58" s="43"/>
      <c r="VQD58" s="43"/>
      <c r="VQE58" s="43"/>
      <c r="VQF58" s="43"/>
      <c r="VQG58" s="43"/>
      <c r="VQH58" s="43"/>
      <c r="VQI58" s="43"/>
      <c r="VQJ58" s="43"/>
      <c r="VQK58" s="43"/>
      <c r="VQL58" s="43"/>
      <c r="VQM58" s="43"/>
      <c r="VQN58" s="43"/>
      <c r="VQO58" s="43"/>
      <c r="VQP58" s="43"/>
      <c r="VQQ58" s="43"/>
      <c r="VQR58" s="43"/>
      <c r="VQS58" s="43"/>
      <c r="VQT58" s="43"/>
      <c r="VQU58" s="43"/>
      <c r="VQV58" s="43"/>
      <c r="VQW58" s="43"/>
      <c r="VQX58" s="43"/>
      <c r="VQY58" s="43"/>
      <c r="VQZ58" s="43"/>
      <c r="VRA58" s="43"/>
      <c r="VRB58" s="43"/>
      <c r="VRC58" s="43"/>
      <c r="VRD58" s="43"/>
      <c r="VRE58" s="43"/>
      <c r="VRF58" s="43"/>
      <c r="VRG58" s="43"/>
      <c r="VRH58" s="43"/>
      <c r="VRI58" s="43"/>
      <c r="VRJ58" s="43"/>
      <c r="VRK58" s="43"/>
      <c r="VRL58" s="43"/>
      <c r="VRM58" s="43"/>
      <c r="VRN58" s="43"/>
      <c r="VRO58" s="43"/>
      <c r="VRP58" s="43"/>
      <c r="VRQ58" s="43"/>
      <c r="VRR58" s="43"/>
      <c r="VRS58" s="43"/>
      <c r="VRT58" s="43"/>
      <c r="VRU58" s="43"/>
      <c r="VRV58" s="43"/>
      <c r="VRW58" s="43"/>
      <c r="VRX58" s="43"/>
      <c r="VRY58" s="43"/>
      <c r="VRZ58" s="43"/>
      <c r="VSA58" s="43"/>
      <c r="VSB58" s="43"/>
      <c r="VSC58" s="43"/>
      <c r="VSD58" s="43"/>
      <c r="VSE58" s="43"/>
      <c r="VSF58" s="43"/>
      <c r="VSG58" s="43"/>
      <c r="VSH58" s="43"/>
      <c r="VSI58" s="43"/>
      <c r="VSJ58" s="43"/>
      <c r="VSK58" s="43"/>
      <c r="VSL58" s="43"/>
      <c r="VSM58" s="43"/>
      <c r="VSN58" s="43"/>
      <c r="VSO58" s="43"/>
      <c r="VSP58" s="43"/>
      <c r="VSQ58" s="43"/>
      <c r="VSR58" s="43"/>
      <c r="VSS58" s="43"/>
      <c r="VST58" s="43"/>
      <c r="VSU58" s="43"/>
      <c r="VSV58" s="43"/>
      <c r="VSW58" s="43"/>
      <c r="VSX58" s="43"/>
      <c r="VSY58" s="43"/>
      <c r="VSZ58" s="43"/>
      <c r="VTA58" s="43"/>
      <c r="VTB58" s="43"/>
      <c r="VTC58" s="43"/>
      <c r="VTD58" s="43"/>
      <c r="VTE58" s="43"/>
      <c r="VTF58" s="43"/>
      <c r="VTG58" s="43"/>
      <c r="VTH58" s="43"/>
      <c r="VTI58" s="43"/>
      <c r="VTJ58" s="43"/>
      <c r="VTK58" s="43"/>
      <c r="VTL58" s="43"/>
      <c r="VTM58" s="43"/>
      <c r="VTN58" s="43"/>
      <c r="VTO58" s="43"/>
      <c r="VTP58" s="43"/>
      <c r="VTQ58" s="43"/>
      <c r="VTR58" s="43"/>
      <c r="VTS58" s="43"/>
      <c r="VTT58" s="43"/>
      <c r="VTU58" s="43"/>
      <c r="VTV58" s="43"/>
      <c r="VTW58" s="43"/>
      <c r="VTX58" s="43"/>
      <c r="VTY58" s="43"/>
      <c r="VTZ58" s="43"/>
      <c r="VUA58" s="43"/>
      <c r="VUB58" s="43"/>
      <c r="VUC58" s="43"/>
      <c r="VUD58" s="43"/>
      <c r="VUE58" s="43"/>
      <c r="VUF58" s="43"/>
      <c r="VUG58" s="43"/>
      <c r="VUH58" s="43"/>
      <c r="VUI58" s="43"/>
      <c r="VUJ58" s="43"/>
      <c r="VUK58" s="43"/>
      <c r="VUL58" s="43"/>
      <c r="VUM58" s="43"/>
      <c r="VUN58" s="43"/>
      <c r="VUO58" s="43"/>
      <c r="VUP58" s="43"/>
      <c r="VUQ58" s="43"/>
      <c r="VUR58" s="43"/>
      <c r="VUS58" s="43"/>
      <c r="VUT58" s="43"/>
      <c r="VUU58" s="43"/>
      <c r="VUV58" s="43"/>
      <c r="VUW58" s="43"/>
      <c r="VUX58" s="43"/>
      <c r="VUY58" s="43"/>
      <c r="VUZ58" s="43"/>
      <c r="VVA58" s="43"/>
      <c r="VVB58" s="43"/>
      <c r="VVC58" s="43"/>
      <c r="VVD58" s="43"/>
      <c r="VVE58" s="43"/>
      <c r="VVF58" s="43"/>
      <c r="VVG58" s="43"/>
      <c r="VVH58" s="43"/>
      <c r="VVI58" s="43"/>
      <c r="VVJ58" s="43"/>
      <c r="VVK58" s="43"/>
      <c r="VVL58" s="43"/>
      <c r="VVM58" s="43"/>
      <c r="VVN58" s="43"/>
      <c r="VVO58" s="43"/>
      <c r="VVP58" s="43"/>
      <c r="VVQ58" s="43"/>
      <c r="VVR58" s="43"/>
      <c r="VVS58" s="43"/>
      <c r="VVT58" s="43"/>
      <c r="VVU58" s="43"/>
      <c r="VVV58" s="43"/>
      <c r="VVW58" s="43"/>
      <c r="VVX58" s="43"/>
      <c r="VVY58" s="43"/>
      <c r="VVZ58" s="43"/>
      <c r="VWA58" s="43"/>
      <c r="VWB58" s="43"/>
      <c r="VWC58" s="43"/>
      <c r="VWD58" s="43"/>
      <c r="VWE58" s="43"/>
      <c r="VWF58" s="43"/>
      <c r="VWG58" s="43"/>
      <c r="VWH58" s="43"/>
      <c r="VWI58" s="43"/>
      <c r="VWJ58" s="43"/>
      <c r="VWK58" s="43"/>
      <c r="VWL58" s="43"/>
      <c r="VWM58" s="43"/>
      <c r="VWN58" s="43"/>
      <c r="VWO58" s="43"/>
      <c r="VWP58" s="43"/>
      <c r="VWQ58" s="43"/>
      <c r="VWR58" s="43"/>
      <c r="VWS58" s="43"/>
      <c r="VWT58" s="43"/>
      <c r="VWU58" s="43"/>
      <c r="VWV58" s="43"/>
      <c r="VWW58" s="43"/>
      <c r="VWX58" s="43"/>
      <c r="VWY58" s="43"/>
      <c r="VWZ58" s="43"/>
      <c r="VXA58" s="43"/>
      <c r="VXB58" s="43"/>
      <c r="VXC58" s="43"/>
      <c r="VXD58" s="43"/>
      <c r="VXE58" s="43"/>
      <c r="VXF58" s="43"/>
      <c r="VXG58" s="43"/>
      <c r="VXH58" s="43"/>
      <c r="VXI58" s="43"/>
      <c r="VXJ58" s="43"/>
      <c r="VXK58" s="43"/>
      <c r="VXL58" s="43"/>
      <c r="VXM58" s="43"/>
      <c r="VXN58" s="43"/>
      <c r="VXO58" s="43"/>
      <c r="VXP58" s="43"/>
      <c r="VXQ58" s="43"/>
      <c r="VXR58" s="43"/>
      <c r="VXS58" s="43"/>
      <c r="VXT58" s="43"/>
      <c r="VXU58" s="43"/>
      <c r="VXV58" s="43"/>
      <c r="VXW58" s="43"/>
      <c r="VXX58" s="43"/>
      <c r="VXY58" s="43"/>
      <c r="VXZ58" s="43"/>
      <c r="VYA58" s="43"/>
      <c r="VYB58" s="43"/>
      <c r="VYC58" s="43"/>
      <c r="VYD58" s="43"/>
      <c r="VYE58" s="43"/>
      <c r="VYF58" s="43"/>
      <c r="VYG58" s="43"/>
      <c r="VYH58" s="43"/>
      <c r="VYI58" s="43"/>
      <c r="VYJ58" s="43"/>
      <c r="VYK58" s="43"/>
      <c r="VYL58" s="43"/>
      <c r="VYM58" s="43"/>
      <c r="VYN58" s="43"/>
      <c r="VYO58" s="43"/>
      <c r="VYP58" s="43"/>
      <c r="VYQ58" s="43"/>
      <c r="VYR58" s="43"/>
      <c r="VYS58" s="43"/>
      <c r="VYT58" s="43"/>
      <c r="VYU58" s="43"/>
      <c r="VYV58" s="43"/>
      <c r="VYW58" s="43"/>
      <c r="VYX58" s="43"/>
      <c r="VYY58" s="43"/>
      <c r="VYZ58" s="43"/>
      <c r="VZA58" s="43"/>
      <c r="VZB58" s="43"/>
      <c r="VZC58" s="43"/>
      <c r="VZD58" s="43"/>
      <c r="VZE58" s="43"/>
      <c r="VZF58" s="43"/>
      <c r="VZG58" s="43"/>
      <c r="VZH58" s="43"/>
      <c r="VZI58" s="43"/>
      <c r="VZJ58" s="43"/>
      <c r="VZK58" s="43"/>
      <c r="VZL58" s="43"/>
      <c r="VZM58" s="43"/>
      <c r="VZN58" s="43"/>
      <c r="VZO58" s="43"/>
      <c r="VZP58" s="43"/>
      <c r="VZQ58" s="43"/>
      <c r="VZR58" s="43"/>
      <c r="VZS58" s="43"/>
      <c r="VZT58" s="43"/>
      <c r="VZU58" s="43"/>
      <c r="VZV58" s="43"/>
      <c r="VZW58" s="43"/>
      <c r="VZX58" s="43"/>
      <c r="VZY58" s="43"/>
      <c r="VZZ58" s="43"/>
      <c r="WAA58" s="43"/>
      <c r="WAB58" s="43"/>
      <c r="WAC58" s="43"/>
      <c r="WAD58" s="43"/>
      <c r="WAE58" s="43"/>
      <c r="WAF58" s="43"/>
      <c r="WAG58" s="43"/>
      <c r="WAH58" s="43"/>
      <c r="WAI58" s="43"/>
      <c r="WAJ58" s="43"/>
      <c r="WAK58" s="43"/>
      <c r="WAL58" s="43"/>
      <c r="WAM58" s="43"/>
      <c r="WAN58" s="43"/>
      <c r="WAO58" s="43"/>
      <c r="WAP58" s="43"/>
      <c r="WAQ58" s="43"/>
      <c r="WAR58" s="43"/>
      <c r="WAS58" s="43"/>
      <c r="WAT58" s="43"/>
      <c r="WAU58" s="43"/>
      <c r="WAV58" s="43"/>
      <c r="WAW58" s="43"/>
      <c r="WAX58" s="43"/>
      <c r="WAY58" s="43"/>
      <c r="WAZ58" s="43"/>
      <c r="WBA58" s="43"/>
      <c r="WBB58" s="43"/>
      <c r="WBC58" s="43"/>
      <c r="WBD58" s="43"/>
      <c r="WBE58" s="43"/>
      <c r="WBF58" s="43"/>
      <c r="WBG58" s="43"/>
      <c r="WBH58" s="43"/>
      <c r="WBI58" s="43"/>
      <c r="WBJ58" s="43"/>
      <c r="WBK58" s="43"/>
      <c r="WBL58" s="43"/>
      <c r="WBM58" s="43"/>
      <c r="WBN58" s="43"/>
      <c r="WBO58" s="43"/>
      <c r="WBP58" s="43"/>
      <c r="WBQ58" s="43"/>
      <c r="WBR58" s="43"/>
      <c r="WBS58" s="43"/>
      <c r="WBT58" s="43"/>
      <c r="WBU58" s="43"/>
      <c r="WBV58" s="43"/>
      <c r="WBW58" s="43"/>
      <c r="WBX58" s="43"/>
      <c r="WBY58" s="43"/>
      <c r="WBZ58" s="43"/>
      <c r="WCA58" s="43"/>
      <c r="WCB58" s="43"/>
      <c r="WCC58" s="43"/>
      <c r="WCD58" s="43"/>
      <c r="WCE58" s="43"/>
      <c r="WCF58" s="43"/>
      <c r="WCG58" s="43"/>
      <c r="WCH58" s="43"/>
      <c r="WCI58" s="43"/>
      <c r="WCJ58" s="43"/>
      <c r="WCK58" s="43"/>
      <c r="WCL58" s="43"/>
      <c r="WCM58" s="43"/>
      <c r="WCN58" s="43"/>
      <c r="WCO58" s="43"/>
      <c r="WCP58" s="43"/>
      <c r="WCQ58" s="43"/>
      <c r="WCR58" s="43"/>
      <c r="WCS58" s="43"/>
      <c r="WCT58" s="43"/>
      <c r="WCU58" s="43"/>
      <c r="WCV58" s="43"/>
      <c r="WCW58" s="43"/>
      <c r="WCX58" s="43"/>
      <c r="WCY58" s="43"/>
      <c r="WCZ58" s="43"/>
      <c r="WDA58" s="43"/>
      <c r="WDB58" s="43"/>
      <c r="WDC58" s="43"/>
      <c r="WDD58" s="43"/>
      <c r="WDE58" s="43"/>
      <c r="WDF58" s="43"/>
      <c r="WDG58" s="43"/>
      <c r="WDH58" s="43"/>
      <c r="WDI58" s="43"/>
      <c r="WDJ58" s="43"/>
      <c r="WDK58" s="43"/>
      <c r="WDL58" s="43"/>
      <c r="WDM58" s="43"/>
      <c r="WDN58" s="43"/>
      <c r="WDO58" s="43"/>
      <c r="WDP58" s="43"/>
      <c r="WDQ58" s="43"/>
      <c r="WDR58" s="43"/>
      <c r="WDS58" s="43"/>
      <c r="WDT58" s="43"/>
      <c r="WDU58" s="43"/>
      <c r="WDV58" s="43"/>
      <c r="WDW58" s="43"/>
      <c r="WDX58" s="43"/>
      <c r="WDY58" s="43"/>
      <c r="WDZ58" s="43"/>
      <c r="WEA58" s="43"/>
      <c r="WEB58" s="43"/>
      <c r="WEC58" s="43"/>
      <c r="WED58" s="43"/>
      <c r="WEE58" s="43"/>
      <c r="WEF58" s="43"/>
      <c r="WEG58" s="43"/>
      <c r="WEH58" s="43"/>
      <c r="WEI58" s="43"/>
      <c r="WEJ58" s="43"/>
      <c r="WEK58" s="43"/>
      <c r="WEL58" s="43"/>
      <c r="WEM58" s="43"/>
      <c r="WEN58" s="43"/>
      <c r="WEO58" s="43"/>
      <c r="WEP58" s="43"/>
      <c r="WEQ58" s="43"/>
      <c r="WER58" s="43"/>
      <c r="WES58" s="43"/>
      <c r="WET58" s="43"/>
      <c r="WEU58" s="43"/>
      <c r="WEV58" s="43"/>
      <c r="WEW58" s="43"/>
      <c r="WEX58" s="43"/>
      <c r="WEY58" s="43"/>
      <c r="WEZ58" s="43"/>
      <c r="WFA58" s="43"/>
      <c r="WFB58" s="43"/>
      <c r="WFC58" s="43"/>
      <c r="WFD58" s="43"/>
      <c r="WFE58" s="43"/>
      <c r="WFF58" s="43"/>
      <c r="WFG58" s="43"/>
      <c r="WFH58" s="43"/>
      <c r="WFI58" s="43"/>
      <c r="WFJ58" s="43"/>
      <c r="WFK58" s="43"/>
      <c r="WFL58" s="43"/>
      <c r="WFM58" s="43"/>
      <c r="WFN58" s="43"/>
      <c r="WFO58" s="43"/>
      <c r="WFP58" s="43"/>
      <c r="WFQ58" s="43"/>
      <c r="WFR58" s="43"/>
      <c r="WFS58" s="43"/>
      <c r="WFT58" s="43"/>
      <c r="WFU58" s="43"/>
      <c r="WFV58" s="43"/>
      <c r="WFW58" s="43"/>
      <c r="WFX58" s="43"/>
      <c r="WFY58" s="43"/>
      <c r="WFZ58" s="43"/>
      <c r="WGA58" s="43"/>
      <c r="WGB58" s="43"/>
      <c r="WGC58" s="43"/>
      <c r="WGD58" s="43"/>
      <c r="WGE58" s="43"/>
      <c r="WGF58" s="43"/>
      <c r="WGG58" s="43"/>
      <c r="WGH58" s="43"/>
      <c r="WGI58" s="43"/>
      <c r="WGJ58" s="43"/>
      <c r="WGK58" s="43"/>
      <c r="WGL58" s="43"/>
      <c r="WGM58" s="43"/>
      <c r="WGN58" s="43"/>
      <c r="WGO58" s="43"/>
      <c r="WGP58" s="43"/>
      <c r="WGQ58" s="43"/>
      <c r="WGR58" s="43"/>
      <c r="WGS58" s="43"/>
      <c r="WGT58" s="43"/>
      <c r="WGU58" s="43"/>
      <c r="WGV58" s="43"/>
      <c r="WGW58" s="43"/>
      <c r="WGX58" s="43"/>
      <c r="WGY58" s="43"/>
      <c r="WGZ58" s="43"/>
      <c r="WHA58" s="43"/>
      <c r="WHB58" s="43"/>
      <c r="WHC58" s="43"/>
      <c r="WHD58" s="43"/>
      <c r="WHE58" s="43"/>
      <c r="WHF58" s="43"/>
      <c r="WHG58" s="43"/>
      <c r="WHH58" s="43"/>
      <c r="WHI58" s="43"/>
      <c r="WHJ58" s="43"/>
      <c r="WHK58" s="43"/>
      <c r="WHL58" s="43"/>
      <c r="WHM58" s="43"/>
      <c r="WHN58" s="43"/>
      <c r="WHO58" s="43"/>
      <c r="WHP58" s="43"/>
      <c r="WHQ58" s="43"/>
      <c r="WHR58" s="43"/>
      <c r="WHS58" s="43"/>
      <c r="WHT58" s="43"/>
      <c r="WHU58" s="43"/>
      <c r="WHV58" s="43"/>
      <c r="WHW58" s="43"/>
      <c r="WHX58" s="43"/>
      <c r="WHY58" s="43"/>
      <c r="WHZ58" s="43"/>
      <c r="WIA58" s="43"/>
      <c r="WIB58" s="43"/>
      <c r="WIC58" s="43"/>
      <c r="WID58" s="43"/>
      <c r="WIE58" s="43"/>
      <c r="WIF58" s="43"/>
      <c r="WIG58" s="43"/>
      <c r="WIH58" s="43"/>
      <c r="WII58" s="43"/>
      <c r="WIJ58" s="43"/>
      <c r="WIK58" s="43"/>
      <c r="WIL58" s="43"/>
      <c r="WIM58" s="43"/>
      <c r="WIN58" s="43"/>
      <c r="WIO58" s="43"/>
      <c r="WIP58" s="43"/>
      <c r="WIQ58" s="43"/>
      <c r="WIR58" s="43"/>
      <c r="WIS58" s="43"/>
      <c r="WIT58" s="43"/>
      <c r="WIU58" s="43"/>
      <c r="WIV58" s="43"/>
      <c r="WIW58" s="43"/>
      <c r="WIX58" s="43"/>
      <c r="WIY58" s="43"/>
      <c r="WIZ58" s="43"/>
      <c r="WJA58" s="43"/>
      <c r="WJB58" s="43"/>
      <c r="WJC58" s="43"/>
      <c r="WJD58" s="43"/>
      <c r="WJE58" s="43"/>
      <c r="WJF58" s="43"/>
      <c r="WJG58" s="43"/>
      <c r="WJH58" s="43"/>
      <c r="WJI58" s="43"/>
      <c r="WJJ58" s="43"/>
      <c r="WJK58" s="43"/>
      <c r="WJL58" s="43"/>
      <c r="WJM58" s="43"/>
      <c r="WJN58" s="43"/>
      <c r="WJO58" s="43"/>
      <c r="WJP58" s="43"/>
      <c r="WJQ58" s="43"/>
      <c r="WJR58" s="43"/>
      <c r="WJS58" s="43"/>
      <c r="WJT58" s="43"/>
      <c r="WJU58" s="43"/>
      <c r="WJV58" s="43"/>
      <c r="WJW58" s="43"/>
      <c r="WJX58" s="43"/>
      <c r="WJY58" s="43"/>
      <c r="WJZ58" s="43"/>
      <c r="WKA58" s="43"/>
      <c r="WKB58" s="43"/>
      <c r="WKC58" s="43"/>
      <c r="WKD58" s="43"/>
      <c r="WKE58" s="43"/>
      <c r="WKF58" s="43"/>
      <c r="WKG58" s="43"/>
      <c r="WKH58" s="43"/>
      <c r="WKI58" s="43"/>
      <c r="WKJ58" s="43"/>
      <c r="WKK58" s="43"/>
      <c r="WKL58" s="43"/>
      <c r="WKM58" s="43"/>
      <c r="WKN58" s="43"/>
      <c r="WKO58" s="43"/>
      <c r="WKP58" s="43"/>
      <c r="WKQ58" s="43"/>
      <c r="WKR58" s="43"/>
      <c r="WKS58" s="43"/>
      <c r="WKT58" s="43"/>
      <c r="WKU58" s="43"/>
      <c r="WKV58" s="43"/>
      <c r="WKW58" s="43"/>
      <c r="WKX58" s="43"/>
      <c r="WKY58" s="43"/>
      <c r="WKZ58" s="43"/>
      <c r="WLA58" s="43"/>
      <c r="WLB58" s="43"/>
      <c r="WLC58" s="43"/>
      <c r="WLD58" s="43"/>
      <c r="WLE58" s="43"/>
      <c r="WLF58" s="43"/>
      <c r="WLG58" s="43"/>
      <c r="WLH58" s="43"/>
      <c r="WLI58" s="43"/>
      <c r="WLJ58" s="43"/>
      <c r="WLK58" s="43"/>
      <c r="WLL58" s="43"/>
      <c r="WLM58" s="43"/>
      <c r="WLN58" s="43"/>
      <c r="WLO58" s="43"/>
      <c r="WLP58" s="43"/>
      <c r="WLQ58" s="43"/>
      <c r="WLR58" s="43"/>
      <c r="WLS58" s="43"/>
      <c r="WLT58" s="43"/>
      <c r="WLU58" s="43"/>
      <c r="WLV58" s="43"/>
      <c r="WLW58" s="43"/>
      <c r="WLX58" s="43"/>
      <c r="WLY58" s="43"/>
      <c r="WLZ58" s="43"/>
      <c r="WMA58" s="43"/>
      <c r="WMB58" s="43"/>
      <c r="WMC58" s="43"/>
      <c r="WMD58" s="43"/>
      <c r="WME58" s="43"/>
      <c r="WMF58" s="43"/>
      <c r="WMG58" s="43"/>
      <c r="WMH58" s="43"/>
      <c r="WMI58" s="43"/>
      <c r="WMJ58" s="43"/>
      <c r="WMK58" s="43"/>
      <c r="WML58" s="43"/>
      <c r="WMM58" s="43"/>
      <c r="WMN58" s="43"/>
      <c r="WMO58" s="43"/>
      <c r="WMP58" s="43"/>
      <c r="WMQ58" s="43"/>
      <c r="WMR58" s="43"/>
      <c r="WMS58" s="43"/>
      <c r="WMT58" s="43"/>
      <c r="WMU58" s="43"/>
      <c r="WMV58" s="43"/>
      <c r="WMW58" s="43"/>
      <c r="WMX58" s="43"/>
      <c r="WMY58" s="43"/>
      <c r="WMZ58" s="43"/>
      <c r="WNA58" s="43"/>
      <c r="WNB58" s="43"/>
      <c r="WNC58" s="43"/>
      <c r="WND58" s="43"/>
      <c r="WNE58" s="43"/>
      <c r="WNF58" s="43"/>
      <c r="WNG58" s="43"/>
      <c r="WNH58" s="43"/>
      <c r="WNI58" s="43"/>
      <c r="WNJ58" s="43"/>
      <c r="WNK58" s="43"/>
      <c r="WNL58" s="43"/>
      <c r="WNM58" s="43"/>
      <c r="WNN58" s="43"/>
      <c r="WNO58" s="43"/>
      <c r="WNP58" s="43"/>
      <c r="WNQ58" s="43"/>
      <c r="WNR58" s="43"/>
      <c r="WNS58" s="43"/>
      <c r="WNT58" s="43"/>
      <c r="WNU58" s="43"/>
      <c r="WNV58" s="43"/>
      <c r="WNW58" s="43"/>
      <c r="WNX58" s="43"/>
      <c r="WNY58" s="43"/>
      <c r="WNZ58" s="43"/>
      <c r="WOA58" s="43"/>
      <c r="WOB58" s="43"/>
      <c r="WOC58" s="43"/>
      <c r="WOD58" s="43"/>
      <c r="WOE58" s="43"/>
      <c r="WOF58" s="43"/>
      <c r="WOG58" s="43"/>
      <c r="WOH58" s="43"/>
      <c r="WOI58" s="43"/>
      <c r="WOJ58" s="43"/>
      <c r="WOK58" s="43"/>
      <c r="WOL58" s="43"/>
      <c r="WOM58" s="43"/>
      <c r="WON58" s="43"/>
      <c r="WOO58" s="43"/>
      <c r="WOP58" s="43"/>
      <c r="WOQ58" s="43"/>
      <c r="WOR58" s="43"/>
      <c r="WOS58" s="43"/>
      <c r="WOT58" s="43"/>
      <c r="WOU58" s="43"/>
      <c r="WOV58" s="43"/>
      <c r="WOW58" s="43"/>
      <c r="WOX58" s="43"/>
      <c r="WOY58" s="43"/>
      <c r="WOZ58" s="43"/>
      <c r="WPA58" s="43"/>
      <c r="WPB58" s="43"/>
      <c r="WPC58" s="43"/>
      <c r="WPD58" s="43"/>
      <c r="WPE58" s="43"/>
      <c r="WPF58" s="43"/>
      <c r="WPG58" s="43"/>
      <c r="WPH58" s="43"/>
      <c r="WPI58" s="43"/>
      <c r="WPJ58" s="43"/>
      <c r="WPK58" s="43"/>
      <c r="WPL58" s="43"/>
      <c r="WPM58" s="43"/>
      <c r="WPN58" s="43"/>
      <c r="WPO58" s="43"/>
      <c r="WPP58" s="43"/>
      <c r="WPQ58" s="43"/>
      <c r="WPR58" s="43"/>
      <c r="WPS58" s="43"/>
      <c r="WPT58" s="43"/>
      <c r="WPU58" s="43"/>
      <c r="WPV58" s="43"/>
      <c r="WPW58" s="43"/>
      <c r="WPX58" s="43"/>
      <c r="WPY58" s="43"/>
      <c r="WPZ58" s="43"/>
      <c r="WQA58" s="43"/>
      <c r="WQB58" s="43"/>
      <c r="WQC58" s="43"/>
      <c r="WQD58" s="43"/>
      <c r="WQE58" s="43"/>
      <c r="WQF58" s="43"/>
      <c r="WQG58" s="43"/>
      <c r="WQH58" s="43"/>
      <c r="WQI58" s="43"/>
      <c r="WQJ58" s="43"/>
      <c r="WQK58" s="43"/>
      <c r="WQL58" s="43"/>
      <c r="WQM58" s="43"/>
      <c r="WQN58" s="43"/>
      <c r="WQO58" s="43"/>
      <c r="WQP58" s="43"/>
      <c r="WQQ58" s="43"/>
      <c r="WQR58" s="43"/>
      <c r="WQS58" s="43"/>
      <c r="WQT58" s="43"/>
      <c r="WQU58" s="43"/>
      <c r="WQV58" s="43"/>
      <c r="WQW58" s="43"/>
      <c r="WQX58" s="43"/>
      <c r="WQY58" s="43"/>
      <c r="WQZ58" s="43"/>
      <c r="WRA58" s="43"/>
      <c r="WRB58" s="43"/>
      <c r="WRC58" s="43"/>
      <c r="WRD58" s="43"/>
      <c r="WRE58" s="43"/>
      <c r="WRF58" s="43"/>
      <c r="WRG58" s="43"/>
      <c r="WRH58" s="43"/>
      <c r="WRI58" s="43"/>
      <c r="WRJ58" s="43"/>
      <c r="WRK58" s="43"/>
      <c r="WRL58" s="43"/>
      <c r="WRM58" s="43"/>
      <c r="WRN58" s="43"/>
      <c r="WRO58" s="43"/>
      <c r="WRP58" s="43"/>
      <c r="WRQ58" s="43"/>
      <c r="WRR58" s="43"/>
      <c r="WRS58" s="43"/>
      <c r="WRT58" s="43"/>
      <c r="WRU58" s="43"/>
      <c r="WRV58" s="43"/>
      <c r="WRW58" s="43"/>
      <c r="WRX58" s="43"/>
      <c r="WRY58" s="43"/>
      <c r="WRZ58" s="43"/>
      <c r="WSA58" s="43"/>
      <c r="WSB58" s="43"/>
      <c r="WSC58" s="43"/>
      <c r="WSD58" s="43"/>
      <c r="WSE58" s="43"/>
      <c r="WSF58" s="43"/>
      <c r="WSG58" s="43"/>
      <c r="WSH58" s="43"/>
      <c r="WSI58" s="43"/>
      <c r="WSJ58" s="43"/>
      <c r="WSK58" s="43"/>
      <c r="WSL58" s="43"/>
      <c r="WSM58" s="43"/>
      <c r="WSN58" s="43"/>
      <c r="WSO58" s="43"/>
      <c r="WSP58" s="43"/>
      <c r="WSQ58" s="43"/>
      <c r="WSR58" s="43"/>
      <c r="WSS58" s="43"/>
      <c r="WST58" s="43"/>
      <c r="WSU58" s="43"/>
      <c r="WSV58" s="43"/>
      <c r="WSW58" s="43"/>
      <c r="WSX58" s="43"/>
      <c r="WSY58" s="43"/>
      <c r="WSZ58" s="43"/>
      <c r="WTA58" s="43"/>
      <c r="WTB58" s="43"/>
      <c r="WTC58" s="43"/>
      <c r="WTD58" s="43"/>
      <c r="WTE58" s="43"/>
      <c r="WTF58" s="43"/>
      <c r="WTG58" s="43"/>
      <c r="WTH58" s="43"/>
      <c r="WTI58" s="43"/>
      <c r="WTJ58" s="43"/>
      <c r="WTK58" s="43"/>
      <c r="WTL58" s="43"/>
      <c r="WTM58" s="43"/>
      <c r="WTN58" s="43"/>
      <c r="WTO58" s="43"/>
      <c r="WTP58" s="43"/>
      <c r="WTQ58" s="43"/>
      <c r="WTR58" s="43"/>
      <c r="WTS58" s="43"/>
      <c r="WTT58" s="43"/>
      <c r="WTU58" s="43"/>
      <c r="WTV58" s="43"/>
      <c r="WTW58" s="43"/>
      <c r="WTX58" s="43"/>
      <c r="WTY58" s="43"/>
      <c r="WTZ58" s="43"/>
      <c r="WUA58" s="43"/>
      <c r="WUB58" s="43"/>
      <c r="WUC58" s="43"/>
      <c r="WUD58" s="43"/>
      <c r="WUE58" s="43"/>
      <c r="WUF58" s="43"/>
      <c r="WUG58" s="43"/>
      <c r="WUH58" s="43"/>
      <c r="WUI58" s="43"/>
      <c r="WUJ58" s="43"/>
      <c r="WUK58" s="43"/>
      <c r="WUL58" s="43"/>
      <c r="WUM58" s="43"/>
      <c r="WUN58" s="43"/>
      <c r="WUO58" s="43"/>
      <c r="WUP58" s="43"/>
      <c r="WUQ58" s="43"/>
      <c r="WUR58" s="43"/>
      <c r="WUS58" s="43"/>
      <c r="WUT58" s="43"/>
      <c r="WUU58" s="43"/>
      <c r="WUV58" s="43"/>
      <c r="WUW58" s="43"/>
      <c r="WUX58" s="43"/>
      <c r="WUY58" s="43"/>
      <c r="WUZ58" s="43"/>
      <c r="WVA58" s="43"/>
      <c r="WVB58" s="43"/>
      <c r="WVC58" s="43"/>
      <c r="WVD58" s="43"/>
      <c r="WVE58" s="43"/>
      <c r="WVF58" s="43"/>
      <c r="WVG58" s="43"/>
      <c r="WVH58" s="43"/>
      <c r="WVI58" s="43"/>
      <c r="WVJ58" s="43"/>
      <c r="WVK58" s="43"/>
      <c r="WVL58" s="43"/>
      <c r="WVM58" s="43"/>
      <c r="WVN58" s="43"/>
      <c r="WVO58" s="43"/>
      <c r="WVP58" s="43"/>
      <c r="WVQ58" s="43"/>
      <c r="WVR58" s="43"/>
      <c r="WVS58" s="43"/>
      <c r="WVT58" s="43"/>
      <c r="WVU58" s="43"/>
      <c r="WVV58" s="43"/>
      <c r="WVW58" s="43"/>
      <c r="WVX58" s="43"/>
      <c r="WVY58" s="43"/>
      <c r="WVZ58" s="43"/>
      <c r="WWA58" s="43"/>
      <c r="WWB58" s="43"/>
      <c r="WWC58" s="43"/>
      <c r="WWD58" s="43"/>
      <c r="WWE58" s="43"/>
      <c r="WWF58" s="43"/>
      <c r="WWG58" s="43"/>
      <c r="WWH58" s="43"/>
      <c r="WWI58" s="43"/>
      <c r="WWJ58" s="43"/>
      <c r="WWK58" s="43"/>
      <c r="WWL58" s="43"/>
      <c r="WWM58" s="43"/>
      <c r="WWN58" s="43"/>
      <c r="WWO58" s="43"/>
      <c r="WWP58" s="43"/>
      <c r="WWQ58" s="43"/>
      <c r="WWR58" s="43"/>
      <c r="WWS58" s="43"/>
      <c r="WWT58" s="43"/>
      <c r="WWU58" s="43"/>
      <c r="WWV58" s="43"/>
      <c r="WWW58" s="43"/>
      <c r="WWX58" s="43"/>
      <c r="WWY58" s="43"/>
      <c r="WWZ58" s="43"/>
      <c r="WXA58" s="43"/>
      <c r="WXB58" s="43"/>
      <c r="WXC58" s="43"/>
      <c r="WXD58" s="43"/>
      <c r="WXE58" s="43"/>
      <c r="WXF58" s="43"/>
      <c r="WXG58" s="43"/>
      <c r="WXH58" s="43"/>
      <c r="WXI58" s="43"/>
      <c r="WXJ58" s="43"/>
      <c r="WXK58" s="43"/>
      <c r="WXL58" s="43"/>
      <c r="WXM58" s="43"/>
      <c r="WXN58" s="43"/>
      <c r="WXO58" s="43"/>
      <c r="WXP58" s="43"/>
      <c r="WXQ58" s="43"/>
      <c r="WXR58" s="43"/>
      <c r="WXS58" s="43"/>
      <c r="WXT58" s="43"/>
      <c r="WXU58" s="43"/>
      <c r="WXV58" s="43"/>
      <c r="WXW58" s="43"/>
      <c r="WXX58" s="43"/>
      <c r="WXY58" s="43"/>
      <c r="WXZ58" s="43"/>
      <c r="WYA58" s="43"/>
      <c r="WYB58" s="43"/>
      <c r="WYC58" s="43"/>
      <c r="WYD58" s="43"/>
      <c r="WYE58" s="43"/>
      <c r="WYF58" s="43"/>
      <c r="WYG58" s="43"/>
      <c r="WYH58" s="43"/>
      <c r="WYI58" s="43"/>
      <c r="WYJ58" s="43"/>
      <c r="WYK58" s="43"/>
      <c r="WYL58" s="43"/>
      <c r="WYM58" s="43"/>
      <c r="WYN58" s="43"/>
      <c r="WYO58" s="43"/>
      <c r="WYP58" s="43"/>
      <c r="WYQ58" s="43"/>
      <c r="WYR58" s="43"/>
      <c r="WYS58" s="43"/>
      <c r="WYT58" s="43"/>
      <c r="WYU58" s="43"/>
      <c r="WYV58" s="43"/>
      <c r="WYW58" s="43"/>
      <c r="WYX58" s="43"/>
      <c r="WYY58" s="43"/>
      <c r="WYZ58" s="43"/>
      <c r="WZA58" s="43"/>
      <c r="WZB58" s="43"/>
      <c r="WZC58" s="43"/>
      <c r="WZD58" s="43"/>
      <c r="WZE58" s="43"/>
      <c r="WZF58" s="43"/>
      <c r="WZG58" s="43"/>
      <c r="WZH58" s="43"/>
      <c r="WZI58" s="43"/>
      <c r="WZJ58" s="43"/>
      <c r="WZK58" s="43"/>
      <c r="WZL58" s="43"/>
      <c r="WZM58" s="43"/>
      <c r="WZN58" s="43"/>
      <c r="WZO58" s="43"/>
      <c r="WZP58" s="43"/>
      <c r="WZQ58" s="43"/>
      <c r="WZR58" s="43"/>
      <c r="WZS58" s="43"/>
      <c r="WZT58" s="43"/>
      <c r="WZU58" s="43"/>
      <c r="WZV58" s="43"/>
      <c r="WZW58" s="43"/>
      <c r="WZX58" s="43"/>
      <c r="WZY58" s="43"/>
      <c r="WZZ58" s="43"/>
      <c r="XAA58" s="43"/>
      <c r="XAB58" s="43"/>
      <c r="XAC58" s="43"/>
      <c r="XAD58" s="43"/>
      <c r="XAE58" s="43"/>
      <c r="XAF58" s="43"/>
      <c r="XAG58" s="43"/>
      <c r="XAH58" s="43"/>
      <c r="XAI58" s="43"/>
      <c r="XAJ58" s="43"/>
      <c r="XAK58" s="43"/>
      <c r="XAL58" s="43"/>
      <c r="XAM58" s="43"/>
      <c r="XAN58" s="43"/>
      <c r="XAO58" s="43"/>
      <c r="XAP58" s="43"/>
      <c r="XAQ58" s="43"/>
      <c r="XAR58" s="43"/>
      <c r="XAS58" s="43"/>
      <c r="XAT58" s="43"/>
      <c r="XAU58" s="43"/>
      <c r="XAV58" s="43"/>
      <c r="XAW58" s="43"/>
      <c r="XAX58" s="43"/>
      <c r="XAY58" s="43"/>
      <c r="XAZ58" s="43"/>
      <c r="XBA58" s="43"/>
      <c r="XBB58" s="43"/>
      <c r="XBC58" s="43"/>
      <c r="XBD58" s="43"/>
      <c r="XBE58" s="43"/>
      <c r="XBF58" s="43"/>
      <c r="XBG58" s="43"/>
      <c r="XBH58" s="43"/>
      <c r="XBI58" s="43"/>
      <c r="XBJ58" s="43"/>
      <c r="XBK58" s="43"/>
      <c r="XBL58" s="43"/>
      <c r="XBM58" s="43"/>
      <c r="XBN58" s="43"/>
      <c r="XBO58" s="43"/>
      <c r="XBP58" s="43"/>
      <c r="XBQ58" s="43"/>
      <c r="XBR58" s="43"/>
      <c r="XBS58" s="43"/>
      <c r="XBT58" s="43"/>
      <c r="XBU58" s="43"/>
      <c r="XBV58" s="43"/>
      <c r="XBW58" s="43"/>
      <c r="XBX58" s="43"/>
      <c r="XBY58" s="43"/>
      <c r="XBZ58" s="43"/>
      <c r="XCA58" s="43"/>
      <c r="XCB58" s="43"/>
      <c r="XCC58" s="43"/>
      <c r="XCD58" s="43"/>
      <c r="XCE58" s="43"/>
      <c r="XCF58" s="43"/>
      <c r="XCG58" s="43"/>
      <c r="XCH58" s="43"/>
      <c r="XCI58" s="43"/>
      <c r="XCJ58" s="43"/>
      <c r="XCK58" s="43"/>
      <c r="XCL58" s="43"/>
      <c r="XCM58" s="43"/>
      <c r="XCN58" s="43"/>
      <c r="XCO58" s="43"/>
      <c r="XCP58" s="43"/>
      <c r="XCQ58" s="43"/>
      <c r="XCR58" s="43"/>
      <c r="XCS58" s="43"/>
      <c r="XCT58" s="43"/>
      <c r="XCU58" s="43"/>
      <c r="XCV58" s="43"/>
      <c r="XCW58" s="43"/>
      <c r="XCX58" s="43"/>
      <c r="XCY58" s="43"/>
      <c r="XCZ58" s="43"/>
      <c r="XDA58" s="43"/>
      <c r="XDB58" s="43"/>
      <c r="XDC58" s="43"/>
      <c r="XDD58" s="43"/>
      <c r="XDE58" s="43"/>
      <c r="XDF58" s="43"/>
      <c r="XDG58" s="43"/>
      <c r="XDH58" s="43"/>
      <c r="XDI58" s="43"/>
      <c r="XDJ58" s="43"/>
      <c r="XDK58" s="43"/>
      <c r="XDL58" s="43"/>
      <c r="XDM58" s="43"/>
      <c r="XDN58" s="43"/>
      <c r="XDO58" s="43"/>
      <c r="XDP58" s="43"/>
      <c r="XDQ58" s="43"/>
      <c r="XDR58" s="43"/>
      <c r="XDS58" s="43"/>
      <c r="XDT58" s="43"/>
      <c r="XDU58" s="43"/>
      <c r="XDV58" s="43"/>
      <c r="XDW58" s="43"/>
      <c r="XDX58" s="43"/>
      <c r="XDY58" s="43"/>
      <c r="XDZ58" s="43"/>
      <c r="XEA58" s="43"/>
      <c r="XEB58" s="43"/>
      <c r="XEC58" s="43"/>
      <c r="XED58" s="43"/>
      <c r="XEE58" s="43"/>
      <c r="XEF58" s="43"/>
      <c r="XEG58" s="43"/>
      <c r="XEH58" s="43"/>
      <c r="XEI58" s="43"/>
      <c r="XEJ58" s="43"/>
      <c r="XEK58" s="43"/>
      <c r="XEL58" s="43"/>
      <c r="XEM58" s="43"/>
      <c r="XEN58" s="43"/>
      <c r="XEO58" s="43"/>
      <c r="XEP58" s="43"/>
      <c r="XEQ58" s="43"/>
      <c r="XER58" s="43"/>
      <c r="XES58" s="43"/>
      <c r="XET58" s="43"/>
      <c r="XEU58" s="43"/>
      <c r="XEV58" s="43"/>
      <c r="XEW58" s="43"/>
      <c r="XEX58" s="43"/>
      <c r="XEY58" s="43"/>
      <c r="XEZ58" s="43"/>
      <c r="XFA58" s="43"/>
      <c r="XFB58" s="43"/>
      <c r="XFC58" s="43"/>
    </row>
    <row r="59" spans="1:16383" x14ac:dyDescent="0.25">
      <c r="A59" s="78" t="s">
        <v>70</v>
      </c>
      <c r="B59" s="29"/>
      <c r="C59" s="48">
        <f>SUM(C60:C63)</f>
        <v>35</v>
      </c>
      <c r="D59" s="15"/>
      <c r="E59" s="15"/>
      <c r="F59" s="15"/>
      <c r="G59" s="15"/>
      <c r="H59" s="15"/>
      <c r="I59" s="15"/>
    </row>
    <row r="60" spans="1:16383" x14ac:dyDescent="0.25">
      <c r="A60" s="61"/>
      <c r="B60" s="16" t="s">
        <v>51</v>
      </c>
      <c r="C60" s="17"/>
      <c r="D60" s="17"/>
      <c r="E60" s="18"/>
      <c r="F60" s="17"/>
      <c r="G60" s="19"/>
      <c r="H60" s="19"/>
      <c r="I60" s="19"/>
    </row>
    <row r="61" spans="1:16383" x14ac:dyDescent="0.25">
      <c r="A61" s="61"/>
      <c r="B61" s="16" t="s">
        <v>53</v>
      </c>
      <c r="C61" s="5">
        <v>30</v>
      </c>
      <c r="D61" s="17"/>
      <c r="E61" s="18"/>
      <c r="F61" s="17"/>
      <c r="G61" s="19"/>
      <c r="H61" s="19"/>
      <c r="I61" s="19"/>
    </row>
    <row r="62" spans="1:16383" x14ac:dyDescent="0.25">
      <c r="A62" s="61"/>
      <c r="B62" s="16" t="s">
        <v>91</v>
      </c>
      <c r="C62" s="17"/>
      <c r="D62" s="17"/>
      <c r="E62" s="18"/>
      <c r="F62" s="17"/>
      <c r="G62" s="19"/>
      <c r="H62" s="19"/>
      <c r="I62" s="19"/>
    </row>
    <row r="63" spans="1:16383" x14ac:dyDescent="0.25">
      <c r="A63" s="61"/>
      <c r="B63" s="16" t="s">
        <v>50</v>
      </c>
      <c r="C63" s="7">
        <v>5</v>
      </c>
      <c r="D63" s="17"/>
      <c r="E63" s="18"/>
      <c r="F63" s="17"/>
      <c r="G63" s="19"/>
      <c r="H63" s="19"/>
      <c r="I63" s="19"/>
    </row>
    <row r="64" spans="1:16383" x14ac:dyDescent="0.25">
      <c r="A64" s="73" t="s">
        <v>141</v>
      </c>
      <c r="B64" s="10"/>
      <c r="C64" s="12"/>
      <c r="D64" s="12"/>
      <c r="E64" s="12"/>
      <c r="F64" s="12"/>
      <c r="G64" s="12"/>
      <c r="H64" s="12"/>
      <c r="I64" s="12">
        <f>SUM(I65:I67)</f>
        <v>12</v>
      </c>
    </row>
    <row r="65" spans="1:9" x14ac:dyDescent="0.25">
      <c r="A65" s="74"/>
      <c r="B65" s="5" t="s">
        <v>142</v>
      </c>
      <c r="C65" s="5"/>
      <c r="D65" s="5"/>
      <c r="E65" s="5"/>
      <c r="F65" s="5"/>
      <c r="H65" s="5"/>
      <c r="I65" s="5">
        <v>12</v>
      </c>
    </row>
    <row r="66" spans="1:9" x14ac:dyDescent="0.25">
      <c r="A66" s="74"/>
      <c r="B66" s="5" t="s">
        <v>143</v>
      </c>
      <c r="C66" s="5"/>
      <c r="D66" s="5"/>
      <c r="E66" s="5"/>
      <c r="F66" s="5"/>
      <c r="G66" s="5"/>
      <c r="H66" s="5"/>
      <c r="I66" s="5"/>
    </row>
    <row r="67" spans="1:9" x14ac:dyDescent="0.25">
      <c r="A67" s="74"/>
      <c r="B67" s="5" t="s">
        <v>23</v>
      </c>
      <c r="C67" s="5"/>
      <c r="D67" s="5"/>
      <c r="E67" s="5"/>
      <c r="F67" s="5"/>
      <c r="G67" s="5"/>
      <c r="H67" s="5"/>
      <c r="I67" s="5"/>
    </row>
    <row r="68" spans="1:9" x14ac:dyDescent="0.25">
      <c r="A68" s="60" t="s">
        <v>54</v>
      </c>
      <c r="B68" s="60"/>
      <c r="C68" s="54">
        <f>SUM(C4,C10,C27,C32,C39,C59,C64)</f>
        <v>945</v>
      </c>
      <c r="D68" s="54">
        <f t="shared" ref="D68:I68" si="1">SUM(D4,D10,D27,D32,D39,D59,D64)</f>
        <v>0</v>
      </c>
      <c r="E68" s="54">
        <f t="shared" si="1"/>
        <v>5</v>
      </c>
      <c r="F68" s="54">
        <f t="shared" si="1"/>
        <v>0</v>
      </c>
      <c r="G68" s="54">
        <f t="shared" si="1"/>
        <v>0</v>
      </c>
      <c r="H68" s="54">
        <f t="shared" si="1"/>
        <v>0</v>
      </c>
      <c r="I68" s="54">
        <f t="shared" si="1"/>
        <v>12</v>
      </c>
    </row>
  </sheetData>
  <mergeCells count="11">
    <mergeCell ref="A1:I1"/>
    <mergeCell ref="A64:A67"/>
    <mergeCell ref="A32:A38"/>
    <mergeCell ref="A39:A57"/>
    <mergeCell ref="A59:A63"/>
    <mergeCell ref="A68:B68"/>
    <mergeCell ref="A2:A3"/>
    <mergeCell ref="B2:B3"/>
    <mergeCell ref="A4:A9"/>
    <mergeCell ref="A10:A26"/>
    <mergeCell ref="A27:A31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82"/>
  <sheetViews>
    <sheetView zoomScaleNormal="100" workbookViewId="0">
      <pane ySplit="1" topLeftCell="A2" activePane="bottomLeft" state="frozen"/>
      <selection pane="bottomLeft" activeCell="G24" sqref="G24"/>
    </sheetView>
  </sheetViews>
  <sheetFormatPr defaultRowHeight="15" x14ac:dyDescent="0.25"/>
  <cols>
    <col min="1" max="1" width="28.7109375" bestFit="1" customWidth="1"/>
    <col min="2" max="2" width="24.140625" bestFit="1" customWidth="1"/>
    <col min="3" max="3" width="11.28515625" bestFit="1" customWidth="1"/>
    <col min="4" max="4" width="16.42578125" bestFit="1" customWidth="1"/>
    <col min="5" max="5" width="17.5703125" bestFit="1" customWidth="1"/>
  </cols>
  <sheetData>
    <row r="1" spans="1:5" x14ac:dyDescent="0.25">
      <c r="A1" s="59" t="s">
        <v>232</v>
      </c>
      <c r="B1" s="59" t="s">
        <v>233</v>
      </c>
      <c r="C1" t="s">
        <v>234</v>
      </c>
      <c r="D1" t="s">
        <v>235</v>
      </c>
      <c r="E1" t="s">
        <v>236</v>
      </c>
    </row>
    <row r="2" spans="1:5" x14ac:dyDescent="0.25">
      <c r="A2" s="55">
        <v>1</v>
      </c>
      <c r="B2">
        <v>0</v>
      </c>
      <c r="C2">
        <v>1557</v>
      </c>
      <c r="D2">
        <v>0</v>
      </c>
      <c r="E2">
        <v>0</v>
      </c>
    </row>
    <row r="3" spans="1:5" x14ac:dyDescent="0.25">
      <c r="A3" s="56" t="s">
        <v>10</v>
      </c>
      <c r="B3">
        <v>0</v>
      </c>
      <c r="C3">
        <v>1490</v>
      </c>
      <c r="D3">
        <v>0</v>
      </c>
      <c r="E3">
        <v>0</v>
      </c>
    </row>
    <row r="4" spans="1:5" x14ac:dyDescent="0.25">
      <c r="A4" s="57">
        <v>101</v>
      </c>
      <c r="B4">
        <v>0</v>
      </c>
      <c r="C4">
        <v>1490</v>
      </c>
      <c r="D4">
        <v>0</v>
      </c>
      <c r="E4">
        <v>0</v>
      </c>
    </row>
    <row r="5" spans="1:5" x14ac:dyDescent="0.25">
      <c r="A5" s="58" t="s">
        <v>237</v>
      </c>
      <c r="B5">
        <v>0</v>
      </c>
      <c r="C5">
        <v>40</v>
      </c>
      <c r="D5">
        <v>0</v>
      </c>
      <c r="E5">
        <v>0</v>
      </c>
    </row>
    <row r="6" spans="1:5" x14ac:dyDescent="0.25">
      <c r="A6" s="58" t="s">
        <v>71</v>
      </c>
      <c r="B6">
        <v>0</v>
      </c>
      <c r="C6">
        <v>465</v>
      </c>
      <c r="D6">
        <v>0</v>
      </c>
      <c r="E6">
        <v>0</v>
      </c>
    </row>
    <row r="7" spans="1:5" x14ac:dyDescent="0.25">
      <c r="A7" s="58" t="s">
        <v>101</v>
      </c>
      <c r="B7">
        <v>0</v>
      </c>
      <c r="C7">
        <v>15</v>
      </c>
      <c r="D7">
        <v>0</v>
      </c>
      <c r="E7">
        <v>0</v>
      </c>
    </row>
    <row r="8" spans="1:5" x14ac:dyDescent="0.25">
      <c r="A8" s="58" t="s">
        <v>98</v>
      </c>
      <c r="B8">
        <v>0</v>
      </c>
      <c r="C8">
        <v>75</v>
      </c>
      <c r="D8">
        <v>0</v>
      </c>
      <c r="E8">
        <v>0</v>
      </c>
    </row>
    <row r="9" spans="1:5" x14ac:dyDescent="0.25">
      <c r="A9" s="58" t="s">
        <v>72</v>
      </c>
      <c r="B9">
        <v>0</v>
      </c>
      <c r="C9">
        <v>665</v>
      </c>
      <c r="D9">
        <v>0</v>
      </c>
      <c r="E9">
        <v>0</v>
      </c>
    </row>
    <row r="10" spans="1:5" x14ac:dyDescent="0.25">
      <c r="A10" s="58" t="s">
        <v>238</v>
      </c>
      <c r="B10">
        <v>0</v>
      </c>
      <c r="C10">
        <v>30</v>
      </c>
      <c r="D10">
        <v>0</v>
      </c>
      <c r="E10">
        <v>0</v>
      </c>
    </row>
    <row r="11" spans="1:5" x14ac:dyDescent="0.25">
      <c r="A11" s="58" t="s">
        <v>73</v>
      </c>
      <c r="B11">
        <v>0</v>
      </c>
      <c r="C11">
        <v>200</v>
      </c>
      <c r="D11">
        <v>0</v>
      </c>
      <c r="E11">
        <v>0</v>
      </c>
    </row>
    <row r="12" spans="1:5" x14ac:dyDescent="0.25">
      <c r="A12" s="56" t="s">
        <v>12</v>
      </c>
      <c r="B12">
        <v>0</v>
      </c>
      <c r="C12">
        <v>67</v>
      </c>
      <c r="D12">
        <v>0</v>
      </c>
      <c r="E12">
        <v>0</v>
      </c>
    </row>
    <row r="13" spans="1:5" x14ac:dyDescent="0.25">
      <c r="A13" s="57">
        <v>102</v>
      </c>
      <c r="B13">
        <v>0</v>
      </c>
      <c r="C13">
        <v>67</v>
      </c>
      <c r="D13">
        <v>0</v>
      </c>
      <c r="E13">
        <v>0</v>
      </c>
    </row>
    <row r="14" spans="1:5" x14ac:dyDescent="0.25">
      <c r="A14" s="58" t="s">
        <v>239</v>
      </c>
      <c r="B14">
        <v>0</v>
      </c>
      <c r="C14">
        <v>60</v>
      </c>
      <c r="D14">
        <v>0</v>
      </c>
      <c r="E14">
        <v>0</v>
      </c>
    </row>
    <row r="15" spans="1:5" x14ac:dyDescent="0.25">
      <c r="A15" s="58" t="s">
        <v>240</v>
      </c>
      <c r="B15">
        <v>0</v>
      </c>
      <c r="C15">
        <v>7</v>
      </c>
      <c r="D15">
        <v>0</v>
      </c>
      <c r="E15">
        <v>0</v>
      </c>
    </row>
    <row r="16" spans="1:5" x14ac:dyDescent="0.25">
      <c r="A16" s="55">
        <v>2</v>
      </c>
      <c r="B16">
        <v>0</v>
      </c>
      <c r="C16">
        <v>1924</v>
      </c>
      <c r="D16">
        <v>44</v>
      </c>
      <c r="E16">
        <v>42</v>
      </c>
    </row>
    <row r="17" spans="1:5" x14ac:dyDescent="0.25">
      <c r="A17" s="56" t="s">
        <v>15</v>
      </c>
      <c r="B17">
        <v>0</v>
      </c>
      <c r="C17">
        <v>62</v>
      </c>
      <c r="D17">
        <v>1</v>
      </c>
      <c r="E17">
        <v>2</v>
      </c>
    </row>
    <row r="18" spans="1:5" x14ac:dyDescent="0.25">
      <c r="A18" s="57">
        <v>202</v>
      </c>
      <c r="B18">
        <v>0</v>
      </c>
      <c r="C18">
        <v>62</v>
      </c>
      <c r="D18">
        <v>1</v>
      </c>
      <c r="E18">
        <v>2</v>
      </c>
    </row>
    <row r="19" spans="1:5" x14ac:dyDescent="0.25">
      <c r="A19" s="58" t="s">
        <v>15</v>
      </c>
      <c r="B19">
        <v>0</v>
      </c>
      <c r="C19">
        <v>33</v>
      </c>
      <c r="D19">
        <v>1</v>
      </c>
      <c r="E19">
        <v>2</v>
      </c>
    </row>
    <row r="20" spans="1:5" x14ac:dyDescent="0.25">
      <c r="A20" s="58" t="s">
        <v>241</v>
      </c>
      <c r="B20">
        <v>0</v>
      </c>
      <c r="C20">
        <v>29</v>
      </c>
      <c r="D20">
        <v>0</v>
      </c>
      <c r="E20">
        <v>0</v>
      </c>
    </row>
    <row r="21" spans="1:5" x14ac:dyDescent="0.25">
      <c r="A21" s="56" t="s">
        <v>16</v>
      </c>
      <c r="B21">
        <v>0</v>
      </c>
      <c r="C21">
        <v>356</v>
      </c>
      <c r="D21">
        <v>1</v>
      </c>
      <c r="E21">
        <v>1</v>
      </c>
    </row>
    <row r="22" spans="1:5" x14ac:dyDescent="0.25">
      <c r="A22" s="57">
        <v>201</v>
      </c>
      <c r="B22">
        <v>0</v>
      </c>
      <c r="C22">
        <v>356</v>
      </c>
      <c r="D22">
        <v>1</v>
      </c>
      <c r="E22">
        <v>1</v>
      </c>
    </row>
    <row r="23" spans="1:5" x14ac:dyDescent="0.25">
      <c r="A23" s="58" t="s">
        <v>16</v>
      </c>
      <c r="B23">
        <v>0</v>
      </c>
      <c r="C23">
        <v>355</v>
      </c>
      <c r="D23">
        <v>0</v>
      </c>
      <c r="E23">
        <v>0</v>
      </c>
    </row>
    <row r="24" spans="1:5" x14ac:dyDescent="0.25">
      <c r="A24" s="58" t="s">
        <v>242</v>
      </c>
      <c r="B24">
        <v>0</v>
      </c>
      <c r="C24">
        <v>1</v>
      </c>
      <c r="D24">
        <v>1</v>
      </c>
      <c r="E24">
        <v>1</v>
      </c>
    </row>
    <row r="25" spans="1:5" x14ac:dyDescent="0.25">
      <c r="A25" s="56" t="s">
        <v>132</v>
      </c>
      <c r="B25">
        <v>0</v>
      </c>
      <c r="C25">
        <v>6</v>
      </c>
      <c r="D25">
        <v>0</v>
      </c>
      <c r="E25">
        <v>0</v>
      </c>
    </row>
    <row r="26" spans="1:5" x14ac:dyDescent="0.25">
      <c r="A26" s="57">
        <v>217</v>
      </c>
      <c r="B26">
        <v>0</v>
      </c>
      <c r="C26">
        <v>6</v>
      </c>
      <c r="D26">
        <v>0</v>
      </c>
      <c r="E26">
        <v>0</v>
      </c>
    </row>
    <row r="27" spans="1:5" x14ac:dyDescent="0.25">
      <c r="A27" s="58" t="s">
        <v>132</v>
      </c>
      <c r="B27">
        <v>0</v>
      </c>
      <c r="C27">
        <v>6</v>
      </c>
      <c r="D27">
        <v>0</v>
      </c>
      <c r="E27">
        <v>0</v>
      </c>
    </row>
    <row r="28" spans="1:5" x14ac:dyDescent="0.25">
      <c r="A28" s="56" t="s">
        <v>151</v>
      </c>
      <c r="B28">
        <v>0</v>
      </c>
      <c r="C28">
        <v>69</v>
      </c>
      <c r="D28">
        <v>0</v>
      </c>
      <c r="E28">
        <v>0</v>
      </c>
    </row>
    <row r="29" spans="1:5" x14ac:dyDescent="0.25">
      <c r="A29" s="57">
        <v>215</v>
      </c>
      <c r="B29">
        <v>0</v>
      </c>
      <c r="C29">
        <v>69</v>
      </c>
      <c r="D29">
        <v>0</v>
      </c>
      <c r="E29">
        <v>0</v>
      </c>
    </row>
    <row r="30" spans="1:5" x14ac:dyDescent="0.25">
      <c r="A30" s="58" t="s">
        <v>151</v>
      </c>
      <c r="B30">
        <v>0</v>
      </c>
      <c r="C30">
        <v>69</v>
      </c>
      <c r="D30">
        <v>0</v>
      </c>
      <c r="E30">
        <v>0</v>
      </c>
    </row>
    <row r="31" spans="1:5" x14ac:dyDescent="0.25">
      <c r="A31" s="56" t="s">
        <v>24</v>
      </c>
      <c r="B31">
        <v>0</v>
      </c>
      <c r="C31">
        <v>10</v>
      </c>
      <c r="D31">
        <v>0</v>
      </c>
      <c r="E31">
        <v>0</v>
      </c>
    </row>
    <row r="32" spans="1:5" x14ac:dyDescent="0.25">
      <c r="A32" s="57">
        <v>218</v>
      </c>
      <c r="B32">
        <v>0</v>
      </c>
      <c r="C32">
        <v>10</v>
      </c>
      <c r="D32">
        <v>0</v>
      </c>
      <c r="E32">
        <v>0</v>
      </c>
    </row>
    <row r="33" spans="1:5" x14ac:dyDescent="0.25">
      <c r="A33" s="58" t="s">
        <v>24</v>
      </c>
      <c r="B33">
        <v>0</v>
      </c>
      <c r="C33">
        <v>10</v>
      </c>
      <c r="D33">
        <v>0</v>
      </c>
      <c r="E33">
        <v>0</v>
      </c>
    </row>
    <row r="34" spans="1:5" x14ac:dyDescent="0.25">
      <c r="A34" s="56" t="s">
        <v>58</v>
      </c>
      <c r="B34">
        <v>0</v>
      </c>
      <c r="C34">
        <v>29</v>
      </c>
      <c r="D34">
        <v>0</v>
      </c>
      <c r="E34">
        <v>0</v>
      </c>
    </row>
    <row r="35" spans="1:5" x14ac:dyDescent="0.25">
      <c r="A35" s="57">
        <v>213</v>
      </c>
      <c r="B35">
        <v>0</v>
      </c>
      <c r="C35">
        <v>29</v>
      </c>
      <c r="D35">
        <v>0</v>
      </c>
      <c r="E35">
        <v>0</v>
      </c>
    </row>
    <row r="36" spans="1:5" x14ac:dyDescent="0.25">
      <c r="A36" s="58" t="s">
        <v>243</v>
      </c>
      <c r="B36">
        <v>0</v>
      </c>
      <c r="C36">
        <v>29</v>
      </c>
      <c r="D36">
        <v>0</v>
      </c>
      <c r="E36">
        <v>0</v>
      </c>
    </row>
    <row r="37" spans="1:5" x14ac:dyDescent="0.25">
      <c r="A37" s="56" t="s">
        <v>150</v>
      </c>
      <c r="B37">
        <v>0</v>
      </c>
      <c r="C37">
        <v>14</v>
      </c>
      <c r="D37">
        <v>0</v>
      </c>
      <c r="E37">
        <v>0</v>
      </c>
    </row>
    <row r="38" spans="1:5" x14ac:dyDescent="0.25">
      <c r="A38" s="57">
        <v>203</v>
      </c>
      <c r="B38">
        <v>0</v>
      </c>
      <c r="C38">
        <v>14</v>
      </c>
      <c r="D38">
        <v>0</v>
      </c>
      <c r="E38">
        <v>0</v>
      </c>
    </row>
    <row r="39" spans="1:5" x14ac:dyDescent="0.25">
      <c r="A39" s="58" t="s">
        <v>150</v>
      </c>
      <c r="B39">
        <v>0</v>
      </c>
      <c r="C39">
        <v>14</v>
      </c>
      <c r="D39">
        <v>0</v>
      </c>
      <c r="E39">
        <v>0</v>
      </c>
    </row>
    <row r="40" spans="1:5" x14ac:dyDescent="0.25">
      <c r="A40" s="56" t="s">
        <v>17</v>
      </c>
      <c r="B40">
        <v>0</v>
      </c>
      <c r="C40">
        <v>10</v>
      </c>
      <c r="D40">
        <v>41</v>
      </c>
      <c r="E40">
        <v>0</v>
      </c>
    </row>
    <row r="41" spans="1:5" x14ac:dyDescent="0.25">
      <c r="A41" s="57">
        <v>211</v>
      </c>
      <c r="B41">
        <v>0</v>
      </c>
      <c r="C41">
        <v>10</v>
      </c>
      <c r="D41">
        <v>41</v>
      </c>
      <c r="E41">
        <v>0</v>
      </c>
    </row>
    <row r="42" spans="1:5" x14ac:dyDescent="0.25">
      <c r="A42" s="58" t="s">
        <v>135</v>
      </c>
      <c r="B42">
        <v>0</v>
      </c>
      <c r="C42">
        <v>10</v>
      </c>
      <c r="D42">
        <v>41</v>
      </c>
      <c r="E42">
        <v>0</v>
      </c>
    </row>
    <row r="43" spans="1:5" x14ac:dyDescent="0.25">
      <c r="A43" s="56" t="s">
        <v>18</v>
      </c>
      <c r="B43">
        <v>0</v>
      </c>
      <c r="C43">
        <v>340</v>
      </c>
      <c r="D43">
        <v>0</v>
      </c>
      <c r="E43">
        <v>0</v>
      </c>
    </row>
    <row r="44" spans="1:5" x14ac:dyDescent="0.25">
      <c r="A44" s="57">
        <v>205</v>
      </c>
      <c r="B44">
        <v>0</v>
      </c>
      <c r="C44">
        <v>340</v>
      </c>
      <c r="D44">
        <v>0</v>
      </c>
      <c r="E44">
        <v>0</v>
      </c>
    </row>
    <row r="45" spans="1:5" x14ac:dyDescent="0.25">
      <c r="A45" s="58" t="s">
        <v>180</v>
      </c>
      <c r="B45">
        <v>0</v>
      </c>
      <c r="C45">
        <v>340</v>
      </c>
      <c r="D45">
        <v>0</v>
      </c>
      <c r="E45">
        <v>0</v>
      </c>
    </row>
    <row r="46" spans="1:5" x14ac:dyDescent="0.25">
      <c r="A46" s="56" t="s">
        <v>76</v>
      </c>
      <c r="B46">
        <v>0</v>
      </c>
      <c r="C46">
        <v>176</v>
      </c>
      <c r="D46">
        <v>0</v>
      </c>
      <c r="E46">
        <v>0</v>
      </c>
    </row>
    <row r="47" spans="1:5" x14ac:dyDescent="0.25">
      <c r="A47" s="57">
        <v>206</v>
      </c>
      <c r="B47">
        <v>0</v>
      </c>
      <c r="C47">
        <v>176</v>
      </c>
      <c r="D47">
        <v>0</v>
      </c>
      <c r="E47">
        <v>0</v>
      </c>
    </row>
    <row r="48" spans="1:5" x14ac:dyDescent="0.25">
      <c r="A48" s="58" t="s">
        <v>244</v>
      </c>
      <c r="B48">
        <v>0</v>
      </c>
      <c r="C48">
        <v>176</v>
      </c>
      <c r="D48">
        <v>0</v>
      </c>
      <c r="E48">
        <v>0</v>
      </c>
    </row>
    <row r="49" spans="1:5" x14ac:dyDescent="0.25">
      <c r="A49" s="56" t="s">
        <v>19</v>
      </c>
      <c r="B49">
        <v>0</v>
      </c>
      <c r="C49">
        <v>99</v>
      </c>
      <c r="D49">
        <v>0</v>
      </c>
      <c r="E49">
        <v>0</v>
      </c>
    </row>
    <row r="50" spans="1:5" x14ac:dyDescent="0.25">
      <c r="A50" s="57">
        <v>204</v>
      </c>
      <c r="B50">
        <v>0</v>
      </c>
      <c r="C50">
        <v>99</v>
      </c>
      <c r="D50">
        <v>0</v>
      </c>
      <c r="E50">
        <v>0</v>
      </c>
    </row>
    <row r="51" spans="1:5" x14ac:dyDescent="0.25">
      <c r="A51" s="58" t="s">
        <v>245</v>
      </c>
      <c r="B51">
        <v>0</v>
      </c>
      <c r="C51">
        <v>97</v>
      </c>
      <c r="D51">
        <v>0</v>
      </c>
      <c r="E51">
        <v>0</v>
      </c>
    </row>
    <row r="52" spans="1:5" x14ac:dyDescent="0.25">
      <c r="A52" s="58" t="s">
        <v>246</v>
      </c>
      <c r="B52">
        <v>0</v>
      </c>
      <c r="C52">
        <v>2</v>
      </c>
      <c r="D52">
        <v>0</v>
      </c>
      <c r="E52">
        <v>0</v>
      </c>
    </row>
    <row r="53" spans="1:5" x14ac:dyDescent="0.25">
      <c r="A53" s="56" t="s">
        <v>20</v>
      </c>
      <c r="B53">
        <v>0</v>
      </c>
      <c r="C53">
        <v>248</v>
      </c>
      <c r="D53">
        <v>0</v>
      </c>
      <c r="E53">
        <v>0</v>
      </c>
    </row>
    <row r="54" spans="1:5" x14ac:dyDescent="0.25">
      <c r="A54" s="57">
        <v>209</v>
      </c>
      <c r="B54">
        <v>0</v>
      </c>
      <c r="C54">
        <v>248</v>
      </c>
      <c r="D54">
        <v>0</v>
      </c>
      <c r="E54">
        <v>0</v>
      </c>
    </row>
    <row r="55" spans="1:5" x14ac:dyDescent="0.25">
      <c r="A55" s="58" t="s">
        <v>20</v>
      </c>
      <c r="B55">
        <v>0</v>
      </c>
      <c r="C55">
        <v>248</v>
      </c>
      <c r="D55">
        <v>0</v>
      </c>
      <c r="E55">
        <v>0</v>
      </c>
    </row>
    <row r="56" spans="1:5" x14ac:dyDescent="0.25">
      <c r="A56" s="56" t="s">
        <v>21</v>
      </c>
      <c r="B56">
        <v>0</v>
      </c>
      <c r="C56">
        <v>470</v>
      </c>
      <c r="D56">
        <v>1</v>
      </c>
      <c r="E56">
        <v>39</v>
      </c>
    </row>
    <row r="57" spans="1:5" x14ac:dyDescent="0.25">
      <c r="A57" s="57">
        <v>208</v>
      </c>
      <c r="B57">
        <v>0</v>
      </c>
      <c r="C57">
        <v>470</v>
      </c>
      <c r="D57">
        <v>1</v>
      </c>
      <c r="E57">
        <v>39</v>
      </c>
    </row>
    <row r="58" spans="1:5" x14ac:dyDescent="0.25">
      <c r="A58" s="58" t="s">
        <v>135</v>
      </c>
      <c r="B58">
        <v>0</v>
      </c>
      <c r="C58">
        <v>246</v>
      </c>
      <c r="D58">
        <v>0</v>
      </c>
      <c r="E58">
        <v>0</v>
      </c>
    </row>
    <row r="59" spans="1:5" x14ac:dyDescent="0.25">
      <c r="A59" s="58" t="s">
        <v>21</v>
      </c>
      <c r="B59">
        <v>0</v>
      </c>
      <c r="C59">
        <v>224</v>
      </c>
      <c r="D59">
        <v>1</v>
      </c>
      <c r="E59">
        <v>39</v>
      </c>
    </row>
    <row r="60" spans="1:5" x14ac:dyDescent="0.25">
      <c r="A60" s="56" t="s">
        <v>77</v>
      </c>
      <c r="B60">
        <v>0</v>
      </c>
      <c r="C60">
        <v>30</v>
      </c>
      <c r="D60">
        <v>0</v>
      </c>
      <c r="E60">
        <v>0</v>
      </c>
    </row>
    <row r="61" spans="1:5" x14ac:dyDescent="0.25">
      <c r="A61" s="57">
        <v>210</v>
      </c>
      <c r="B61">
        <v>0</v>
      </c>
      <c r="C61">
        <v>30</v>
      </c>
      <c r="D61">
        <v>0</v>
      </c>
      <c r="E61">
        <v>0</v>
      </c>
    </row>
    <row r="62" spans="1:5" x14ac:dyDescent="0.25">
      <c r="A62" s="58" t="s">
        <v>77</v>
      </c>
      <c r="B62">
        <v>0</v>
      </c>
      <c r="C62">
        <v>30</v>
      </c>
      <c r="D62">
        <v>0</v>
      </c>
      <c r="E62">
        <v>0</v>
      </c>
    </row>
    <row r="63" spans="1:5" x14ac:dyDescent="0.25">
      <c r="A63" s="56" t="s">
        <v>22</v>
      </c>
      <c r="B63">
        <v>0</v>
      </c>
      <c r="C63">
        <v>5</v>
      </c>
      <c r="D63">
        <v>0</v>
      </c>
      <c r="E63">
        <v>0</v>
      </c>
    </row>
    <row r="64" spans="1:5" x14ac:dyDescent="0.25">
      <c r="A64" s="57">
        <v>207</v>
      </c>
      <c r="B64">
        <v>0</v>
      </c>
      <c r="C64">
        <v>5</v>
      </c>
      <c r="D64">
        <v>0</v>
      </c>
      <c r="E64">
        <v>0</v>
      </c>
    </row>
    <row r="65" spans="1:5" x14ac:dyDescent="0.25">
      <c r="A65" s="58" t="s">
        <v>22</v>
      </c>
      <c r="B65">
        <v>0</v>
      </c>
      <c r="C65">
        <v>5</v>
      </c>
      <c r="D65">
        <v>0</v>
      </c>
      <c r="E65">
        <v>0</v>
      </c>
    </row>
    <row r="66" spans="1:5" x14ac:dyDescent="0.25">
      <c r="A66" s="55">
        <v>3</v>
      </c>
      <c r="B66">
        <v>0</v>
      </c>
      <c r="C66">
        <v>24753</v>
      </c>
      <c r="D66">
        <v>7.1999999999999993</v>
      </c>
      <c r="E66">
        <v>115</v>
      </c>
    </row>
    <row r="67" spans="1:5" x14ac:dyDescent="0.25">
      <c r="A67" s="56" t="s">
        <v>28</v>
      </c>
      <c r="B67">
        <v>0</v>
      </c>
      <c r="C67">
        <v>231</v>
      </c>
      <c r="D67">
        <v>5</v>
      </c>
      <c r="E67">
        <v>10</v>
      </c>
    </row>
    <row r="68" spans="1:5" x14ac:dyDescent="0.25">
      <c r="A68" s="57">
        <v>304</v>
      </c>
      <c r="B68">
        <v>0</v>
      </c>
      <c r="C68">
        <v>231</v>
      </c>
      <c r="D68">
        <v>5</v>
      </c>
      <c r="E68">
        <v>10</v>
      </c>
    </row>
    <row r="69" spans="1:5" x14ac:dyDescent="0.25">
      <c r="A69" s="58" t="s">
        <v>247</v>
      </c>
      <c r="B69">
        <v>0</v>
      </c>
      <c r="C69">
        <v>27</v>
      </c>
      <c r="D69">
        <v>0</v>
      </c>
      <c r="E69">
        <v>0</v>
      </c>
    </row>
    <row r="70" spans="1:5" x14ac:dyDescent="0.25">
      <c r="A70" s="58" t="s">
        <v>248</v>
      </c>
      <c r="B70">
        <v>0</v>
      </c>
      <c r="C70">
        <v>2</v>
      </c>
      <c r="D70">
        <v>0</v>
      </c>
      <c r="E70">
        <v>0</v>
      </c>
    </row>
    <row r="71" spans="1:5" x14ac:dyDescent="0.25">
      <c r="A71" s="58" t="s">
        <v>249</v>
      </c>
      <c r="B71">
        <v>0</v>
      </c>
      <c r="C71">
        <v>1</v>
      </c>
      <c r="D71">
        <v>0</v>
      </c>
      <c r="E71">
        <v>0</v>
      </c>
    </row>
    <row r="72" spans="1:5" x14ac:dyDescent="0.25">
      <c r="A72" s="58" t="s">
        <v>250</v>
      </c>
      <c r="B72">
        <v>0</v>
      </c>
      <c r="C72">
        <v>79</v>
      </c>
      <c r="D72">
        <v>0</v>
      </c>
      <c r="E72">
        <v>0</v>
      </c>
    </row>
    <row r="73" spans="1:5" x14ac:dyDescent="0.25">
      <c r="A73" s="58" t="s">
        <v>251</v>
      </c>
      <c r="B73">
        <v>0</v>
      </c>
      <c r="C73">
        <v>70</v>
      </c>
      <c r="D73">
        <v>0</v>
      </c>
      <c r="E73">
        <v>0</v>
      </c>
    </row>
    <row r="74" spans="1:5" x14ac:dyDescent="0.25">
      <c r="A74" s="58" t="s">
        <v>252</v>
      </c>
      <c r="B74">
        <v>0</v>
      </c>
      <c r="C74">
        <v>2</v>
      </c>
      <c r="D74">
        <v>5</v>
      </c>
      <c r="E74">
        <v>10</v>
      </c>
    </row>
    <row r="75" spans="1:5" x14ac:dyDescent="0.25">
      <c r="A75" s="58" t="s">
        <v>253</v>
      </c>
      <c r="B75">
        <v>0</v>
      </c>
      <c r="C75">
        <v>50</v>
      </c>
      <c r="D75">
        <v>0</v>
      </c>
      <c r="E75">
        <v>0</v>
      </c>
    </row>
    <row r="76" spans="1:5" x14ac:dyDescent="0.25">
      <c r="A76" s="56" t="s">
        <v>26</v>
      </c>
      <c r="B76">
        <v>0</v>
      </c>
      <c r="C76">
        <v>22582</v>
      </c>
      <c r="D76">
        <v>1.5999999999999999</v>
      </c>
      <c r="E76">
        <v>105</v>
      </c>
    </row>
    <row r="77" spans="1:5" x14ac:dyDescent="0.25">
      <c r="A77" s="57">
        <v>301</v>
      </c>
      <c r="B77">
        <v>0</v>
      </c>
      <c r="C77">
        <v>22582</v>
      </c>
      <c r="D77">
        <v>1.5999999999999999</v>
      </c>
      <c r="E77">
        <v>105</v>
      </c>
    </row>
    <row r="78" spans="1:5" x14ac:dyDescent="0.25">
      <c r="A78" s="58" t="s">
        <v>254</v>
      </c>
      <c r="B78">
        <v>0</v>
      </c>
      <c r="C78">
        <v>22582</v>
      </c>
      <c r="D78">
        <v>1.5999999999999999</v>
      </c>
      <c r="E78">
        <v>105</v>
      </c>
    </row>
    <row r="79" spans="1:5" x14ac:dyDescent="0.25">
      <c r="A79" s="56" t="s">
        <v>30</v>
      </c>
      <c r="B79">
        <v>0</v>
      </c>
      <c r="C79">
        <v>1535</v>
      </c>
      <c r="D79">
        <v>0.60000000000000009</v>
      </c>
      <c r="E79">
        <v>0</v>
      </c>
    </row>
    <row r="80" spans="1:5" x14ac:dyDescent="0.25">
      <c r="A80" s="57">
        <v>302</v>
      </c>
      <c r="B80">
        <v>0</v>
      </c>
      <c r="C80">
        <v>1535</v>
      </c>
      <c r="D80">
        <v>0.60000000000000009</v>
      </c>
      <c r="E80">
        <v>0</v>
      </c>
    </row>
    <row r="81" spans="1:5" x14ac:dyDescent="0.25">
      <c r="A81" s="58" t="s">
        <v>255</v>
      </c>
      <c r="B81">
        <v>0</v>
      </c>
      <c r="C81">
        <v>1355</v>
      </c>
      <c r="D81">
        <v>0</v>
      </c>
      <c r="E81">
        <v>0</v>
      </c>
    </row>
    <row r="82" spans="1:5" x14ac:dyDescent="0.25">
      <c r="A82" s="58" t="s">
        <v>153</v>
      </c>
      <c r="B82">
        <v>0</v>
      </c>
      <c r="C82">
        <v>180</v>
      </c>
      <c r="D82">
        <v>0.60000000000000009</v>
      </c>
      <c r="E82">
        <v>0</v>
      </c>
    </row>
    <row r="83" spans="1:5" x14ac:dyDescent="0.25">
      <c r="A83" s="56" t="s">
        <v>27</v>
      </c>
      <c r="B83">
        <v>0</v>
      </c>
      <c r="C83">
        <v>405</v>
      </c>
      <c r="D83">
        <v>0</v>
      </c>
      <c r="E83">
        <v>0</v>
      </c>
    </row>
    <row r="84" spans="1:5" x14ac:dyDescent="0.25">
      <c r="A84" s="57">
        <v>303</v>
      </c>
      <c r="B84">
        <v>0</v>
      </c>
      <c r="C84">
        <v>405</v>
      </c>
      <c r="D84">
        <v>0</v>
      </c>
      <c r="E84">
        <v>0</v>
      </c>
    </row>
    <row r="85" spans="1:5" x14ac:dyDescent="0.25">
      <c r="A85" s="58" t="s">
        <v>256</v>
      </c>
      <c r="B85">
        <v>0</v>
      </c>
      <c r="C85">
        <v>405</v>
      </c>
      <c r="D85">
        <v>0</v>
      </c>
      <c r="E85">
        <v>0</v>
      </c>
    </row>
    <row r="86" spans="1:5" x14ac:dyDescent="0.25">
      <c r="A86" s="55">
        <v>4</v>
      </c>
      <c r="B86">
        <v>0</v>
      </c>
      <c r="C86">
        <v>116</v>
      </c>
      <c r="D86">
        <v>1</v>
      </c>
      <c r="E86">
        <v>3</v>
      </c>
    </row>
    <row r="87" spans="1:5" x14ac:dyDescent="0.25">
      <c r="A87" s="56" t="s">
        <v>37</v>
      </c>
      <c r="B87">
        <v>0</v>
      </c>
      <c r="C87">
        <v>46</v>
      </c>
      <c r="D87">
        <v>0</v>
      </c>
      <c r="E87">
        <v>0</v>
      </c>
    </row>
    <row r="88" spans="1:5" x14ac:dyDescent="0.25">
      <c r="A88" s="57">
        <v>401</v>
      </c>
      <c r="B88">
        <v>0</v>
      </c>
      <c r="C88">
        <v>46</v>
      </c>
      <c r="D88">
        <v>0</v>
      </c>
      <c r="E88">
        <v>0</v>
      </c>
    </row>
    <row r="89" spans="1:5" x14ac:dyDescent="0.25">
      <c r="A89" s="58" t="s">
        <v>37</v>
      </c>
      <c r="B89">
        <v>0</v>
      </c>
      <c r="C89">
        <v>46</v>
      </c>
      <c r="D89">
        <v>0</v>
      </c>
      <c r="E89">
        <v>0</v>
      </c>
    </row>
    <row r="90" spans="1:5" x14ac:dyDescent="0.25">
      <c r="A90" s="56" t="s">
        <v>36</v>
      </c>
      <c r="B90">
        <v>0</v>
      </c>
      <c r="C90">
        <v>5</v>
      </c>
      <c r="D90">
        <v>1</v>
      </c>
      <c r="E90">
        <v>3</v>
      </c>
    </row>
    <row r="91" spans="1:5" x14ac:dyDescent="0.25">
      <c r="A91" s="57">
        <v>403</v>
      </c>
      <c r="B91">
        <v>0</v>
      </c>
      <c r="C91">
        <v>5</v>
      </c>
      <c r="D91">
        <v>1</v>
      </c>
      <c r="E91">
        <v>3</v>
      </c>
    </row>
    <row r="92" spans="1:5" x14ac:dyDescent="0.25">
      <c r="A92" s="58" t="s">
        <v>36</v>
      </c>
      <c r="B92">
        <v>0</v>
      </c>
      <c r="C92">
        <v>3</v>
      </c>
      <c r="D92">
        <v>1</v>
      </c>
      <c r="E92">
        <v>3</v>
      </c>
    </row>
    <row r="93" spans="1:5" x14ac:dyDescent="0.25">
      <c r="A93" s="58" t="s">
        <v>257</v>
      </c>
      <c r="B93">
        <v>0</v>
      </c>
      <c r="C93">
        <v>2</v>
      </c>
      <c r="D93">
        <v>0</v>
      </c>
      <c r="E93">
        <v>0</v>
      </c>
    </row>
    <row r="94" spans="1:5" x14ac:dyDescent="0.25">
      <c r="A94" s="56" t="s">
        <v>35</v>
      </c>
      <c r="B94">
        <v>0</v>
      </c>
      <c r="C94">
        <v>57</v>
      </c>
      <c r="D94">
        <v>0</v>
      </c>
      <c r="E94">
        <v>0</v>
      </c>
    </row>
    <row r="95" spans="1:5" x14ac:dyDescent="0.25">
      <c r="A95" s="57">
        <v>402</v>
      </c>
      <c r="B95">
        <v>0</v>
      </c>
      <c r="C95">
        <v>57</v>
      </c>
      <c r="D95">
        <v>0</v>
      </c>
      <c r="E95">
        <v>0</v>
      </c>
    </row>
    <row r="96" spans="1:5" x14ac:dyDescent="0.25">
      <c r="A96" s="58" t="s">
        <v>136</v>
      </c>
      <c r="B96">
        <v>0</v>
      </c>
      <c r="C96">
        <v>10</v>
      </c>
      <c r="D96">
        <v>0</v>
      </c>
      <c r="E96">
        <v>0</v>
      </c>
    </row>
    <row r="97" spans="1:5" x14ac:dyDescent="0.25">
      <c r="A97" s="58" t="s">
        <v>258</v>
      </c>
      <c r="B97">
        <v>0</v>
      </c>
      <c r="C97">
        <v>47</v>
      </c>
      <c r="D97">
        <v>0</v>
      </c>
      <c r="E97">
        <v>0</v>
      </c>
    </row>
    <row r="98" spans="1:5" x14ac:dyDescent="0.25">
      <c r="A98" s="56" t="s">
        <v>33</v>
      </c>
      <c r="B98">
        <v>0</v>
      </c>
      <c r="C98">
        <v>8</v>
      </c>
      <c r="D98">
        <v>0</v>
      </c>
      <c r="E98">
        <v>0</v>
      </c>
    </row>
    <row r="99" spans="1:5" x14ac:dyDescent="0.25">
      <c r="A99" s="57">
        <v>404</v>
      </c>
      <c r="B99">
        <v>0</v>
      </c>
      <c r="C99">
        <v>8</v>
      </c>
      <c r="D99">
        <v>0</v>
      </c>
      <c r="E99">
        <v>0</v>
      </c>
    </row>
    <row r="100" spans="1:5" x14ac:dyDescent="0.25">
      <c r="A100" s="58" t="s">
        <v>33</v>
      </c>
      <c r="B100">
        <v>0</v>
      </c>
      <c r="C100">
        <v>8</v>
      </c>
      <c r="D100">
        <v>0</v>
      </c>
      <c r="E100">
        <v>0</v>
      </c>
    </row>
    <row r="101" spans="1:5" x14ac:dyDescent="0.25">
      <c r="A101" s="55">
        <v>5</v>
      </c>
      <c r="B101">
        <v>0</v>
      </c>
      <c r="C101">
        <v>12352</v>
      </c>
      <c r="D101">
        <v>1610</v>
      </c>
      <c r="E101">
        <v>13153</v>
      </c>
    </row>
    <row r="102" spans="1:5" x14ac:dyDescent="0.25">
      <c r="A102" s="56" t="s">
        <v>65</v>
      </c>
      <c r="B102">
        <v>0</v>
      </c>
      <c r="C102">
        <v>153</v>
      </c>
      <c r="D102">
        <v>18</v>
      </c>
      <c r="E102">
        <v>128</v>
      </c>
    </row>
    <row r="103" spans="1:5" x14ac:dyDescent="0.25">
      <c r="A103" s="57">
        <v>508</v>
      </c>
      <c r="B103">
        <v>0</v>
      </c>
      <c r="C103">
        <v>153</v>
      </c>
      <c r="D103">
        <v>18</v>
      </c>
      <c r="E103">
        <v>128</v>
      </c>
    </row>
    <row r="104" spans="1:5" x14ac:dyDescent="0.25">
      <c r="A104" s="58" t="s">
        <v>259</v>
      </c>
      <c r="B104">
        <v>0</v>
      </c>
      <c r="C104">
        <v>133</v>
      </c>
      <c r="D104">
        <v>16</v>
      </c>
      <c r="E104">
        <v>108</v>
      </c>
    </row>
    <row r="105" spans="1:5" x14ac:dyDescent="0.25">
      <c r="A105" s="58" t="s">
        <v>260</v>
      </c>
      <c r="B105">
        <v>0</v>
      </c>
      <c r="C105">
        <v>20</v>
      </c>
      <c r="D105">
        <v>2</v>
      </c>
      <c r="E105">
        <v>20</v>
      </c>
    </row>
    <row r="106" spans="1:5" x14ac:dyDescent="0.25">
      <c r="A106" s="56" t="s">
        <v>137</v>
      </c>
      <c r="B106">
        <v>0</v>
      </c>
      <c r="C106">
        <v>135</v>
      </c>
      <c r="D106">
        <v>27</v>
      </c>
      <c r="E106">
        <v>118</v>
      </c>
    </row>
    <row r="107" spans="1:5" x14ac:dyDescent="0.25">
      <c r="A107" s="57">
        <v>515</v>
      </c>
      <c r="B107">
        <v>0</v>
      </c>
      <c r="C107">
        <v>135</v>
      </c>
      <c r="D107">
        <v>27</v>
      </c>
      <c r="E107">
        <v>118</v>
      </c>
    </row>
    <row r="108" spans="1:5" x14ac:dyDescent="0.25">
      <c r="A108" s="58" t="s">
        <v>137</v>
      </c>
      <c r="B108">
        <v>0</v>
      </c>
      <c r="C108">
        <v>135</v>
      </c>
      <c r="D108">
        <v>27</v>
      </c>
      <c r="E108">
        <v>118</v>
      </c>
    </row>
    <row r="109" spans="1:5" x14ac:dyDescent="0.25">
      <c r="A109" s="56" t="s">
        <v>261</v>
      </c>
      <c r="B109">
        <v>0</v>
      </c>
      <c r="C109">
        <v>1662</v>
      </c>
      <c r="D109">
        <v>119</v>
      </c>
      <c r="E109">
        <v>1518</v>
      </c>
    </row>
    <row r="110" spans="1:5" x14ac:dyDescent="0.25">
      <c r="A110" s="57">
        <v>506</v>
      </c>
      <c r="B110">
        <v>0</v>
      </c>
      <c r="C110">
        <v>1662</v>
      </c>
      <c r="D110">
        <v>119</v>
      </c>
      <c r="E110">
        <v>1518</v>
      </c>
    </row>
    <row r="111" spans="1:5" x14ac:dyDescent="0.25">
      <c r="A111" s="58" t="s">
        <v>79</v>
      </c>
      <c r="B111">
        <v>0</v>
      </c>
      <c r="C111">
        <v>3</v>
      </c>
      <c r="D111">
        <v>1</v>
      </c>
      <c r="E111">
        <v>3</v>
      </c>
    </row>
    <row r="112" spans="1:5" x14ac:dyDescent="0.25">
      <c r="A112" s="58" t="s">
        <v>217</v>
      </c>
      <c r="B112">
        <v>0</v>
      </c>
      <c r="C112">
        <v>1247</v>
      </c>
      <c r="D112">
        <v>84</v>
      </c>
      <c r="E112">
        <v>1134</v>
      </c>
    </row>
    <row r="113" spans="1:5" x14ac:dyDescent="0.25">
      <c r="A113" s="58" t="s">
        <v>218</v>
      </c>
      <c r="B113">
        <v>0</v>
      </c>
      <c r="C113">
        <v>23</v>
      </c>
      <c r="D113">
        <v>0</v>
      </c>
      <c r="E113">
        <v>0</v>
      </c>
    </row>
    <row r="114" spans="1:5" x14ac:dyDescent="0.25">
      <c r="A114" s="58" t="s">
        <v>156</v>
      </c>
      <c r="B114">
        <v>0</v>
      </c>
      <c r="C114">
        <v>389</v>
      </c>
      <c r="D114">
        <v>34</v>
      </c>
      <c r="E114">
        <v>381</v>
      </c>
    </row>
    <row r="115" spans="1:5" x14ac:dyDescent="0.25">
      <c r="A115" s="56" t="s">
        <v>138</v>
      </c>
      <c r="B115">
        <v>0</v>
      </c>
      <c r="C115">
        <v>11</v>
      </c>
      <c r="D115">
        <v>1</v>
      </c>
      <c r="E115">
        <v>6</v>
      </c>
    </row>
    <row r="116" spans="1:5" x14ac:dyDescent="0.25">
      <c r="A116" s="57">
        <v>516</v>
      </c>
      <c r="B116">
        <v>0</v>
      </c>
      <c r="C116">
        <v>11</v>
      </c>
      <c r="D116">
        <v>1</v>
      </c>
      <c r="E116">
        <v>6</v>
      </c>
    </row>
    <row r="117" spans="1:5" x14ac:dyDescent="0.25">
      <c r="A117" s="58" t="s">
        <v>138</v>
      </c>
      <c r="B117">
        <v>0</v>
      </c>
      <c r="C117">
        <v>11</v>
      </c>
      <c r="D117">
        <v>1</v>
      </c>
      <c r="E117">
        <v>6</v>
      </c>
    </row>
    <row r="118" spans="1:5" x14ac:dyDescent="0.25">
      <c r="A118" s="56" t="s">
        <v>39</v>
      </c>
      <c r="B118">
        <v>0</v>
      </c>
      <c r="C118">
        <v>878</v>
      </c>
      <c r="D118">
        <v>413</v>
      </c>
      <c r="E118">
        <v>1775</v>
      </c>
    </row>
    <row r="119" spans="1:5" x14ac:dyDescent="0.25">
      <c r="A119" s="57">
        <v>501</v>
      </c>
      <c r="B119">
        <v>0</v>
      </c>
      <c r="C119">
        <v>878</v>
      </c>
      <c r="D119">
        <v>413</v>
      </c>
      <c r="E119">
        <v>1775</v>
      </c>
    </row>
    <row r="120" spans="1:5" x14ac:dyDescent="0.25">
      <c r="A120" s="58" t="s">
        <v>262</v>
      </c>
      <c r="B120">
        <v>0</v>
      </c>
      <c r="C120">
        <v>7</v>
      </c>
      <c r="D120">
        <v>65</v>
      </c>
      <c r="E120">
        <v>91</v>
      </c>
    </row>
    <row r="121" spans="1:5" x14ac:dyDescent="0.25">
      <c r="A121" s="58" t="s">
        <v>81</v>
      </c>
      <c r="B121">
        <v>0</v>
      </c>
      <c r="C121">
        <v>117</v>
      </c>
      <c r="D121">
        <v>309</v>
      </c>
      <c r="E121">
        <v>963</v>
      </c>
    </row>
    <row r="122" spans="1:5" x14ac:dyDescent="0.25">
      <c r="A122" s="58" t="s">
        <v>157</v>
      </c>
      <c r="B122">
        <v>0</v>
      </c>
      <c r="C122">
        <v>754</v>
      </c>
      <c r="D122">
        <v>39</v>
      </c>
      <c r="E122">
        <v>721</v>
      </c>
    </row>
    <row r="123" spans="1:5" x14ac:dyDescent="0.25">
      <c r="A123" s="56" t="s">
        <v>139</v>
      </c>
      <c r="B123">
        <v>0</v>
      </c>
      <c r="C123">
        <v>93</v>
      </c>
      <c r="D123">
        <v>13</v>
      </c>
      <c r="E123">
        <v>93</v>
      </c>
    </row>
    <row r="124" spans="1:5" x14ac:dyDescent="0.25">
      <c r="A124" s="57">
        <v>511</v>
      </c>
      <c r="B124">
        <v>0</v>
      </c>
      <c r="C124">
        <v>93</v>
      </c>
      <c r="D124">
        <v>13</v>
      </c>
      <c r="E124">
        <v>93</v>
      </c>
    </row>
    <row r="125" spans="1:5" x14ac:dyDescent="0.25">
      <c r="A125" s="58" t="s">
        <v>82</v>
      </c>
      <c r="B125">
        <v>0</v>
      </c>
      <c r="C125">
        <v>93</v>
      </c>
      <c r="D125">
        <v>13</v>
      </c>
      <c r="E125">
        <v>93</v>
      </c>
    </row>
    <row r="126" spans="1:5" x14ac:dyDescent="0.25">
      <c r="A126" s="56" t="s">
        <v>40</v>
      </c>
      <c r="B126">
        <v>0</v>
      </c>
      <c r="C126">
        <v>2124</v>
      </c>
      <c r="D126">
        <v>146</v>
      </c>
      <c r="E126">
        <v>1837</v>
      </c>
    </row>
    <row r="127" spans="1:5" x14ac:dyDescent="0.25">
      <c r="A127" s="57">
        <v>507</v>
      </c>
      <c r="B127">
        <v>0</v>
      </c>
      <c r="C127">
        <v>2124</v>
      </c>
      <c r="D127">
        <v>146</v>
      </c>
      <c r="E127">
        <v>1837</v>
      </c>
    </row>
    <row r="128" spans="1:5" x14ac:dyDescent="0.25">
      <c r="A128" s="58" t="s">
        <v>263</v>
      </c>
      <c r="B128">
        <v>0</v>
      </c>
      <c r="C128">
        <v>49</v>
      </c>
      <c r="D128">
        <v>6</v>
      </c>
      <c r="E128">
        <v>49</v>
      </c>
    </row>
    <row r="129" spans="1:5" x14ac:dyDescent="0.25">
      <c r="A129" s="58" t="s">
        <v>264</v>
      </c>
      <c r="B129">
        <v>0</v>
      </c>
      <c r="C129">
        <v>15</v>
      </c>
      <c r="D129">
        <v>1</v>
      </c>
      <c r="E129">
        <v>15</v>
      </c>
    </row>
    <row r="130" spans="1:5" x14ac:dyDescent="0.25">
      <c r="A130" s="58" t="s">
        <v>158</v>
      </c>
      <c r="B130">
        <v>0</v>
      </c>
      <c r="C130">
        <v>103</v>
      </c>
      <c r="D130">
        <v>1</v>
      </c>
      <c r="E130">
        <v>10</v>
      </c>
    </row>
    <row r="131" spans="1:5" x14ac:dyDescent="0.25">
      <c r="A131" s="58" t="s">
        <v>265</v>
      </c>
      <c r="B131">
        <v>0</v>
      </c>
      <c r="C131">
        <v>15</v>
      </c>
      <c r="D131">
        <v>2</v>
      </c>
      <c r="E131">
        <v>15</v>
      </c>
    </row>
    <row r="132" spans="1:5" x14ac:dyDescent="0.25">
      <c r="A132" s="58" t="s">
        <v>266</v>
      </c>
      <c r="B132">
        <v>0</v>
      </c>
      <c r="C132">
        <v>289</v>
      </c>
      <c r="D132">
        <v>22</v>
      </c>
      <c r="E132">
        <v>289</v>
      </c>
    </row>
    <row r="133" spans="1:5" x14ac:dyDescent="0.25">
      <c r="A133" s="58" t="s">
        <v>218</v>
      </c>
      <c r="B133">
        <v>0</v>
      </c>
      <c r="C133">
        <v>1653</v>
      </c>
      <c r="D133">
        <v>114</v>
      </c>
      <c r="E133">
        <v>1459</v>
      </c>
    </row>
    <row r="134" spans="1:5" x14ac:dyDescent="0.25">
      <c r="A134" s="56" t="s">
        <v>42</v>
      </c>
      <c r="B134">
        <v>0</v>
      </c>
      <c r="C134">
        <v>3351</v>
      </c>
      <c r="D134">
        <v>196</v>
      </c>
      <c r="E134">
        <v>3210</v>
      </c>
    </row>
    <row r="135" spans="1:5" x14ac:dyDescent="0.25">
      <c r="A135" s="57">
        <v>505</v>
      </c>
      <c r="B135">
        <v>0</v>
      </c>
      <c r="C135">
        <v>3351</v>
      </c>
      <c r="D135">
        <v>196</v>
      </c>
      <c r="E135">
        <v>3210</v>
      </c>
    </row>
    <row r="136" spans="1:5" x14ac:dyDescent="0.25">
      <c r="A136" s="58" t="s">
        <v>83</v>
      </c>
      <c r="B136">
        <v>0</v>
      </c>
      <c r="C136">
        <v>64</v>
      </c>
      <c r="D136">
        <v>4</v>
      </c>
      <c r="E136">
        <v>44</v>
      </c>
    </row>
    <row r="137" spans="1:5" x14ac:dyDescent="0.25">
      <c r="A137" s="58" t="s">
        <v>206</v>
      </c>
      <c r="B137">
        <v>0</v>
      </c>
      <c r="C137">
        <v>950</v>
      </c>
      <c r="D137">
        <v>72</v>
      </c>
      <c r="E137">
        <v>909</v>
      </c>
    </row>
    <row r="138" spans="1:5" x14ac:dyDescent="0.25">
      <c r="A138" s="58" t="s">
        <v>160</v>
      </c>
      <c r="B138">
        <v>0</v>
      </c>
      <c r="C138">
        <v>318</v>
      </c>
      <c r="D138">
        <v>8</v>
      </c>
      <c r="E138">
        <v>238</v>
      </c>
    </row>
    <row r="139" spans="1:5" x14ac:dyDescent="0.25">
      <c r="A139" s="58" t="s">
        <v>267</v>
      </c>
      <c r="B139">
        <v>0</v>
      </c>
      <c r="C139">
        <v>2019</v>
      </c>
      <c r="D139">
        <v>112</v>
      </c>
      <c r="E139">
        <v>2019</v>
      </c>
    </row>
    <row r="140" spans="1:5" x14ac:dyDescent="0.25">
      <c r="A140" s="56" t="s">
        <v>67</v>
      </c>
      <c r="B140">
        <v>0</v>
      </c>
      <c r="C140">
        <v>83</v>
      </c>
      <c r="D140">
        <v>378</v>
      </c>
      <c r="E140">
        <v>988</v>
      </c>
    </row>
    <row r="141" spans="1:5" x14ac:dyDescent="0.25">
      <c r="A141" s="57">
        <v>502</v>
      </c>
      <c r="B141">
        <v>0</v>
      </c>
      <c r="C141">
        <v>83</v>
      </c>
      <c r="D141">
        <v>378</v>
      </c>
      <c r="E141">
        <v>988</v>
      </c>
    </row>
    <row r="142" spans="1:5" x14ac:dyDescent="0.25">
      <c r="A142" s="58" t="s">
        <v>268</v>
      </c>
      <c r="B142">
        <v>0</v>
      </c>
      <c r="C142">
        <v>5</v>
      </c>
      <c r="D142">
        <v>13</v>
      </c>
      <c r="E142">
        <v>65</v>
      </c>
    </row>
    <row r="143" spans="1:5" x14ac:dyDescent="0.25">
      <c r="A143" s="58" t="s">
        <v>221</v>
      </c>
      <c r="B143">
        <v>0</v>
      </c>
      <c r="C143">
        <v>78</v>
      </c>
      <c r="D143">
        <v>365</v>
      </c>
      <c r="E143">
        <v>923</v>
      </c>
    </row>
    <row r="144" spans="1:5" x14ac:dyDescent="0.25">
      <c r="A144" s="56" t="s">
        <v>44</v>
      </c>
      <c r="B144">
        <v>0</v>
      </c>
      <c r="C144">
        <v>1254</v>
      </c>
      <c r="D144">
        <v>68</v>
      </c>
      <c r="E144">
        <v>1086</v>
      </c>
    </row>
    <row r="145" spans="1:5" x14ac:dyDescent="0.25">
      <c r="A145" s="57">
        <v>503</v>
      </c>
      <c r="B145">
        <v>0</v>
      </c>
      <c r="C145">
        <v>1254</v>
      </c>
      <c r="D145">
        <v>68</v>
      </c>
      <c r="E145">
        <v>1086</v>
      </c>
    </row>
    <row r="146" spans="1:5" x14ac:dyDescent="0.25">
      <c r="A146" s="58" t="s">
        <v>85</v>
      </c>
      <c r="B146">
        <v>0</v>
      </c>
      <c r="C146">
        <v>878</v>
      </c>
      <c r="D146">
        <v>45</v>
      </c>
      <c r="E146">
        <v>802</v>
      </c>
    </row>
    <row r="147" spans="1:5" x14ac:dyDescent="0.25">
      <c r="A147" s="58" t="s">
        <v>171</v>
      </c>
      <c r="B147">
        <v>0</v>
      </c>
      <c r="C147">
        <v>336</v>
      </c>
      <c r="D147">
        <v>23</v>
      </c>
      <c r="E147">
        <v>284</v>
      </c>
    </row>
    <row r="148" spans="1:5" x14ac:dyDescent="0.25">
      <c r="A148" s="58" t="s">
        <v>269</v>
      </c>
      <c r="B148">
        <v>0</v>
      </c>
      <c r="C148">
        <v>40</v>
      </c>
      <c r="D148">
        <v>0</v>
      </c>
      <c r="E148">
        <v>0</v>
      </c>
    </row>
    <row r="149" spans="1:5" x14ac:dyDescent="0.25">
      <c r="A149" s="56" t="s">
        <v>45</v>
      </c>
      <c r="B149">
        <v>0</v>
      </c>
      <c r="C149">
        <v>370</v>
      </c>
      <c r="D149">
        <v>40</v>
      </c>
      <c r="E149">
        <v>328</v>
      </c>
    </row>
    <row r="150" spans="1:5" x14ac:dyDescent="0.25">
      <c r="A150" s="57">
        <v>509</v>
      </c>
      <c r="B150">
        <v>0</v>
      </c>
      <c r="C150">
        <v>370</v>
      </c>
      <c r="D150">
        <v>40</v>
      </c>
      <c r="E150">
        <v>328</v>
      </c>
    </row>
    <row r="151" spans="1:5" x14ac:dyDescent="0.25">
      <c r="A151" s="58" t="s">
        <v>270</v>
      </c>
      <c r="B151">
        <v>0</v>
      </c>
      <c r="C151">
        <v>259</v>
      </c>
      <c r="D151">
        <v>18</v>
      </c>
      <c r="E151">
        <v>217</v>
      </c>
    </row>
    <row r="152" spans="1:5" x14ac:dyDescent="0.25">
      <c r="A152" s="58" t="s">
        <v>271</v>
      </c>
      <c r="B152">
        <v>0</v>
      </c>
      <c r="C152">
        <v>111</v>
      </c>
      <c r="D152">
        <v>22</v>
      </c>
      <c r="E152">
        <v>111</v>
      </c>
    </row>
    <row r="153" spans="1:5" x14ac:dyDescent="0.25">
      <c r="A153" s="56" t="s">
        <v>272</v>
      </c>
      <c r="B153">
        <v>0</v>
      </c>
      <c r="C153">
        <v>26</v>
      </c>
      <c r="D153">
        <v>6</v>
      </c>
      <c r="E153">
        <v>26</v>
      </c>
    </row>
    <row r="154" spans="1:5" x14ac:dyDescent="0.25">
      <c r="A154" s="57">
        <v>522</v>
      </c>
      <c r="B154">
        <v>0</v>
      </c>
      <c r="C154">
        <v>26</v>
      </c>
      <c r="D154">
        <v>6</v>
      </c>
      <c r="E154">
        <v>26</v>
      </c>
    </row>
    <row r="155" spans="1:5" x14ac:dyDescent="0.25">
      <c r="A155" s="58" t="s">
        <v>273</v>
      </c>
      <c r="B155">
        <v>0</v>
      </c>
      <c r="C155">
        <v>26</v>
      </c>
      <c r="D155">
        <v>6</v>
      </c>
      <c r="E155">
        <v>26</v>
      </c>
    </row>
    <row r="156" spans="1:5" x14ac:dyDescent="0.25">
      <c r="A156" s="56" t="s">
        <v>48</v>
      </c>
      <c r="B156">
        <v>0</v>
      </c>
      <c r="C156">
        <v>2063</v>
      </c>
      <c r="D156">
        <v>161</v>
      </c>
      <c r="E156">
        <v>1912</v>
      </c>
    </row>
    <row r="157" spans="1:5" x14ac:dyDescent="0.25">
      <c r="A157" s="57">
        <v>504</v>
      </c>
      <c r="B157">
        <v>0</v>
      </c>
      <c r="C157">
        <v>2063</v>
      </c>
      <c r="D157">
        <v>161</v>
      </c>
      <c r="E157">
        <v>1912</v>
      </c>
    </row>
    <row r="158" spans="1:5" x14ac:dyDescent="0.25">
      <c r="A158" s="58" t="s">
        <v>88</v>
      </c>
      <c r="B158">
        <v>0</v>
      </c>
      <c r="C158">
        <v>210</v>
      </c>
      <c r="D158">
        <v>20</v>
      </c>
      <c r="E158">
        <v>210</v>
      </c>
    </row>
    <row r="159" spans="1:5" x14ac:dyDescent="0.25">
      <c r="A159" s="58" t="s">
        <v>274</v>
      </c>
      <c r="B159">
        <v>0</v>
      </c>
      <c r="C159">
        <v>310</v>
      </c>
      <c r="D159">
        <v>35</v>
      </c>
      <c r="E159">
        <v>309</v>
      </c>
    </row>
    <row r="160" spans="1:5" x14ac:dyDescent="0.25">
      <c r="A160" s="58" t="s">
        <v>159</v>
      </c>
      <c r="B160">
        <v>0</v>
      </c>
      <c r="C160">
        <v>1543</v>
      </c>
      <c r="D160">
        <v>106</v>
      </c>
      <c r="E160">
        <v>1393</v>
      </c>
    </row>
    <row r="161" spans="1:5" x14ac:dyDescent="0.25">
      <c r="A161" s="56" t="s">
        <v>62</v>
      </c>
      <c r="B161">
        <v>0</v>
      </c>
      <c r="C161">
        <v>149</v>
      </c>
      <c r="D161">
        <v>24</v>
      </c>
      <c r="E161">
        <v>128</v>
      </c>
    </row>
    <row r="162" spans="1:5" x14ac:dyDescent="0.25">
      <c r="A162" s="57">
        <v>510</v>
      </c>
      <c r="B162">
        <v>0</v>
      </c>
      <c r="C162">
        <v>149</v>
      </c>
      <c r="D162">
        <v>24</v>
      </c>
      <c r="E162">
        <v>128</v>
      </c>
    </row>
    <row r="163" spans="1:5" x14ac:dyDescent="0.25">
      <c r="A163" s="58" t="s">
        <v>275</v>
      </c>
      <c r="B163">
        <v>0</v>
      </c>
      <c r="C163">
        <v>50</v>
      </c>
      <c r="D163">
        <v>12</v>
      </c>
      <c r="E163">
        <v>45</v>
      </c>
    </row>
    <row r="164" spans="1:5" x14ac:dyDescent="0.25">
      <c r="A164" s="58" t="s">
        <v>276</v>
      </c>
      <c r="B164">
        <v>0</v>
      </c>
      <c r="C164">
        <v>99</v>
      </c>
      <c r="D164">
        <v>12</v>
      </c>
      <c r="E164">
        <v>83</v>
      </c>
    </row>
    <row r="165" spans="1:5" x14ac:dyDescent="0.25">
      <c r="A165" s="55">
        <v>6</v>
      </c>
      <c r="B165">
        <v>0</v>
      </c>
      <c r="C165">
        <v>415</v>
      </c>
      <c r="D165">
        <v>65</v>
      </c>
      <c r="E165">
        <v>385</v>
      </c>
    </row>
    <row r="166" spans="1:5" x14ac:dyDescent="0.25">
      <c r="A166" s="56" t="s">
        <v>49</v>
      </c>
      <c r="B166">
        <v>0</v>
      </c>
      <c r="C166">
        <v>415</v>
      </c>
      <c r="D166">
        <v>65</v>
      </c>
      <c r="E166">
        <v>385</v>
      </c>
    </row>
    <row r="167" spans="1:5" x14ac:dyDescent="0.25">
      <c r="A167" s="57">
        <v>601</v>
      </c>
      <c r="B167">
        <v>0</v>
      </c>
      <c r="C167">
        <v>415</v>
      </c>
      <c r="D167">
        <v>65</v>
      </c>
      <c r="E167">
        <v>385</v>
      </c>
    </row>
    <row r="168" spans="1:5" x14ac:dyDescent="0.25">
      <c r="A168" s="58" t="s">
        <v>50</v>
      </c>
      <c r="B168">
        <v>0</v>
      </c>
      <c r="C168">
        <v>165</v>
      </c>
      <c r="D168">
        <v>36</v>
      </c>
      <c r="E168">
        <v>157</v>
      </c>
    </row>
    <row r="169" spans="1:5" x14ac:dyDescent="0.25">
      <c r="A169" s="58" t="s">
        <v>140</v>
      </c>
      <c r="B169">
        <v>0</v>
      </c>
      <c r="C169">
        <v>21</v>
      </c>
      <c r="D169">
        <v>2</v>
      </c>
      <c r="E169">
        <v>6</v>
      </c>
    </row>
    <row r="170" spans="1:5" x14ac:dyDescent="0.25">
      <c r="A170" s="58" t="s">
        <v>53</v>
      </c>
      <c r="B170">
        <v>0</v>
      </c>
      <c r="C170">
        <v>229</v>
      </c>
      <c r="D170">
        <v>27</v>
      </c>
      <c r="E170">
        <v>222</v>
      </c>
    </row>
    <row r="171" spans="1:5" x14ac:dyDescent="0.25">
      <c r="A171" s="55">
        <v>7</v>
      </c>
      <c r="B171">
        <v>0</v>
      </c>
      <c r="C171">
        <v>558</v>
      </c>
      <c r="D171">
        <v>16</v>
      </c>
      <c r="E171">
        <v>58</v>
      </c>
    </row>
    <row r="172" spans="1:5" x14ac:dyDescent="0.25">
      <c r="A172" s="56" t="s">
        <v>142</v>
      </c>
      <c r="B172">
        <v>0</v>
      </c>
      <c r="C172">
        <v>392</v>
      </c>
      <c r="D172">
        <v>16</v>
      </c>
      <c r="E172">
        <v>58</v>
      </c>
    </row>
    <row r="173" spans="1:5" x14ac:dyDescent="0.25">
      <c r="A173" s="57">
        <v>702</v>
      </c>
      <c r="B173">
        <v>0</v>
      </c>
      <c r="C173">
        <v>392</v>
      </c>
      <c r="D173">
        <v>16</v>
      </c>
      <c r="E173">
        <v>58</v>
      </c>
    </row>
    <row r="174" spans="1:5" x14ac:dyDescent="0.25">
      <c r="A174" s="58" t="s">
        <v>277</v>
      </c>
      <c r="B174">
        <v>0</v>
      </c>
      <c r="C174">
        <v>392</v>
      </c>
      <c r="D174">
        <v>16</v>
      </c>
      <c r="E174">
        <v>58</v>
      </c>
    </row>
    <row r="175" spans="1:5" x14ac:dyDescent="0.25">
      <c r="A175" s="56" t="s">
        <v>143</v>
      </c>
      <c r="B175">
        <v>0</v>
      </c>
      <c r="C175">
        <v>143</v>
      </c>
      <c r="D175">
        <v>0</v>
      </c>
      <c r="E175">
        <v>0</v>
      </c>
    </row>
    <row r="176" spans="1:5" x14ac:dyDescent="0.25">
      <c r="A176" s="57">
        <v>701</v>
      </c>
      <c r="B176">
        <v>0</v>
      </c>
      <c r="C176">
        <v>143</v>
      </c>
      <c r="D176">
        <v>0</v>
      </c>
      <c r="E176">
        <v>0</v>
      </c>
    </row>
    <row r="177" spans="1:5" x14ac:dyDescent="0.25">
      <c r="A177" s="58" t="s">
        <v>278</v>
      </c>
      <c r="B177">
        <v>0</v>
      </c>
      <c r="C177">
        <v>143</v>
      </c>
      <c r="D177">
        <v>0</v>
      </c>
      <c r="E177">
        <v>0</v>
      </c>
    </row>
    <row r="178" spans="1:5" x14ac:dyDescent="0.25">
      <c r="A178" s="56" t="s">
        <v>23</v>
      </c>
      <c r="B178">
        <v>0</v>
      </c>
      <c r="C178">
        <v>23</v>
      </c>
      <c r="D178">
        <v>0</v>
      </c>
      <c r="E178">
        <v>0</v>
      </c>
    </row>
    <row r="179" spans="1:5" x14ac:dyDescent="0.25">
      <c r="A179" s="57">
        <v>703</v>
      </c>
      <c r="B179">
        <v>0</v>
      </c>
      <c r="C179">
        <v>23</v>
      </c>
      <c r="D179">
        <v>0</v>
      </c>
      <c r="E179">
        <v>0</v>
      </c>
    </row>
    <row r="180" spans="1:5" x14ac:dyDescent="0.25">
      <c r="A180" s="58" t="s">
        <v>279</v>
      </c>
      <c r="B180">
        <v>0</v>
      </c>
      <c r="C180">
        <v>3</v>
      </c>
      <c r="D180">
        <v>0</v>
      </c>
      <c r="E180">
        <v>0</v>
      </c>
    </row>
    <row r="181" spans="1:5" x14ac:dyDescent="0.25">
      <c r="A181" s="58" t="s">
        <v>280</v>
      </c>
      <c r="B181">
        <v>0</v>
      </c>
      <c r="C181">
        <v>20</v>
      </c>
      <c r="D181">
        <v>0</v>
      </c>
      <c r="E181">
        <v>0</v>
      </c>
    </row>
    <row r="182" spans="1:5" x14ac:dyDescent="0.25">
      <c r="A182" s="55" t="s">
        <v>281</v>
      </c>
      <c r="B182">
        <v>0</v>
      </c>
      <c r="C182">
        <v>41675</v>
      </c>
      <c r="D182">
        <v>1743.2</v>
      </c>
      <c r="E182">
        <v>13756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76"/>
  <sheetViews>
    <sheetView topLeftCell="B1" zoomScale="70" zoomScaleNormal="70" workbookViewId="0">
      <pane ySplit="2" topLeftCell="A40" activePane="bottomLeft" state="frozen"/>
      <selection pane="bottomLeft" sqref="A1:W76"/>
    </sheetView>
  </sheetViews>
  <sheetFormatPr defaultRowHeight="15.75" x14ac:dyDescent="0.25"/>
  <cols>
    <col min="1" max="1" width="26.85546875" style="40" customWidth="1"/>
    <col min="2" max="2" width="28.5703125" style="40" customWidth="1"/>
    <col min="3" max="5" width="9.140625" style="40"/>
    <col min="6" max="9" width="10.42578125" style="40" bestFit="1" customWidth="1"/>
    <col min="10" max="11" width="9.140625" style="40"/>
    <col min="12" max="12" width="10.42578125" style="40" bestFit="1" customWidth="1"/>
    <col min="13" max="16384" width="9.140625" style="40"/>
  </cols>
  <sheetData>
    <row r="1" spans="1:23" ht="18.75" x14ac:dyDescent="0.25">
      <c r="A1" s="88" t="s">
        <v>226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88"/>
      <c r="S1" s="88"/>
      <c r="T1" s="88"/>
      <c r="U1" s="88"/>
      <c r="V1" s="88"/>
      <c r="W1" s="88"/>
    </row>
    <row r="2" spans="1:23" ht="18.75" x14ac:dyDescent="0.25">
      <c r="A2" s="89" t="s">
        <v>0</v>
      </c>
      <c r="B2" s="90" t="s">
        <v>1</v>
      </c>
      <c r="C2" s="88" t="s">
        <v>2</v>
      </c>
      <c r="D2" s="88"/>
      <c r="E2" s="88"/>
      <c r="F2" s="88" t="s">
        <v>4</v>
      </c>
      <c r="G2" s="88"/>
      <c r="H2" s="88"/>
      <c r="I2" s="91" t="s">
        <v>3</v>
      </c>
      <c r="J2" s="88"/>
      <c r="K2" s="88"/>
      <c r="L2" s="88" t="s">
        <v>5</v>
      </c>
      <c r="M2" s="88"/>
      <c r="N2" s="88"/>
      <c r="O2" s="88" t="s">
        <v>55</v>
      </c>
      <c r="P2" s="88"/>
      <c r="Q2" s="88"/>
      <c r="R2" s="88" t="s">
        <v>6</v>
      </c>
      <c r="S2" s="88"/>
      <c r="T2" s="88"/>
      <c r="U2" s="88" t="s">
        <v>56</v>
      </c>
      <c r="V2" s="88"/>
      <c r="W2" s="88"/>
    </row>
    <row r="3" spans="1:23" ht="18.75" x14ac:dyDescent="0.25">
      <c r="A3" s="92"/>
      <c r="B3" s="93"/>
      <c r="C3" s="94" t="s">
        <v>204</v>
      </c>
      <c r="D3" s="94" t="s">
        <v>213</v>
      </c>
      <c r="E3" s="94" t="s">
        <v>223</v>
      </c>
      <c r="F3" s="94" t="s">
        <v>204</v>
      </c>
      <c r="G3" s="94" t="s">
        <v>213</v>
      </c>
      <c r="H3" s="94" t="s">
        <v>223</v>
      </c>
      <c r="I3" s="94" t="s">
        <v>204</v>
      </c>
      <c r="J3" s="94" t="s">
        <v>213</v>
      </c>
      <c r="K3" s="94" t="s">
        <v>223</v>
      </c>
      <c r="L3" s="94" t="s">
        <v>204</v>
      </c>
      <c r="M3" s="94" t="s">
        <v>213</v>
      </c>
      <c r="N3" s="94" t="s">
        <v>223</v>
      </c>
      <c r="O3" s="94" t="s">
        <v>204</v>
      </c>
      <c r="P3" s="94" t="s">
        <v>213</v>
      </c>
      <c r="Q3" s="94" t="s">
        <v>223</v>
      </c>
      <c r="R3" s="94" t="s">
        <v>204</v>
      </c>
      <c r="S3" s="94" t="s">
        <v>213</v>
      </c>
      <c r="T3" s="94" t="s">
        <v>223</v>
      </c>
      <c r="U3" s="94" t="s">
        <v>204</v>
      </c>
      <c r="V3" s="94" t="s">
        <v>213</v>
      </c>
      <c r="W3" s="94" t="s">
        <v>223</v>
      </c>
    </row>
    <row r="4" spans="1:23" ht="18.75" x14ac:dyDescent="0.3">
      <c r="A4" s="95" t="s">
        <v>9</v>
      </c>
      <c r="B4" s="96"/>
      <c r="C4" s="97">
        <f t="shared" ref="C4:I4" si="0">SUM(C5,C6,C7,C8,C9,C10)</f>
        <v>2655</v>
      </c>
      <c r="D4" s="162">
        <f t="shared" si="0"/>
        <v>2755</v>
      </c>
      <c r="E4" s="99">
        <f t="shared" si="0"/>
        <v>1482</v>
      </c>
      <c r="F4" s="162">
        <f t="shared" si="0"/>
        <v>320</v>
      </c>
      <c r="G4" s="162">
        <f t="shared" si="0"/>
        <v>96</v>
      </c>
      <c r="H4" s="99">
        <f t="shared" si="0"/>
        <v>434</v>
      </c>
      <c r="I4" s="162">
        <f t="shared" si="0"/>
        <v>2640</v>
      </c>
      <c r="J4" s="162"/>
      <c r="K4" s="100"/>
      <c r="L4" s="162"/>
      <c r="M4" s="162"/>
      <c r="N4" s="100"/>
      <c r="O4" s="162"/>
      <c r="P4" s="162">
        <f>SUM(P5,P6,P7,P8,P9,P10)</f>
        <v>3659</v>
      </c>
      <c r="Q4" s="99">
        <f>SUM(Q5,Q6,Q7,Q8,Q9,Q10)</f>
        <v>1751</v>
      </c>
      <c r="R4" s="162"/>
      <c r="S4" s="162"/>
      <c r="T4" s="100"/>
      <c r="U4" s="162"/>
      <c r="V4" s="162"/>
      <c r="W4" s="100"/>
    </row>
    <row r="5" spans="1:23" ht="18.75" x14ac:dyDescent="0.3">
      <c r="A5" s="101"/>
      <c r="B5" s="102" t="s">
        <v>10</v>
      </c>
      <c r="C5" s="102">
        <v>2655</v>
      </c>
      <c r="D5" s="163">
        <v>2644</v>
      </c>
      <c r="E5" s="104">
        <v>1226</v>
      </c>
      <c r="F5" s="163"/>
      <c r="G5" s="163"/>
      <c r="H5" s="104"/>
      <c r="I5" s="163">
        <v>2640</v>
      </c>
      <c r="J5" s="163"/>
      <c r="K5" s="104"/>
      <c r="L5" s="163"/>
      <c r="M5" s="163"/>
      <c r="N5" s="104"/>
      <c r="O5" s="163"/>
      <c r="P5" s="163">
        <v>3659</v>
      </c>
      <c r="Q5" s="104">
        <v>1543</v>
      </c>
      <c r="R5" s="163"/>
      <c r="S5" s="163"/>
      <c r="T5" s="104"/>
      <c r="U5" s="163"/>
      <c r="V5" s="163"/>
      <c r="W5" s="104"/>
    </row>
    <row r="6" spans="1:23" ht="18.75" x14ac:dyDescent="0.3">
      <c r="A6" s="101"/>
      <c r="B6" s="102" t="s">
        <v>13</v>
      </c>
      <c r="C6" s="102"/>
      <c r="D6" s="163"/>
      <c r="E6" s="104"/>
      <c r="F6" s="163"/>
      <c r="G6" s="163"/>
      <c r="H6" s="104"/>
      <c r="I6" s="163"/>
      <c r="J6" s="163"/>
      <c r="K6" s="104"/>
      <c r="L6" s="163"/>
      <c r="M6" s="163"/>
      <c r="N6" s="104"/>
      <c r="O6" s="163"/>
      <c r="P6" s="163"/>
      <c r="Q6" s="104">
        <v>183</v>
      </c>
      <c r="R6" s="163"/>
      <c r="S6" s="163"/>
      <c r="T6" s="104"/>
      <c r="U6" s="163"/>
      <c r="V6" s="163"/>
      <c r="W6" s="104"/>
    </row>
    <row r="7" spans="1:23" ht="18.75" x14ac:dyDescent="0.3">
      <c r="A7" s="101"/>
      <c r="B7" s="102" t="s">
        <v>144</v>
      </c>
      <c r="C7" s="102"/>
      <c r="D7" s="163"/>
      <c r="E7" s="104"/>
      <c r="F7" s="163"/>
      <c r="G7" s="163"/>
      <c r="H7" s="104"/>
      <c r="I7" s="163"/>
      <c r="J7" s="163"/>
      <c r="K7" s="104"/>
      <c r="L7" s="163"/>
      <c r="M7" s="163"/>
      <c r="N7" s="104"/>
      <c r="O7" s="163"/>
      <c r="P7" s="163"/>
      <c r="Q7" s="104">
        <v>25</v>
      </c>
      <c r="R7" s="163"/>
      <c r="S7" s="163"/>
      <c r="T7" s="104"/>
      <c r="U7" s="163"/>
      <c r="V7" s="163"/>
      <c r="W7" s="104"/>
    </row>
    <row r="8" spans="1:23" ht="18.75" x14ac:dyDescent="0.3">
      <c r="A8" s="101"/>
      <c r="B8" s="102" t="s">
        <v>11</v>
      </c>
      <c r="C8" s="102"/>
      <c r="D8" s="163">
        <v>111</v>
      </c>
      <c r="E8" s="104">
        <v>256</v>
      </c>
      <c r="F8" s="163"/>
      <c r="G8" s="163"/>
      <c r="H8" s="104"/>
      <c r="I8" s="163"/>
      <c r="J8" s="163"/>
      <c r="K8" s="104"/>
      <c r="L8" s="163"/>
      <c r="M8" s="163"/>
      <c r="N8" s="104"/>
      <c r="O8" s="163"/>
      <c r="P8" s="163"/>
      <c r="Q8" s="104"/>
      <c r="R8" s="163"/>
      <c r="S8" s="163"/>
      <c r="T8" s="104"/>
      <c r="U8" s="163"/>
      <c r="V8" s="163"/>
      <c r="W8" s="104"/>
    </row>
    <row r="9" spans="1:23" ht="18.75" x14ac:dyDescent="0.3">
      <c r="A9" s="101"/>
      <c r="B9" s="102" t="s">
        <v>149</v>
      </c>
      <c r="C9" s="102"/>
      <c r="D9" s="163"/>
      <c r="E9" s="104"/>
      <c r="F9" s="163"/>
      <c r="G9" s="163"/>
      <c r="H9" s="104"/>
      <c r="I9" s="163"/>
      <c r="J9" s="163"/>
      <c r="K9" s="104"/>
      <c r="L9" s="163"/>
      <c r="M9" s="163"/>
      <c r="N9" s="104"/>
      <c r="O9" s="163"/>
      <c r="P9" s="163"/>
      <c r="Q9" s="104"/>
      <c r="R9" s="163"/>
      <c r="S9" s="163"/>
      <c r="T9" s="104"/>
      <c r="U9" s="163"/>
      <c r="V9" s="163"/>
      <c r="W9" s="104"/>
    </row>
    <row r="10" spans="1:23" ht="18.75" x14ac:dyDescent="0.3">
      <c r="A10" s="105"/>
      <c r="B10" s="106" t="s">
        <v>12</v>
      </c>
      <c r="C10" s="106"/>
      <c r="D10" s="107"/>
      <c r="E10" s="108"/>
      <c r="F10" s="107">
        <v>320</v>
      </c>
      <c r="G10" s="107">
        <v>96</v>
      </c>
      <c r="H10" s="104">
        <v>434</v>
      </c>
      <c r="I10" s="107"/>
      <c r="J10" s="107"/>
      <c r="K10" s="108"/>
      <c r="L10" s="107"/>
      <c r="M10" s="107"/>
      <c r="N10" s="108"/>
      <c r="O10" s="107"/>
      <c r="P10" s="107"/>
      <c r="Q10" s="108"/>
      <c r="R10" s="107"/>
      <c r="S10" s="107"/>
      <c r="T10" s="108"/>
      <c r="U10" s="107"/>
      <c r="V10" s="107"/>
      <c r="W10" s="108"/>
    </row>
    <row r="11" spans="1:23" ht="18.75" x14ac:dyDescent="0.3">
      <c r="A11" s="112" t="s">
        <v>14</v>
      </c>
      <c r="B11" s="96"/>
      <c r="C11" s="97"/>
      <c r="D11" s="162"/>
      <c r="E11" s="100"/>
      <c r="F11" s="162">
        <f>SUM(F12,F13,F14,F15,F16,F17,F18,F19,F20,F21,F22,F23,F24,F25,F26,F27,F28,F29,F30)</f>
        <v>2082</v>
      </c>
      <c r="G11" s="162">
        <f t="shared" ref="G11:T11" si="1">SUM(G12,G13,G14,G15,G16,G17,G18,G19,G20,G21,G22,G23,G24,G25,G26,G27,G28,G29,G30)</f>
        <v>723</v>
      </c>
      <c r="H11" s="99">
        <f>SUM(H12,H13,H14,H15,H16,H17,H18,H19,H20,H21,H22,H23,H24,H25,H26,H27,H28,H29,H30)</f>
        <v>2163</v>
      </c>
      <c r="I11" s="162">
        <f t="shared" si="1"/>
        <v>58</v>
      </c>
      <c r="J11" s="162">
        <f t="shared" si="1"/>
        <v>1939</v>
      </c>
      <c r="K11" s="99">
        <f t="shared" si="1"/>
        <v>20</v>
      </c>
      <c r="L11" s="162"/>
      <c r="M11" s="162"/>
      <c r="N11" s="99"/>
      <c r="O11" s="162"/>
      <c r="P11" s="162">
        <f t="shared" si="1"/>
        <v>55</v>
      </c>
      <c r="Q11" s="99">
        <f t="shared" si="1"/>
        <v>12</v>
      </c>
      <c r="R11" s="162"/>
      <c r="S11" s="162"/>
      <c r="T11" s="99">
        <f t="shared" si="1"/>
        <v>65</v>
      </c>
      <c r="U11" s="162"/>
      <c r="V11" s="162"/>
      <c r="W11" s="99"/>
    </row>
    <row r="12" spans="1:23" ht="18.75" x14ac:dyDescent="0.3">
      <c r="A12" s="113"/>
      <c r="B12" s="102" t="s">
        <v>15</v>
      </c>
      <c r="C12" s="102"/>
      <c r="D12" s="163"/>
      <c r="E12" s="104"/>
      <c r="F12" s="163">
        <v>158</v>
      </c>
      <c r="G12" s="163">
        <v>79</v>
      </c>
      <c r="H12" s="104">
        <v>105</v>
      </c>
      <c r="I12" s="163"/>
      <c r="J12" s="163"/>
      <c r="K12" s="104">
        <v>20</v>
      </c>
      <c r="L12" s="163"/>
      <c r="M12" s="163"/>
      <c r="N12" s="104"/>
      <c r="O12" s="163"/>
      <c r="P12" s="163"/>
      <c r="Q12" s="104"/>
      <c r="R12" s="163"/>
      <c r="S12" s="163"/>
      <c r="T12" s="104"/>
      <c r="U12" s="163"/>
      <c r="V12" s="163"/>
      <c r="W12" s="104"/>
    </row>
    <row r="13" spans="1:23" ht="18.75" x14ac:dyDescent="0.3">
      <c r="A13" s="113"/>
      <c r="B13" s="102" t="s">
        <v>16</v>
      </c>
      <c r="C13" s="102"/>
      <c r="D13" s="163"/>
      <c r="E13" s="104"/>
      <c r="F13" s="163"/>
      <c r="G13" s="163">
        <v>282</v>
      </c>
      <c r="H13" s="104">
        <v>180</v>
      </c>
      <c r="I13" s="163"/>
      <c r="J13" s="163">
        <v>543</v>
      </c>
      <c r="K13" s="104"/>
      <c r="L13" s="163"/>
      <c r="M13" s="163"/>
      <c r="N13" s="104"/>
      <c r="O13" s="163"/>
      <c r="P13" s="163"/>
      <c r="Q13" s="104"/>
      <c r="R13" s="163"/>
      <c r="S13" s="163"/>
      <c r="T13" s="104"/>
      <c r="U13" s="163"/>
      <c r="V13" s="163"/>
      <c r="W13" s="104"/>
    </row>
    <row r="14" spans="1:23" ht="18.75" x14ac:dyDescent="0.3">
      <c r="A14" s="113"/>
      <c r="B14" s="102" t="s">
        <v>74</v>
      </c>
      <c r="C14" s="102"/>
      <c r="D14" s="163"/>
      <c r="E14" s="104"/>
      <c r="F14" s="163"/>
      <c r="G14" s="163">
        <v>13</v>
      </c>
      <c r="H14" s="104"/>
      <c r="I14" s="163"/>
      <c r="J14" s="163"/>
      <c r="K14" s="104"/>
      <c r="L14" s="163"/>
      <c r="M14" s="163"/>
      <c r="N14" s="104"/>
      <c r="O14" s="163"/>
      <c r="P14" s="163"/>
      <c r="Q14" s="104"/>
      <c r="R14" s="163"/>
      <c r="S14" s="163"/>
      <c r="T14" s="104">
        <v>65</v>
      </c>
      <c r="U14" s="163"/>
      <c r="V14" s="163"/>
      <c r="W14" s="104"/>
    </row>
    <row r="15" spans="1:23" ht="18.75" x14ac:dyDescent="0.3">
      <c r="A15" s="113"/>
      <c r="B15" s="102" t="s">
        <v>17</v>
      </c>
      <c r="C15" s="102"/>
      <c r="D15" s="163"/>
      <c r="E15" s="104"/>
      <c r="F15" s="163"/>
      <c r="G15" s="163">
        <v>15</v>
      </c>
      <c r="H15" s="104">
        <v>53</v>
      </c>
      <c r="I15" s="163"/>
      <c r="J15" s="163">
        <v>5</v>
      </c>
      <c r="K15" s="104"/>
      <c r="L15" s="163"/>
      <c r="M15" s="163"/>
      <c r="N15" s="104"/>
      <c r="O15" s="163"/>
      <c r="P15" s="163"/>
      <c r="Q15" s="104"/>
      <c r="R15" s="163"/>
      <c r="S15" s="163"/>
      <c r="T15" s="104"/>
      <c r="U15" s="163"/>
      <c r="V15" s="163"/>
      <c r="W15" s="104"/>
    </row>
    <row r="16" spans="1:23" ht="18.75" x14ac:dyDescent="0.3">
      <c r="A16" s="113"/>
      <c r="B16" s="102" t="s">
        <v>18</v>
      </c>
      <c r="C16" s="102"/>
      <c r="D16" s="163"/>
      <c r="E16" s="104"/>
      <c r="F16" s="163">
        <v>450</v>
      </c>
      <c r="G16" s="163">
        <v>176</v>
      </c>
      <c r="H16" s="104">
        <v>596</v>
      </c>
      <c r="I16" s="163"/>
      <c r="J16" s="163">
        <v>610</v>
      </c>
      <c r="K16" s="104"/>
      <c r="L16" s="163"/>
      <c r="M16" s="163"/>
      <c r="N16" s="104"/>
      <c r="O16" s="163"/>
      <c r="P16" s="163"/>
      <c r="Q16" s="104"/>
      <c r="R16" s="163"/>
      <c r="S16" s="163"/>
      <c r="T16" s="104"/>
      <c r="U16" s="163"/>
      <c r="V16" s="163"/>
      <c r="W16" s="104"/>
    </row>
    <row r="17" spans="1:23" ht="18.75" x14ac:dyDescent="0.3">
      <c r="A17" s="113"/>
      <c r="B17" s="102" t="s">
        <v>19</v>
      </c>
      <c r="C17" s="102"/>
      <c r="D17" s="163"/>
      <c r="E17" s="104"/>
      <c r="F17" s="163">
        <v>5</v>
      </c>
      <c r="G17" s="163">
        <v>78</v>
      </c>
      <c r="H17" s="104">
        <v>100</v>
      </c>
      <c r="I17" s="163"/>
      <c r="J17" s="163">
        <v>452</v>
      </c>
      <c r="K17" s="104"/>
      <c r="L17" s="163"/>
      <c r="M17" s="163"/>
      <c r="N17" s="104"/>
      <c r="O17" s="163"/>
      <c r="P17" s="163"/>
      <c r="Q17" s="104"/>
      <c r="R17" s="163"/>
      <c r="S17" s="163"/>
      <c r="T17" s="104"/>
      <c r="U17" s="163"/>
      <c r="V17" s="163"/>
      <c r="W17" s="104"/>
    </row>
    <row r="18" spans="1:23" ht="18.75" x14ac:dyDescent="0.3">
      <c r="A18" s="113"/>
      <c r="B18" s="102" t="s">
        <v>20</v>
      </c>
      <c r="C18" s="102"/>
      <c r="D18" s="163"/>
      <c r="E18" s="104"/>
      <c r="F18" s="163">
        <v>289</v>
      </c>
      <c r="G18" s="163">
        <v>63</v>
      </c>
      <c r="H18" s="104">
        <v>340</v>
      </c>
      <c r="I18" s="163"/>
      <c r="J18" s="163">
        <v>300</v>
      </c>
      <c r="K18" s="104"/>
      <c r="L18" s="163"/>
      <c r="M18" s="163"/>
      <c r="N18" s="104"/>
      <c r="O18" s="163"/>
      <c r="P18" s="163"/>
      <c r="Q18" s="104"/>
      <c r="R18" s="163"/>
      <c r="S18" s="163"/>
      <c r="T18" s="104"/>
      <c r="U18" s="163"/>
      <c r="V18" s="163"/>
      <c r="W18" s="104"/>
    </row>
    <row r="19" spans="1:23" ht="18.75" x14ac:dyDescent="0.3">
      <c r="A19" s="113"/>
      <c r="B19" s="102" t="s">
        <v>21</v>
      </c>
      <c r="C19" s="102"/>
      <c r="D19" s="163"/>
      <c r="E19" s="104"/>
      <c r="F19" s="163">
        <v>775</v>
      </c>
      <c r="G19" s="163"/>
      <c r="H19" s="104">
        <v>131</v>
      </c>
      <c r="I19" s="163"/>
      <c r="J19" s="163"/>
      <c r="K19" s="104"/>
      <c r="L19" s="163"/>
      <c r="M19" s="163"/>
      <c r="N19" s="104"/>
      <c r="O19" s="163"/>
      <c r="P19" s="163"/>
      <c r="Q19" s="104"/>
      <c r="R19" s="163"/>
      <c r="S19" s="163"/>
      <c r="T19" s="104"/>
      <c r="U19" s="163"/>
      <c r="V19" s="163"/>
      <c r="W19" s="104"/>
    </row>
    <row r="20" spans="1:23" ht="18.75" x14ac:dyDescent="0.3">
      <c r="A20" s="113"/>
      <c r="B20" s="102" t="s">
        <v>77</v>
      </c>
      <c r="C20" s="102"/>
      <c r="D20" s="163"/>
      <c r="E20" s="104"/>
      <c r="F20" s="163"/>
      <c r="G20" s="163"/>
      <c r="H20" s="104">
        <v>102</v>
      </c>
      <c r="I20" s="163"/>
      <c r="J20" s="163"/>
      <c r="K20" s="104"/>
      <c r="L20" s="163"/>
      <c r="M20" s="163"/>
      <c r="N20" s="104"/>
      <c r="O20" s="163"/>
      <c r="P20" s="163"/>
      <c r="Q20" s="104"/>
      <c r="R20" s="163"/>
      <c r="S20" s="163"/>
      <c r="T20" s="104"/>
      <c r="U20" s="163"/>
      <c r="V20" s="163"/>
      <c r="W20" s="104"/>
    </row>
    <row r="21" spans="1:23" ht="18.75" x14ac:dyDescent="0.3">
      <c r="A21" s="113"/>
      <c r="B21" s="102" t="s">
        <v>22</v>
      </c>
      <c r="C21" s="102"/>
      <c r="D21" s="163"/>
      <c r="E21" s="104"/>
      <c r="F21" s="163"/>
      <c r="G21" s="163">
        <v>9</v>
      </c>
      <c r="H21" s="104">
        <v>66</v>
      </c>
      <c r="I21" s="163"/>
      <c r="J21" s="163"/>
      <c r="K21" s="104"/>
      <c r="L21" s="163"/>
      <c r="M21" s="163"/>
      <c r="N21" s="104"/>
      <c r="O21" s="163"/>
      <c r="P21" s="163"/>
      <c r="Q21" s="104"/>
      <c r="R21" s="163"/>
      <c r="S21" s="163"/>
      <c r="T21" s="104"/>
      <c r="U21" s="163"/>
      <c r="V21" s="163"/>
      <c r="W21" s="104"/>
    </row>
    <row r="22" spans="1:23" ht="18.75" x14ac:dyDescent="0.3">
      <c r="A22" s="113"/>
      <c r="B22" s="102" t="s">
        <v>58</v>
      </c>
      <c r="C22" s="102"/>
      <c r="D22" s="163"/>
      <c r="E22" s="104"/>
      <c r="F22" s="163"/>
      <c r="G22" s="163"/>
      <c r="H22" s="104">
        <v>65</v>
      </c>
      <c r="I22" s="163"/>
      <c r="J22" s="163"/>
      <c r="K22" s="104"/>
      <c r="L22" s="163"/>
      <c r="M22" s="163"/>
      <c r="N22" s="104"/>
      <c r="O22" s="163"/>
      <c r="P22" s="163"/>
      <c r="Q22" s="104"/>
      <c r="R22" s="163"/>
      <c r="S22" s="163"/>
      <c r="T22" s="104"/>
      <c r="U22" s="163"/>
      <c r="V22" s="163"/>
      <c r="W22" s="104"/>
    </row>
    <row r="23" spans="1:23" ht="18.75" x14ac:dyDescent="0.3">
      <c r="A23" s="113"/>
      <c r="B23" s="102" t="s">
        <v>151</v>
      </c>
      <c r="C23" s="102"/>
      <c r="D23" s="163"/>
      <c r="E23" s="104"/>
      <c r="F23" s="163">
        <v>10</v>
      </c>
      <c r="G23" s="163"/>
      <c r="H23" s="104">
        <v>68</v>
      </c>
      <c r="I23" s="163"/>
      <c r="J23" s="163"/>
      <c r="K23" s="104"/>
      <c r="L23" s="163"/>
      <c r="M23" s="163"/>
      <c r="N23" s="104"/>
      <c r="O23" s="163"/>
      <c r="P23" s="163">
        <v>55</v>
      </c>
      <c r="Q23" s="104">
        <v>12</v>
      </c>
      <c r="R23" s="163"/>
      <c r="S23" s="163"/>
      <c r="T23" s="104"/>
      <c r="U23" s="163"/>
      <c r="V23" s="163"/>
      <c r="W23" s="104"/>
    </row>
    <row r="24" spans="1:23" ht="18.75" x14ac:dyDescent="0.3">
      <c r="A24" s="113"/>
      <c r="B24" s="102" t="s">
        <v>132</v>
      </c>
      <c r="C24" s="102"/>
      <c r="D24" s="163"/>
      <c r="E24" s="104"/>
      <c r="F24" s="163">
        <v>110</v>
      </c>
      <c r="G24" s="163"/>
      <c r="H24" s="104">
        <v>37</v>
      </c>
      <c r="I24" s="163">
        <v>58</v>
      </c>
      <c r="J24" s="163"/>
      <c r="K24" s="104"/>
      <c r="L24" s="163"/>
      <c r="M24" s="163"/>
      <c r="N24" s="104"/>
      <c r="O24" s="163"/>
      <c r="P24" s="163"/>
      <c r="Q24" s="104"/>
      <c r="R24" s="163"/>
      <c r="S24" s="163"/>
      <c r="T24" s="104"/>
      <c r="U24" s="163"/>
      <c r="V24" s="163"/>
      <c r="W24" s="104"/>
    </row>
    <row r="25" spans="1:23" ht="18.75" x14ac:dyDescent="0.3">
      <c r="A25" s="113"/>
      <c r="B25" s="102" t="s">
        <v>59</v>
      </c>
      <c r="C25" s="102"/>
      <c r="D25" s="163"/>
      <c r="E25" s="104"/>
      <c r="F25" s="163"/>
      <c r="G25" s="163"/>
      <c r="H25" s="104"/>
      <c r="I25" s="163"/>
      <c r="J25" s="163"/>
      <c r="K25" s="104"/>
      <c r="L25" s="163"/>
      <c r="M25" s="163"/>
      <c r="N25" s="104"/>
      <c r="O25" s="163"/>
      <c r="P25" s="163"/>
      <c r="Q25" s="104"/>
      <c r="R25" s="163"/>
      <c r="S25" s="163"/>
      <c r="T25" s="104"/>
      <c r="U25" s="163"/>
      <c r="V25" s="163"/>
      <c r="W25" s="104"/>
    </row>
    <row r="26" spans="1:23" ht="18.75" x14ac:dyDescent="0.3">
      <c r="A26" s="113"/>
      <c r="B26" s="102" t="s">
        <v>24</v>
      </c>
      <c r="C26" s="102"/>
      <c r="D26" s="163"/>
      <c r="E26" s="104"/>
      <c r="F26" s="163"/>
      <c r="G26" s="163"/>
      <c r="H26" s="104">
        <v>37</v>
      </c>
      <c r="I26" s="163"/>
      <c r="J26" s="163">
        <v>20</v>
      </c>
      <c r="K26" s="104"/>
      <c r="L26" s="163"/>
      <c r="M26" s="163"/>
      <c r="N26" s="104"/>
      <c r="O26" s="163"/>
      <c r="P26" s="163"/>
      <c r="Q26" s="104"/>
      <c r="R26" s="163"/>
      <c r="S26" s="163"/>
      <c r="T26" s="104"/>
      <c r="U26" s="163"/>
      <c r="V26" s="163"/>
      <c r="W26" s="104"/>
    </row>
    <row r="27" spans="1:23" ht="18.75" x14ac:dyDescent="0.3">
      <c r="A27" s="113"/>
      <c r="B27" s="102" t="s">
        <v>152</v>
      </c>
      <c r="C27" s="102"/>
      <c r="D27" s="163"/>
      <c r="E27" s="104"/>
      <c r="F27" s="163"/>
      <c r="G27" s="163"/>
      <c r="H27" s="104"/>
      <c r="I27" s="163"/>
      <c r="J27" s="163"/>
      <c r="K27" s="104"/>
      <c r="L27" s="163"/>
      <c r="M27" s="163"/>
      <c r="N27" s="104"/>
      <c r="O27" s="163"/>
      <c r="P27" s="163"/>
      <c r="Q27" s="104"/>
      <c r="R27" s="163"/>
      <c r="S27" s="163"/>
      <c r="T27" s="104"/>
      <c r="U27" s="163"/>
      <c r="V27" s="163"/>
      <c r="W27" s="104"/>
    </row>
    <row r="28" spans="1:23" ht="18.75" x14ac:dyDescent="0.3">
      <c r="A28" s="113"/>
      <c r="B28" s="102" t="s">
        <v>76</v>
      </c>
      <c r="C28" s="102"/>
      <c r="D28" s="163"/>
      <c r="E28" s="104"/>
      <c r="F28" s="163">
        <v>285</v>
      </c>
      <c r="G28" s="163"/>
      <c r="H28" s="104">
        <v>168</v>
      </c>
      <c r="I28" s="163"/>
      <c r="J28" s="163"/>
      <c r="K28" s="104"/>
      <c r="L28" s="163"/>
      <c r="M28" s="163"/>
      <c r="N28" s="104"/>
      <c r="O28" s="163"/>
      <c r="P28" s="163"/>
      <c r="Q28" s="104"/>
      <c r="R28" s="163"/>
      <c r="S28" s="163"/>
      <c r="T28" s="104"/>
      <c r="U28" s="163"/>
      <c r="V28" s="163"/>
      <c r="W28" s="104"/>
    </row>
    <row r="29" spans="1:23" ht="18.75" x14ac:dyDescent="0.3">
      <c r="A29" s="113"/>
      <c r="B29" s="102" t="s">
        <v>150</v>
      </c>
      <c r="C29" s="102"/>
      <c r="D29" s="163"/>
      <c r="E29" s="104"/>
      <c r="F29" s="163"/>
      <c r="G29" s="163">
        <v>8</v>
      </c>
      <c r="H29" s="104">
        <v>115</v>
      </c>
      <c r="I29" s="163"/>
      <c r="J29" s="163"/>
      <c r="K29" s="104"/>
      <c r="L29" s="163"/>
      <c r="M29" s="163"/>
      <c r="N29" s="104"/>
      <c r="O29" s="163"/>
      <c r="P29" s="163"/>
      <c r="Q29" s="104"/>
      <c r="R29" s="163"/>
      <c r="S29" s="163"/>
      <c r="T29" s="104"/>
      <c r="U29" s="163"/>
      <c r="V29" s="163"/>
      <c r="W29" s="104"/>
    </row>
    <row r="30" spans="1:23" s="42" customFormat="1" ht="18.75" x14ac:dyDescent="0.3">
      <c r="A30" s="114"/>
      <c r="B30" s="106" t="s">
        <v>216</v>
      </c>
      <c r="C30" s="106"/>
      <c r="D30" s="107"/>
      <c r="E30" s="108"/>
      <c r="F30" s="107"/>
      <c r="G30" s="107"/>
      <c r="H30" s="108"/>
      <c r="I30" s="107"/>
      <c r="J30" s="107">
        <v>9</v>
      </c>
      <c r="K30" s="108"/>
      <c r="L30" s="107"/>
      <c r="M30" s="107"/>
      <c r="N30" s="108"/>
      <c r="O30" s="107"/>
      <c r="P30" s="107"/>
      <c r="Q30" s="108"/>
      <c r="R30" s="107"/>
      <c r="S30" s="107"/>
      <c r="T30" s="108"/>
      <c r="U30" s="107"/>
      <c r="V30" s="107"/>
      <c r="W30" s="108"/>
    </row>
    <row r="31" spans="1:23" ht="18.75" x14ac:dyDescent="0.3">
      <c r="A31" s="95" t="s">
        <v>25</v>
      </c>
      <c r="B31" s="96"/>
      <c r="C31" s="109"/>
      <c r="D31" s="162">
        <f t="shared" ref="D31:J31" si="2">SUM(D32:D36)</f>
        <v>30</v>
      </c>
      <c r="E31" s="99">
        <f t="shared" si="2"/>
        <v>50</v>
      </c>
      <c r="F31" s="164">
        <f t="shared" si="2"/>
        <v>14080</v>
      </c>
      <c r="G31" s="162">
        <f t="shared" si="2"/>
        <v>10445</v>
      </c>
      <c r="H31" s="99">
        <f t="shared" si="2"/>
        <v>9926</v>
      </c>
      <c r="I31" s="164">
        <f t="shared" si="2"/>
        <v>9963</v>
      </c>
      <c r="J31" s="164">
        <f t="shared" si="2"/>
        <v>2000</v>
      </c>
      <c r="K31" s="99"/>
      <c r="L31" s="162">
        <f>SUM(L32:L36)</f>
        <v>9973</v>
      </c>
      <c r="M31" s="162"/>
      <c r="N31" s="99"/>
      <c r="O31" s="162"/>
      <c r="P31" s="162"/>
      <c r="Q31" s="99">
        <f>SUM(Q32:Q36)</f>
        <v>50</v>
      </c>
      <c r="R31" s="162"/>
      <c r="S31" s="162"/>
      <c r="T31" s="99"/>
      <c r="U31" s="162"/>
      <c r="V31" s="162"/>
      <c r="W31" s="99"/>
    </row>
    <row r="32" spans="1:23" ht="18.75" x14ac:dyDescent="0.3">
      <c r="A32" s="101"/>
      <c r="B32" s="102" t="s">
        <v>26</v>
      </c>
      <c r="C32" s="102"/>
      <c r="D32" s="163"/>
      <c r="E32" s="104"/>
      <c r="F32" s="165">
        <v>9900</v>
      </c>
      <c r="G32" s="163">
        <v>8730</v>
      </c>
      <c r="H32" s="104">
        <v>8179</v>
      </c>
      <c r="I32" s="165">
        <v>9963</v>
      </c>
      <c r="J32" s="165"/>
      <c r="K32" s="110"/>
      <c r="L32" s="162">
        <v>9973</v>
      </c>
      <c r="M32" s="162"/>
      <c r="N32" s="100"/>
      <c r="O32" s="162"/>
      <c r="P32" s="162"/>
      <c r="Q32" s="100"/>
      <c r="R32" s="163"/>
      <c r="S32" s="163"/>
      <c r="T32" s="104"/>
      <c r="U32" s="163"/>
      <c r="V32" s="163"/>
      <c r="W32" s="104"/>
    </row>
    <row r="33" spans="1:24" ht="18.75" x14ac:dyDescent="0.3">
      <c r="A33" s="101"/>
      <c r="B33" s="102" t="s">
        <v>27</v>
      </c>
      <c r="C33" s="102"/>
      <c r="D33" s="163"/>
      <c r="E33" s="104"/>
      <c r="F33" s="163"/>
      <c r="G33" s="163">
        <v>1015</v>
      </c>
      <c r="H33" s="104">
        <v>320</v>
      </c>
      <c r="I33" s="163"/>
      <c r="J33" s="163"/>
      <c r="K33" s="104"/>
      <c r="L33" s="162"/>
      <c r="M33" s="162"/>
      <c r="N33" s="100"/>
      <c r="O33" s="163"/>
      <c r="P33" s="163"/>
      <c r="Q33" s="104"/>
      <c r="R33" s="162"/>
      <c r="S33" s="162"/>
      <c r="T33" s="100"/>
      <c r="U33" s="162"/>
      <c r="V33" s="162"/>
      <c r="W33" s="100"/>
    </row>
    <row r="34" spans="1:24" ht="18.75" x14ac:dyDescent="0.3">
      <c r="A34" s="101"/>
      <c r="B34" s="102" t="s">
        <v>29</v>
      </c>
      <c r="C34" s="102"/>
      <c r="D34" s="163"/>
      <c r="E34" s="104"/>
      <c r="F34" s="163"/>
      <c r="G34" s="163"/>
      <c r="H34" s="104"/>
      <c r="I34" s="163"/>
      <c r="J34" s="163"/>
      <c r="K34" s="104"/>
      <c r="L34" s="162"/>
      <c r="M34" s="162"/>
      <c r="N34" s="100"/>
      <c r="O34" s="163"/>
      <c r="P34" s="163"/>
      <c r="Q34" s="104"/>
      <c r="R34" s="162"/>
      <c r="S34" s="162"/>
      <c r="T34" s="100"/>
      <c r="U34" s="162"/>
      <c r="V34" s="162"/>
      <c r="W34" s="100"/>
    </row>
    <row r="35" spans="1:24" ht="18.75" x14ac:dyDescent="0.3">
      <c r="A35" s="101"/>
      <c r="B35" s="102" t="s">
        <v>28</v>
      </c>
      <c r="C35" s="102"/>
      <c r="D35" s="163">
        <v>30</v>
      </c>
      <c r="E35" s="104">
        <v>50</v>
      </c>
      <c r="F35" s="163"/>
      <c r="G35" s="163"/>
      <c r="H35" s="104">
        <v>230</v>
      </c>
      <c r="I35" s="163"/>
      <c r="J35" s="163"/>
      <c r="K35" s="104"/>
      <c r="L35" s="162"/>
      <c r="M35" s="162"/>
      <c r="N35" s="100"/>
      <c r="O35" s="163"/>
      <c r="P35" s="163"/>
      <c r="Q35" s="104">
        <v>50</v>
      </c>
      <c r="R35" s="162"/>
      <c r="S35" s="162"/>
      <c r="T35" s="100"/>
      <c r="U35" s="162"/>
      <c r="V35" s="162"/>
      <c r="W35" s="100"/>
    </row>
    <row r="36" spans="1:24" ht="18.75" x14ac:dyDescent="0.3">
      <c r="A36" s="105"/>
      <c r="B36" s="106" t="s">
        <v>30</v>
      </c>
      <c r="C36" s="106"/>
      <c r="D36" s="107"/>
      <c r="E36" s="108"/>
      <c r="F36" s="107">
        <v>4180</v>
      </c>
      <c r="G36" s="107">
        <v>700</v>
      </c>
      <c r="H36" s="104">
        <v>1197</v>
      </c>
      <c r="I36" s="107"/>
      <c r="J36" s="107">
        <v>2000</v>
      </c>
      <c r="K36" s="108"/>
      <c r="L36" s="107"/>
      <c r="M36" s="107"/>
      <c r="N36" s="108"/>
      <c r="O36" s="107"/>
      <c r="P36" s="107"/>
      <c r="Q36" s="108"/>
      <c r="R36" s="107"/>
      <c r="S36" s="107"/>
      <c r="T36" s="108"/>
      <c r="U36" s="107"/>
      <c r="V36" s="107"/>
      <c r="W36" s="108"/>
    </row>
    <row r="37" spans="1:24" ht="18.75" x14ac:dyDescent="0.3">
      <c r="A37" s="95" t="s">
        <v>31</v>
      </c>
      <c r="B37" s="96"/>
      <c r="C37" s="97"/>
      <c r="D37" s="162"/>
      <c r="E37" s="100"/>
      <c r="F37" s="162">
        <f>SUM(F38,F39,F40,F41,F42,F43)</f>
        <v>93</v>
      </c>
      <c r="G37" s="162">
        <f>SUM(G38,G39,G40,G41,G42,G43)</f>
        <v>554</v>
      </c>
      <c r="H37" s="111">
        <f>SUM(H38,H39,H40,H41,H42,H43)</f>
        <v>949</v>
      </c>
      <c r="I37" s="109"/>
      <c r="J37" s="162">
        <f>SUM(J38:J43)</f>
        <v>70</v>
      </c>
      <c r="K37" s="100"/>
      <c r="L37" s="162"/>
      <c r="M37" s="162"/>
      <c r="N37" s="100"/>
      <c r="O37" s="162"/>
      <c r="P37" s="162">
        <f>SUM(P38:P43)</f>
        <v>400</v>
      </c>
      <c r="Q37" s="100">
        <f>SUM(Q38:Q43)</f>
        <v>20</v>
      </c>
      <c r="R37" s="162"/>
      <c r="S37" s="162"/>
      <c r="T37" s="100"/>
      <c r="U37" s="162"/>
      <c r="V37" s="162"/>
      <c r="W37" s="100"/>
    </row>
    <row r="38" spans="1:24" ht="18.75" x14ac:dyDescent="0.3">
      <c r="A38" s="101"/>
      <c r="B38" s="102" t="s">
        <v>37</v>
      </c>
      <c r="C38" s="102"/>
      <c r="D38" s="163"/>
      <c r="E38" s="104"/>
      <c r="F38" s="163">
        <v>61</v>
      </c>
      <c r="G38" s="163">
        <v>200</v>
      </c>
      <c r="H38" s="104">
        <v>631</v>
      </c>
      <c r="I38" s="163"/>
      <c r="J38" s="163"/>
      <c r="K38" s="104"/>
      <c r="L38" s="163"/>
      <c r="M38" s="163"/>
      <c r="N38" s="104"/>
      <c r="O38" s="163"/>
      <c r="P38" s="163">
        <v>400</v>
      </c>
      <c r="Q38" s="104">
        <v>20</v>
      </c>
      <c r="R38" s="163"/>
      <c r="S38" s="163"/>
      <c r="T38" s="104"/>
      <c r="U38" s="163"/>
      <c r="V38" s="163"/>
      <c r="W38" s="104"/>
    </row>
    <row r="39" spans="1:24" ht="18.75" x14ac:dyDescent="0.3">
      <c r="A39" s="101"/>
      <c r="B39" s="102" t="s">
        <v>155</v>
      </c>
      <c r="C39" s="102"/>
      <c r="D39" s="163"/>
      <c r="E39" s="104"/>
      <c r="F39" s="163"/>
      <c r="G39" s="163"/>
      <c r="H39" s="104">
        <v>70</v>
      </c>
      <c r="I39" s="163"/>
      <c r="J39" s="163"/>
      <c r="K39" s="104"/>
      <c r="L39" s="163"/>
      <c r="M39" s="163"/>
      <c r="N39" s="104"/>
      <c r="O39" s="163"/>
      <c r="P39" s="163"/>
      <c r="Q39" s="104"/>
      <c r="R39" s="163"/>
      <c r="S39" s="163"/>
      <c r="T39" s="104"/>
      <c r="U39" s="163"/>
      <c r="V39" s="163"/>
      <c r="W39" s="104"/>
    </row>
    <row r="40" spans="1:24" ht="18.75" x14ac:dyDescent="0.3">
      <c r="A40" s="101"/>
      <c r="B40" s="102" t="s">
        <v>35</v>
      </c>
      <c r="C40" s="102"/>
      <c r="D40" s="163"/>
      <c r="E40" s="104"/>
      <c r="F40" s="163">
        <v>5</v>
      </c>
      <c r="G40" s="163">
        <v>287</v>
      </c>
      <c r="H40" s="104">
        <v>248</v>
      </c>
      <c r="I40" s="163"/>
      <c r="J40" s="163">
        <v>70</v>
      </c>
      <c r="K40" s="104"/>
      <c r="L40" s="163"/>
      <c r="M40" s="163"/>
      <c r="N40" s="104"/>
      <c r="O40" s="163"/>
      <c r="P40" s="163"/>
      <c r="Q40" s="104"/>
      <c r="R40" s="163"/>
      <c r="S40" s="163"/>
      <c r="T40" s="104"/>
      <c r="U40" s="163"/>
      <c r="V40" s="163"/>
      <c r="W40" s="104"/>
    </row>
    <row r="41" spans="1:24" ht="18.75" x14ac:dyDescent="0.3">
      <c r="A41" s="101"/>
      <c r="B41" s="102" t="s">
        <v>34</v>
      </c>
      <c r="C41" s="102"/>
      <c r="D41" s="163"/>
      <c r="E41" s="104"/>
      <c r="F41" s="163"/>
      <c r="G41" s="163"/>
      <c r="H41" s="104"/>
      <c r="I41" s="163"/>
      <c r="J41" s="163"/>
      <c r="K41" s="104"/>
      <c r="L41" s="163"/>
      <c r="M41" s="163"/>
      <c r="N41" s="104"/>
      <c r="O41" s="163"/>
      <c r="P41" s="163"/>
      <c r="Q41" s="104"/>
      <c r="R41" s="163"/>
      <c r="S41" s="163"/>
      <c r="T41" s="104"/>
      <c r="U41" s="163"/>
      <c r="V41" s="163"/>
      <c r="W41" s="104"/>
    </row>
    <row r="42" spans="1:24" ht="18.75" x14ac:dyDescent="0.3">
      <c r="A42" s="101"/>
      <c r="B42" s="102" t="s">
        <v>32</v>
      </c>
      <c r="C42" s="102"/>
      <c r="D42" s="163"/>
      <c r="E42" s="104"/>
      <c r="F42" s="163"/>
      <c r="G42" s="163"/>
      <c r="H42" s="104"/>
      <c r="I42" s="163"/>
      <c r="J42" s="163"/>
      <c r="K42" s="104"/>
      <c r="L42" s="163"/>
      <c r="M42" s="163"/>
      <c r="N42" s="104"/>
      <c r="O42" s="163"/>
      <c r="P42" s="163"/>
      <c r="Q42" s="104"/>
      <c r="R42" s="163"/>
      <c r="S42" s="163"/>
      <c r="T42" s="104"/>
      <c r="U42" s="163"/>
      <c r="V42" s="163"/>
      <c r="W42" s="104"/>
    </row>
    <row r="43" spans="1:24" ht="18.75" x14ac:dyDescent="0.3">
      <c r="A43" s="105"/>
      <c r="B43" s="106" t="s">
        <v>33</v>
      </c>
      <c r="C43" s="102"/>
      <c r="D43" s="163"/>
      <c r="E43" s="104"/>
      <c r="F43" s="163">
        <v>27</v>
      </c>
      <c r="G43" s="163">
        <v>67</v>
      </c>
      <c r="H43" s="104"/>
      <c r="I43" s="163"/>
      <c r="J43" s="163"/>
      <c r="K43" s="104"/>
      <c r="L43" s="163"/>
      <c r="M43" s="163"/>
      <c r="N43" s="104"/>
      <c r="O43" s="163"/>
      <c r="P43" s="163"/>
      <c r="Q43" s="104"/>
      <c r="R43" s="163"/>
      <c r="S43" s="163"/>
      <c r="T43" s="104"/>
      <c r="U43" s="163"/>
      <c r="V43" s="163"/>
      <c r="W43" s="104"/>
    </row>
    <row r="44" spans="1:24" ht="18.75" x14ac:dyDescent="0.3">
      <c r="A44" s="112" t="s">
        <v>38</v>
      </c>
      <c r="B44" s="96"/>
      <c r="C44" s="109"/>
      <c r="D44" s="111"/>
      <c r="E44" s="111"/>
      <c r="F44" s="109">
        <f>SUM(F45:F63)</f>
        <v>14292</v>
      </c>
      <c r="G44" s="111">
        <f t="shared" ref="G44:Q44" si="3">SUM(G45:G63)</f>
        <v>13566</v>
      </c>
      <c r="H44" s="111">
        <f t="shared" si="3"/>
        <v>20771</v>
      </c>
      <c r="I44" s="109">
        <f t="shared" si="3"/>
        <v>2407</v>
      </c>
      <c r="J44" s="111">
        <f t="shared" si="3"/>
        <v>2009</v>
      </c>
      <c r="K44" s="111">
        <f t="shared" si="3"/>
        <v>1537</v>
      </c>
      <c r="L44" s="109">
        <f t="shared" si="3"/>
        <v>272</v>
      </c>
      <c r="M44" s="111">
        <f t="shared" si="3"/>
        <v>306</v>
      </c>
      <c r="N44" s="111">
        <f t="shared" si="3"/>
        <v>152</v>
      </c>
      <c r="O44" s="109"/>
      <c r="P44" s="111"/>
      <c r="Q44" s="111">
        <f t="shared" si="3"/>
        <v>10</v>
      </c>
      <c r="R44" s="109"/>
      <c r="S44" s="111"/>
      <c r="T44" s="111"/>
      <c r="U44" s="109"/>
      <c r="V44" s="111"/>
      <c r="W44" s="99"/>
      <c r="X44" s="41"/>
    </row>
    <row r="45" spans="1:24" ht="18.75" x14ac:dyDescent="0.3">
      <c r="A45" s="113"/>
      <c r="B45" s="102" t="s">
        <v>41</v>
      </c>
      <c r="C45" s="102"/>
      <c r="D45" s="163"/>
      <c r="E45" s="104"/>
      <c r="F45" s="163">
        <v>2835</v>
      </c>
      <c r="G45" s="163">
        <v>2481</v>
      </c>
      <c r="H45" s="163">
        <v>3697</v>
      </c>
      <c r="I45" s="102"/>
      <c r="J45" s="163"/>
      <c r="K45" s="163"/>
      <c r="L45" s="102"/>
      <c r="M45" s="163"/>
      <c r="N45" s="163"/>
      <c r="O45" s="102"/>
      <c r="P45" s="163"/>
      <c r="Q45" s="163"/>
      <c r="R45" s="102"/>
      <c r="S45" s="163"/>
      <c r="T45" s="163"/>
      <c r="U45" s="102"/>
      <c r="V45" s="163"/>
      <c r="W45" s="104"/>
    </row>
    <row r="46" spans="1:24" ht="18.75" x14ac:dyDescent="0.3">
      <c r="A46" s="113"/>
      <c r="B46" s="102" t="s">
        <v>39</v>
      </c>
      <c r="C46" s="102"/>
      <c r="D46" s="163"/>
      <c r="E46" s="104"/>
      <c r="F46" s="163">
        <v>1004</v>
      </c>
      <c r="G46" s="163">
        <v>1039</v>
      </c>
      <c r="H46" s="163">
        <v>800</v>
      </c>
      <c r="I46" s="102"/>
      <c r="J46" s="163"/>
      <c r="K46" s="163"/>
      <c r="L46" s="102">
        <v>145</v>
      </c>
      <c r="M46" s="163">
        <v>149</v>
      </c>
      <c r="N46" s="163">
        <v>109</v>
      </c>
      <c r="O46" s="102"/>
      <c r="P46" s="163"/>
      <c r="Q46" s="163"/>
      <c r="R46" s="102"/>
      <c r="S46" s="163"/>
      <c r="T46" s="163"/>
      <c r="U46" s="102"/>
      <c r="V46" s="163"/>
      <c r="W46" s="104"/>
    </row>
    <row r="47" spans="1:24" ht="18.75" x14ac:dyDescent="0.3">
      <c r="A47" s="113"/>
      <c r="B47" s="102" t="s">
        <v>40</v>
      </c>
      <c r="C47" s="102"/>
      <c r="D47" s="163"/>
      <c r="E47" s="104"/>
      <c r="F47" s="163">
        <v>3020</v>
      </c>
      <c r="G47" s="163">
        <v>2952</v>
      </c>
      <c r="H47" s="163">
        <v>3497</v>
      </c>
      <c r="I47" s="102"/>
      <c r="J47" s="163"/>
      <c r="K47" s="163"/>
      <c r="L47" s="102"/>
      <c r="M47" s="163">
        <v>1</v>
      </c>
      <c r="N47" s="163"/>
      <c r="O47" s="102"/>
      <c r="P47" s="163"/>
      <c r="Q47" s="163"/>
      <c r="R47" s="102"/>
      <c r="S47" s="163"/>
      <c r="T47" s="163"/>
      <c r="U47" s="102"/>
      <c r="V47" s="163"/>
      <c r="W47" s="104"/>
    </row>
    <row r="48" spans="1:24" ht="18.75" x14ac:dyDescent="0.3">
      <c r="A48" s="113"/>
      <c r="B48" s="102" t="s">
        <v>42</v>
      </c>
      <c r="C48" s="102"/>
      <c r="D48" s="163"/>
      <c r="E48" s="104"/>
      <c r="F48" s="163">
        <v>4005</v>
      </c>
      <c r="G48" s="163">
        <v>2232</v>
      </c>
      <c r="H48" s="163">
        <v>6390</v>
      </c>
      <c r="I48" s="102"/>
      <c r="J48" s="163"/>
      <c r="K48" s="163"/>
      <c r="L48" s="102"/>
      <c r="M48" s="163"/>
      <c r="N48" s="163"/>
      <c r="O48" s="102"/>
      <c r="P48" s="163"/>
      <c r="Q48" s="163"/>
      <c r="R48" s="102"/>
      <c r="S48" s="163"/>
      <c r="T48" s="163"/>
      <c r="U48" s="102"/>
      <c r="V48" s="163"/>
      <c r="W48" s="104"/>
    </row>
    <row r="49" spans="1:24" ht="18.75" x14ac:dyDescent="0.3">
      <c r="A49" s="113"/>
      <c r="B49" s="102" t="s">
        <v>67</v>
      </c>
      <c r="C49" s="102"/>
      <c r="D49" s="163"/>
      <c r="E49" s="104"/>
      <c r="F49" s="163"/>
      <c r="G49" s="163"/>
      <c r="H49" s="163"/>
      <c r="I49" s="102"/>
      <c r="J49" s="163"/>
      <c r="K49" s="163"/>
      <c r="L49" s="102">
        <v>127</v>
      </c>
      <c r="M49" s="163">
        <v>156</v>
      </c>
      <c r="N49" s="163">
        <v>40</v>
      </c>
      <c r="O49" s="102"/>
      <c r="P49" s="163"/>
      <c r="Q49" s="163"/>
      <c r="R49" s="102"/>
      <c r="S49" s="163"/>
      <c r="T49" s="163"/>
      <c r="U49" s="102"/>
      <c r="V49" s="163"/>
      <c r="W49" s="104"/>
    </row>
    <row r="50" spans="1:24" ht="18.75" x14ac:dyDescent="0.3">
      <c r="A50" s="113"/>
      <c r="B50" s="102" t="s">
        <v>44</v>
      </c>
      <c r="C50" s="102"/>
      <c r="D50" s="163"/>
      <c r="E50" s="104"/>
      <c r="F50" s="163">
        <v>1800</v>
      </c>
      <c r="G50" s="163">
        <v>1388</v>
      </c>
      <c r="H50" s="163">
        <v>1706</v>
      </c>
      <c r="I50" s="102"/>
      <c r="J50" s="163"/>
      <c r="K50" s="163"/>
      <c r="L50" s="102"/>
      <c r="M50" s="163"/>
      <c r="N50" s="163">
        <v>3</v>
      </c>
      <c r="O50" s="102"/>
      <c r="P50" s="163"/>
      <c r="Q50" s="163"/>
      <c r="R50" s="102"/>
      <c r="S50" s="163"/>
      <c r="T50" s="163"/>
      <c r="U50" s="102"/>
      <c r="V50" s="163"/>
      <c r="W50" s="104"/>
    </row>
    <row r="51" spans="1:24" ht="18.75" x14ac:dyDescent="0.3">
      <c r="A51" s="113"/>
      <c r="B51" s="102" t="s">
        <v>47</v>
      </c>
      <c r="C51" s="102"/>
      <c r="D51" s="163"/>
      <c r="E51" s="104"/>
      <c r="F51" s="163"/>
      <c r="G51" s="163"/>
      <c r="H51" s="163"/>
      <c r="I51" s="102"/>
      <c r="J51" s="163"/>
      <c r="K51" s="163"/>
      <c r="L51" s="102"/>
      <c r="M51" s="163"/>
      <c r="N51" s="163"/>
      <c r="O51" s="102"/>
      <c r="P51" s="163"/>
      <c r="Q51" s="163"/>
      <c r="R51" s="102"/>
      <c r="S51" s="163"/>
      <c r="T51" s="163"/>
      <c r="U51" s="102"/>
      <c r="V51" s="163"/>
      <c r="W51" s="104"/>
    </row>
    <row r="52" spans="1:24" ht="18.75" x14ac:dyDescent="0.3">
      <c r="A52" s="113"/>
      <c r="B52" s="102" t="s">
        <v>45</v>
      </c>
      <c r="C52" s="102"/>
      <c r="D52" s="163"/>
      <c r="E52" s="104"/>
      <c r="F52" s="163">
        <v>20</v>
      </c>
      <c r="G52" s="163"/>
      <c r="H52" s="163"/>
      <c r="I52" s="102">
        <v>463</v>
      </c>
      <c r="J52" s="163">
        <v>580</v>
      </c>
      <c r="K52" s="163">
        <v>519</v>
      </c>
      <c r="L52" s="102"/>
      <c r="M52" s="163"/>
      <c r="N52" s="163"/>
      <c r="O52" s="102"/>
      <c r="P52" s="163"/>
      <c r="Q52" s="163"/>
      <c r="R52" s="102"/>
      <c r="S52" s="163"/>
      <c r="T52" s="163"/>
      <c r="U52" s="102"/>
      <c r="V52" s="163"/>
      <c r="W52" s="104"/>
    </row>
    <row r="53" spans="1:24" ht="18.75" x14ac:dyDescent="0.3">
      <c r="A53" s="113"/>
      <c r="B53" s="102" t="s">
        <v>62</v>
      </c>
      <c r="C53" s="102"/>
      <c r="D53" s="163"/>
      <c r="E53" s="104"/>
      <c r="F53" s="163"/>
      <c r="G53" s="163"/>
      <c r="H53" s="163"/>
      <c r="I53" s="102">
        <v>565</v>
      </c>
      <c r="J53" s="163">
        <v>600</v>
      </c>
      <c r="K53" s="163">
        <v>400</v>
      </c>
      <c r="L53" s="102"/>
      <c r="M53" s="163"/>
      <c r="N53" s="163"/>
      <c r="O53" s="102"/>
      <c r="P53" s="163"/>
      <c r="Q53" s="163"/>
      <c r="R53" s="102"/>
      <c r="S53" s="163"/>
      <c r="T53" s="163"/>
      <c r="U53" s="102"/>
      <c r="V53" s="163"/>
      <c r="W53" s="104"/>
    </row>
    <row r="54" spans="1:24" ht="18.75" x14ac:dyDescent="0.3">
      <c r="A54" s="113"/>
      <c r="B54" s="102" t="s">
        <v>139</v>
      </c>
      <c r="C54" s="102"/>
      <c r="D54" s="163"/>
      <c r="E54" s="104"/>
      <c r="F54" s="163"/>
      <c r="G54" s="163"/>
      <c r="H54" s="163">
        <v>40</v>
      </c>
      <c r="I54" s="102">
        <v>779</v>
      </c>
      <c r="J54" s="163">
        <v>644</v>
      </c>
      <c r="K54" s="163">
        <v>118</v>
      </c>
      <c r="L54" s="102"/>
      <c r="M54" s="163"/>
      <c r="N54" s="163"/>
      <c r="O54" s="102"/>
      <c r="P54" s="163"/>
      <c r="Q54" s="163"/>
      <c r="R54" s="102"/>
      <c r="S54" s="163"/>
      <c r="T54" s="163"/>
      <c r="U54" s="102"/>
      <c r="V54" s="163"/>
      <c r="W54" s="104"/>
    </row>
    <row r="55" spans="1:24" ht="18.75" x14ac:dyDescent="0.3">
      <c r="A55" s="113"/>
      <c r="B55" s="102" t="s">
        <v>46</v>
      </c>
      <c r="C55" s="102"/>
      <c r="D55" s="163"/>
      <c r="E55" s="104"/>
      <c r="F55" s="163"/>
      <c r="G55" s="163"/>
      <c r="H55" s="163"/>
      <c r="I55" s="102"/>
      <c r="J55" s="163"/>
      <c r="K55" s="163"/>
      <c r="L55" s="102"/>
      <c r="M55" s="163"/>
      <c r="N55" s="163"/>
      <c r="O55" s="102"/>
      <c r="P55" s="163"/>
      <c r="Q55" s="163"/>
      <c r="R55" s="102"/>
      <c r="S55" s="163"/>
      <c r="T55" s="163"/>
      <c r="U55" s="102"/>
      <c r="V55" s="163"/>
      <c r="W55" s="104"/>
    </row>
    <row r="56" spans="1:24" ht="18.75" x14ac:dyDescent="0.3">
      <c r="A56" s="113"/>
      <c r="B56" s="102" t="s">
        <v>138</v>
      </c>
      <c r="C56" s="102"/>
      <c r="D56" s="163"/>
      <c r="E56" s="104"/>
      <c r="F56" s="163">
        <v>102</v>
      </c>
      <c r="G56" s="163">
        <v>200</v>
      </c>
      <c r="H56" s="163">
        <v>130</v>
      </c>
      <c r="I56" s="102"/>
      <c r="J56" s="163"/>
      <c r="K56" s="163"/>
      <c r="L56" s="102"/>
      <c r="M56" s="163"/>
      <c r="N56" s="163"/>
      <c r="O56" s="102"/>
      <c r="P56" s="163"/>
      <c r="Q56" s="163"/>
      <c r="R56" s="102"/>
      <c r="S56" s="163"/>
      <c r="T56" s="163"/>
      <c r="U56" s="102"/>
      <c r="V56" s="163"/>
      <c r="W56" s="104"/>
    </row>
    <row r="57" spans="1:24" ht="18.75" x14ac:dyDescent="0.3">
      <c r="A57" s="113"/>
      <c r="B57" s="102" t="s">
        <v>137</v>
      </c>
      <c r="C57" s="102"/>
      <c r="D57" s="163"/>
      <c r="E57" s="104"/>
      <c r="F57" s="163">
        <v>300</v>
      </c>
      <c r="G57" s="163">
        <v>800</v>
      </c>
      <c r="H57" s="163">
        <v>400</v>
      </c>
      <c r="I57" s="102"/>
      <c r="J57" s="163"/>
      <c r="K57" s="163"/>
      <c r="L57" s="102"/>
      <c r="M57" s="163"/>
      <c r="N57" s="163"/>
      <c r="O57" s="102"/>
      <c r="P57" s="163"/>
      <c r="Q57" s="163"/>
      <c r="R57" s="102"/>
      <c r="S57" s="163"/>
      <c r="T57" s="163"/>
      <c r="U57" s="102"/>
      <c r="V57" s="163"/>
      <c r="W57" s="104"/>
    </row>
    <row r="58" spans="1:24" ht="18.75" x14ac:dyDescent="0.3">
      <c r="A58" s="113"/>
      <c r="B58" s="102" t="s">
        <v>65</v>
      </c>
      <c r="C58" s="102"/>
      <c r="D58" s="163"/>
      <c r="E58" s="104"/>
      <c r="F58" s="163">
        <v>15</v>
      </c>
      <c r="G58" s="163">
        <v>20</v>
      </c>
      <c r="H58" s="163">
        <v>100</v>
      </c>
      <c r="I58" s="102">
        <v>600</v>
      </c>
      <c r="J58" s="163">
        <v>185</v>
      </c>
      <c r="K58" s="163">
        <v>500</v>
      </c>
      <c r="L58" s="102"/>
      <c r="M58" s="163"/>
      <c r="N58" s="163"/>
      <c r="O58" s="102"/>
      <c r="P58" s="163"/>
      <c r="Q58" s="163"/>
      <c r="R58" s="102"/>
      <c r="S58" s="163"/>
      <c r="T58" s="163"/>
      <c r="U58" s="102"/>
      <c r="V58" s="163"/>
      <c r="W58" s="104"/>
    </row>
    <row r="59" spans="1:24" ht="18.75" x14ac:dyDescent="0.3">
      <c r="A59" s="113"/>
      <c r="B59" s="102" t="s">
        <v>201</v>
      </c>
      <c r="C59" s="102"/>
      <c r="D59" s="163"/>
      <c r="E59" s="104"/>
      <c r="F59" s="163"/>
      <c r="G59" s="163"/>
      <c r="H59" s="163"/>
      <c r="I59" s="102"/>
      <c r="J59" s="163"/>
      <c r="K59" s="163"/>
      <c r="L59" s="102"/>
      <c r="M59" s="163"/>
      <c r="N59" s="163"/>
      <c r="O59" s="102"/>
      <c r="P59" s="163"/>
      <c r="Q59" s="163"/>
      <c r="R59" s="102"/>
      <c r="S59" s="163"/>
      <c r="T59" s="163"/>
      <c r="U59" s="102"/>
      <c r="V59" s="163"/>
      <c r="W59" s="104"/>
    </row>
    <row r="60" spans="1:24" ht="18.75" x14ac:dyDescent="0.3">
      <c r="A60" s="113"/>
      <c r="B60" s="102" t="s">
        <v>200</v>
      </c>
      <c r="C60" s="102"/>
      <c r="D60" s="163"/>
      <c r="E60" s="104"/>
      <c r="F60" s="163"/>
      <c r="G60" s="163"/>
      <c r="H60" s="163"/>
      <c r="I60" s="102"/>
      <c r="J60" s="163"/>
      <c r="K60" s="163"/>
      <c r="L60" s="102"/>
      <c r="M60" s="163"/>
      <c r="N60" s="163"/>
      <c r="O60" s="102"/>
      <c r="P60" s="163"/>
      <c r="Q60" s="163"/>
      <c r="R60" s="102"/>
      <c r="S60" s="163"/>
      <c r="T60" s="163"/>
      <c r="U60" s="102"/>
      <c r="V60" s="163"/>
      <c r="W60" s="104"/>
    </row>
    <row r="61" spans="1:24" ht="18.75" x14ac:dyDescent="0.3">
      <c r="A61" s="113"/>
      <c r="B61" s="102" t="s">
        <v>199</v>
      </c>
      <c r="C61" s="102"/>
      <c r="D61" s="163"/>
      <c r="E61" s="104"/>
      <c r="F61" s="163"/>
      <c r="G61" s="163"/>
      <c r="H61" s="163"/>
      <c r="I61" s="102"/>
      <c r="J61" s="163"/>
      <c r="K61" s="163"/>
      <c r="L61" s="102"/>
      <c r="M61" s="163"/>
      <c r="N61" s="163"/>
      <c r="O61" s="102"/>
      <c r="P61" s="163"/>
      <c r="Q61" s="163"/>
      <c r="R61" s="102"/>
      <c r="S61" s="163"/>
      <c r="T61" s="163"/>
      <c r="U61" s="102"/>
      <c r="V61" s="163"/>
      <c r="W61" s="104"/>
    </row>
    <row r="62" spans="1:24" ht="18.75" x14ac:dyDescent="0.3">
      <c r="A62" s="113"/>
      <c r="B62" s="102" t="s">
        <v>48</v>
      </c>
      <c r="C62" s="102"/>
      <c r="D62" s="163"/>
      <c r="E62" s="104"/>
      <c r="F62" s="163">
        <v>1191</v>
      </c>
      <c r="G62" s="163">
        <v>2454</v>
      </c>
      <c r="H62" s="163">
        <v>3611</v>
      </c>
      <c r="I62" s="102"/>
      <c r="J62" s="163"/>
      <c r="K62" s="163"/>
      <c r="L62" s="102"/>
      <c r="M62" s="163"/>
      <c r="N62" s="163"/>
      <c r="O62" s="102"/>
      <c r="P62" s="163"/>
      <c r="Q62" s="163">
        <v>10</v>
      </c>
      <c r="R62" s="102"/>
      <c r="S62" s="163"/>
      <c r="T62" s="163"/>
      <c r="U62" s="102"/>
      <c r="V62" s="163"/>
      <c r="W62" s="104"/>
    </row>
    <row r="63" spans="1:24" ht="18.75" x14ac:dyDescent="0.3">
      <c r="A63" s="114"/>
      <c r="B63" s="115" t="s">
        <v>282</v>
      </c>
      <c r="C63" s="106"/>
      <c r="D63" s="107"/>
      <c r="E63" s="107"/>
      <c r="F63" s="106"/>
      <c r="G63" s="107"/>
      <c r="H63" s="107">
        <v>400</v>
      </c>
      <c r="I63" s="106"/>
      <c r="J63" s="107"/>
      <c r="K63" s="107"/>
      <c r="L63" s="106"/>
      <c r="M63" s="107"/>
      <c r="N63" s="107"/>
      <c r="O63" s="106"/>
      <c r="P63" s="107"/>
      <c r="Q63" s="107"/>
      <c r="R63" s="106"/>
      <c r="S63" s="107"/>
      <c r="T63" s="107"/>
      <c r="U63" s="106"/>
      <c r="V63" s="107"/>
      <c r="W63" s="108"/>
      <c r="X63" s="41"/>
    </row>
    <row r="64" spans="1:24" ht="18.75" x14ac:dyDescent="0.3">
      <c r="A64" s="95" t="s">
        <v>49</v>
      </c>
      <c r="B64" s="102"/>
      <c r="C64" s="97"/>
      <c r="D64" s="162"/>
      <c r="E64" s="100"/>
      <c r="F64" s="162">
        <f>SUM(F65,F66,F67,F68,F69,F70,F71)</f>
        <v>1000</v>
      </c>
      <c r="G64" s="162">
        <f>SUM(G65,G66,G67,G68,G69,G70,G71)</f>
        <v>1126</v>
      </c>
      <c r="H64" s="162">
        <f>SUM(H65,H66,H67,H68,H69,H70,H71)</f>
        <v>670</v>
      </c>
      <c r="I64" s="109"/>
      <c r="J64" s="162"/>
      <c r="K64" s="100"/>
      <c r="L64" s="162"/>
      <c r="M64" s="162"/>
      <c r="N64" s="100"/>
      <c r="O64" s="162"/>
      <c r="P64" s="162"/>
      <c r="Q64" s="100"/>
      <c r="R64" s="162"/>
      <c r="S64" s="162"/>
      <c r="T64" s="100"/>
      <c r="U64" s="162"/>
      <c r="V64" s="162"/>
      <c r="W64" s="100"/>
    </row>
    <row r="65" spans="1:23" ht="18.75" x14ac:dyDescent="0.3">
      <c r="A65" s="101"/>
      <c r="B65" s="102" t="s">
        <v>90</v>
      </c>
      <c r="C65" s="102"/>
      <c r="D65" s="163"/>
      <c r="E65" s="104"/>
      <c r="F65" s="163">
        <v>300</v>
      </c>
      <c r="G65" s="163">
        <v>410</v>
      </c>
      <c r="H65" s="163">
        <v>440</v>
      </c>
      <c r="I65" s="102"/>
      <c r="J65" s="163"/>
      <c r="K65" s="104"/>
      <c r="L65" s="162"/>
      <c r="M65" s="162"/>
      <c r="N65" s="100"/>
      <c r="O65" s="163"/>
      <c r="P65" s="163"/>
      <c r="Q65" s="104"/>
      <c r="R65" s="163"/>
      <c r="S65" s="163"/>
      <c r="T65" s="104"/>
      <c r="U65" s="163"/>
      <c r="V65" s="163"/>
      <c r="W65" s="104"/>
    </row>
    <row r="66" spans="1:23" ht="18.75" x14ac:dyDescent="0.3">
      <c r="A66" s="101"/>
      <c r="B66" s="102" t="s">
        <v>91</v>
      </c>
      <c r="C66" s="102"/>
      <c r="D66" s="163"/>
      <c r="E66" s="104"/>
      <c r="F66" s="163"/>
      <c r="G66" s="163"/>
      <c r="H66" s="163"/>
      <c r="I66" s="102"/>
      <c r="J66" s="163"/>
      <c r="K66" s="104"/>
      <c r="L66" s="162"/>
      <c r="M66" s="162"/>
      <c r="N66" s="100"/>
      <c r="O66" s="163"/>
      <c r="P66" s="163"/>
      <c r="Q66" s="104"/>
      <c r="R66" s="163"/>
      <c r="S66" s="163"/>
      <c r="T66" s="104"/>
      <c r="U66" s="163"/>
      <c r="V66" s="163"/>
      <c r="W66" s="104"/>
    </row>
    <row r="67" spans="1:23" ht="18.75" x14ac:dyDescent="0.3">
      <c r="A67" s="101"/>
      <c r="B67" s="102" t="s">
        <v>51</v>
      </c>
      <c r="C67" s="102"/>
      <c r="D67" s="163"/>
      <c r="E67" s="104"/>
      <c r="F67" s="163">
        <v>300</v>
      </c>
      <c r="G67" s="163"/>
      <c r="H67" s="163"/>
      <c r="I67" s="102"/>
      <c r="J67" s="163"/>
      <c r="K67" s="104"/>
      <c r="L67" s="163"/>
      <c r="M67" s="163"/>
      <c r="N67" s="104"/>
      <c r="O67" s="163"/>
      <c r="P67" s="163"/>
      <c r="Q67" s="104"/>
      <c r="R67" s="163"/>
      <c r="S67" s="163"/>
      <c r="T67" s="104"/>
      <c r="U67" s="163"/>
      <c r="V67" s="163"/>
      <c r="W67" s="104"/>
    </row>
    <row r="68" spans="1:23" ht="18.75" x14ac:dyDescent="0.3">
      <c r="A68" s="101"/>
      <c r="B68" s="102" t="s">
        <v>52</v>
      </c>
      <c r="C68" s="102"/>
      <c r="D68" s="163"/>
      <c r="E68" s="104"/>
      <c r="F68" s="163"/>
      <c r="G68" s="163"/>
      <c r="H68" s="163"/>
      <c r="I68" s="102"/>
      <c r="J68" s="163"/>
      <c r="K68" s="104"/>
      <c r="L68" s="163"/>
      <c r="M68" s="163"/>
      <c r="N68" s="104"/>
      <c r="O68" s="163"/>
      <c r="P68" s="163"/>
      <c r="Q68" s="104"/>
      <c r="R68" s="163"/>
      <c r="S68" s="163"/>
      <c r="T68" s="104"/>
      <c r="U68" s="163"/>
      <c r="V68" s="163"/>
      <c r="W68" s="104"/>
    </row>
    <row r="69" spans="1:23" ht="18.75" x14ac:dyDescent="0.3">
      <c r="A69" s="101"/>
      <c r="B69" s="102" t="s">
        <v>53</v>
      </c>
      <c r="C69" s="102"/>
      <c r="D69" s="163"/>
      <c r="E69" s="104"/>
      <c r="F69" s="163">
        <v>400</v>
      </c>
      <c r="G69" s="163">
        <v>416</v>
      </c>
      <c r="H69" s="163">
        <v>230</v>
      </c>
      <c r="I69" s="102"/>
      <c r="J69" s="163"/>
      <c r="K69" s="104"/>
      <c r="L69" s="163"/>
      <c r="M69" s="163"/>
      <c r="N69" s="104"/>
      <c r="O69" s="163"/>
      <c r="P69" s="163"/>
      <c r="Q69" s="104"/>
      <c r="R69" s="163"/>
      <c r="S69" s="163"/>
      <c r="T69" s="104"/>
      <c r="U69" s="163"/>
      <c r="V69" s="163"/>
      <c r="W69" s="104"/>
    </row>
    <row r="70" spans="1:23" ht="18.75" x14ac:dyDescent="0.3">
      <c r="A70" s="101"/>
      <c r="B70" s="102" t="s">
        <v>92</v>
      </c>
      <c r="C70" s="102"/>
      <c r="D70" s="163"/>
      <c r="E70" s="104"/>
      <c r="F70" s="163"/>
      <c r="G70" s="163"/>
      <c r="H70" s="163"/>
      <c r="I70" s="102"/>
      <c r="J70" s="163"/>
      <c r="K70" s="104"/>
      <c r="L70" s="163"/>
      <c r="M70" s="163"/>
      <c r="N70" s="104"/>
      <c r="O70" s="163"/>
      <c r="P70" s="163"/>
      <c r="Q70" s="104"/>
      <c r="R70" s="163"/>
      <c r="S70" s="163"/>
      <c r="T70" s="104"/>
      <c r="U70" s="163"/>
      <c r="V70" s="163"/>
      <c r="W70" s="104"/>
    </row>
    <row r="71" spans="1:23" ht="18.75" x14ac:dyDescent="0.3">
      <c r="A71" s="105"/>
      <c r="B71" s="102" t="s">
        <v>219</v>
      </c>
      <c r="C71" s="106"/>
      <c r="D71" s="107"/>
      <c r="E71" s="108"/>
      <c r="F71" s="107"/>
      <c r="G71" s="107">
        <v>300</v>
      </c>
      <c r="H71" s="107"/>
      <c r="I71" s="106"/>
      <c r="J71" s="107"/>
      <c r="K71" s="108"/>
      <c r="L71" s="107"/>
      <c r="M71" s="107"/>
      <c r="N71" s="108"/>
      <c r="O71" s="107"/>
      <c r="P71" s="107"/>
      <c r="Q71" s="108"/>
      <c r="R71" s="107"/>
      <c r="S71" s="107"/>
      <c r="T71" s="108"/>
      <c r="U71" s="107"/>
      <c r="V71" s="107"/>
      <c r="W71" s="108"/>
    </row>
    <row r="72" spans="1:23" ht="18.75" x14ac:dyDescent="0.3">
      <c r="A72" s="95" t="s">
        <v>141</v>
      </c>
      <c r="B72" s="96"/>
      <c r="C72" s="97"/>
      <c r="D72" s="162"/>
      <c r="E72" s="100"/>
      <c r="F72" s="162"/>
      <c r="G72" s="162">
        <f>SUM(G73:G75)</f>
        <v>66</v>
      </c>
      <c r="H72" s="162">
        <f>SUM(H73:H75)</f>
        <v>130</v>
      </c>
      <c r="I72" s="109"/>
      <c r="J72" s="162"/>
      <c r="K72" s="100"/>
      <c r="L72" s="162"/>
      <c r="M72" s="162"/>
      <c r="N72" s="100"/>
      <c r="O72" s="162">
        <f t="shared" ref="O72:T72" si="4">SUM(O73,O74,O75)</f>
        <v>27</v>
      </c>
      <c r="P72" s="162">
        <f t="shared" si="4"/>
        <v>55</v>
      </c>
      <c r="Q72" s="162">
        <f t="shared" si="4"/>
        <v>303</v>
      </c>
      <c r="R72" s="109">
        <f t="shared" si="4"/>
        <v>352</v>
      </c>
      <c r="S72" s="162">
        <f t="shared" si="4"/>
        <v>1312</v>
      </c>
      <c r="T72" s="162">
        <f t="shared" si="4"/>
        <v>679</v>
      </c>
      <c r="U72" s="109"/>
      <c r="V72" s="162"/>
      <c r="W72" s="100"/>
    </row>
    <row r="73" spans="1:23" ht="18.75" x14ac:dyDescent="0.3">
      <c r="A73" s="101"/>
      <c r="B73" s="102" t="s">
        <v>143</v>
      </c>
      <c r="C73" s="102"/>
      <c r="D73" s="163"/>
      <c r="E73" s="104"/>
      <c r="F73" s="163"/>
      <c r="G73" s="163"/>
      <c r="H73" s="163"/>
      <c r="I73" s="102"/>
      <c r="J73" s="163"/>
      <c r="K73" s="104"/>
      <c r="L73" s="163"/>
      <c r="M73" s="163"/>
      <c r="N73" s="104"/>
      <c r="O73" s="163">
        <v>17</v>
      </c>
      <c r="P73" s="163">
        <v>25</v>
      </c>
      <c r="Q73" s="163">
        <v>195</v>
      </c>
      <c r="R73" s="102">
        <v>86</v>
      </c>
      <c r="S73" s="163">
        <v>398</v>
      </c>
      <c r="T73" s="163">
        <v>252</v>
      </c>
      <c r="U73" s="102"/>
      <c r="V73" s="163"/>
      <c r="W73" s="104"/>
    </row>
    <row r="74" spans="1:23" ht="18.75" x14ac:dyDescent="0.3">
      <c r="A74" s="101"/>
      <c r="B74" s="102" t="s">
        <v>89</v>
      </c>
      <c r="C74" s="102"/>
      <c r="D74" s="163"/>
      <c r="E74" s="104"/>
      <c r="F74" s="163"/>
      <c r="G74" s="163">
        <v>66</v>
      </c>
      <c r="H74" s="163"/>
      <c r="I74" s="102"/>
      <c r="J74" s="163"/>
      <c r="K74" s="104"/>
      <c r="L74" s="163"/>
      <c r="M74" s="163"/>
      <c r="N74" s="104"/>
      <c r="O74" s="163">
        <v>10</v>
      </c>
      <c r="P74" s="163">
        <v>30</v>
      </c>
      <c r="Q74" s="163">
        <v>108</v>
      </c>
      <c r="R74" s="102">
        <v>266</v>
      </c>
      <c r="S74" s="163">
        <v>914</v>
      </c>
      <c r="T74" s="163">
        <v>374</v>
      </c>
      <c r="U74" s="102"/>
      <c r="V74" s="163"/>
      <c r="W74" s="104"/>
    </row>
    <row r="75" spans="1:23" ht="18.75" x14ac:dyDescent="0.3">
      <c r="A75" s="101"/>
      <c r="B75" s="102" t="s">
        <v>23</v>
      </c>
      <c r="C75" s="106"/>
      <c r="D75" s="107"/>
      <c r="E75" s="108"/>
      <c r="F75" s="163"/>
      <c r="G75" s="163"/>
      <c r="H75" s="163">
        <v>130</v>
      </c>
      <c r="I75" s="106"/>
      <c r="J75" s="163"/>
      <c r="K75" s="104"/>
      <c r="L75" s="163"/>
      <c r="M75" s="163"/>
      <c r="N75" s="104"/>
      <c r="O75" s="163"/>
      <c r="P75" s="163"/>
      <c r="Q75" s="163"/>
      <c r="R75" s="106"/>
      <c r="S75" s="163"/>
      <c r="T75" s="163">
        <v>53</v>
      </c>
      <c r="U75" s="106"/>
      <c r="V75" s="163"/>
      <c r="W75" s="104"/>
    </row>
    <row r="76" spans="1:23" ht="18.75" x14ac:dyDescent="0.3">
      <c r="A76" s="116" t="s">
        <v>54</v>
      </c>
      <c r="B76" s="116"/>
      <c r="C76" s="117">
        <f t="shared" ref="C76:W76" si="5">SUM(C4,C11,C31,C37,C44,C64,C72)</f>
        <v>2655</v>
      </c>
      <c r="D76" s="117">
        <f t="shared" si="5"/>
        <v>2785</v>
      </c>
      <c r="E76" s="117">
        <f t="shared" si="5"/>
        <v>1532</v>
      </c>
      <c r="F76" s="117">
        <f t="shared" si="5"/>
        <v>31867</v>
      </c>
      <c r="G76" s="117">
        <f t="shared" si="5"/>
        <v>26576</v>
      </c>
      <c r="H76" s="117">
        <f t="shared" si="5"/>
        <v>35043</v>
      </c>
      <c r="I76" s="117">
        <f t="shared" si="5"/>
        <v>15068</v>
      </c>
      <c r="J76" s="118">
        <f t="shared" si="5"/>
        <v>6018</v>
      </c>
      <c r="K76" s="118">
        <f t="shared" si="5"/>
        <v>1557</v>
      </c>
      <c r="L76" s="117">
        <f t="shared" si="5"/>
        <v>10245</v>
      </c>
      <c r="M76" s="117">
        <f t="shared" si="5"/>
        <v>306</v>
      </c>
      <c r="N76" s="117">
        <f t="shared" si="5"/>
        <v>152</v>
      </c>
      <c r="O76" s="117">
        <f t="shared" si="5"/>
        <v>27</v>
      </c>
      <c r="P76" s="117">
        <f t="shared" si="5"/>
        <v>4169</v>
      </c>
      <c r="Q76" s="117">
        <f t="shared" si="5"/>
        <v>2146</v>
      </c>
      <c r="R76" s="117">
        <f t="shared" si="5"/>
        <v>352</v>
      </c>
      <c r="S76" s="117">
        <f t="shared" si="5"/>
        <v>1312</v>
      </c>
      <c r="T76" s="117">
        <f t="shared" si="5"/>
        <v>744</v>
      </c>
      <c r="U76" s="117">
        <f t="shared" si="5"/>
        <v>0</v>
      </c>
      <c r="V76" s="117">
        <f t="shared" si="5"/>
        <v>0</v>
      </c>
      <c r="W76" s="117">
        <f t="shared" si="5"/>
        <v>0</v>
      </c>
    </row>
  </sheetData>
  <mergeCells count="18">
    <mergeCell ref="L2:N2"/>
    <mergeCell ref="I2:K2"/>
    <mergeCell ref="F2:H2"/>
    <mergeCell ref="C2:E2"/>
    <mergeCell ref="A1:W1"/>
    <mergeCell ref="U2:W2"/>
    <mergeCell ref="R2:T2"/>
    <mergeCell ref="O2:Q2"/>
    <mergeCell ref="A2:A3"/>
    <mergeCell ref="B2:B3"/>
    <mergeCell ref="A76:B76"/>
    <mergeCell ref="A4:A10"/>
    <mergeCell ref="A31:A36"/>
    <mergeCell ref="A37:A43"/>
    <mergeCell ref="A72:A75"/>
    <mergeCell ref="A11:A30"/>
    <mergeCell ref="A64:A71"/>
    <mergeCell ref="A44:A63"/>
  </mergeCells>
  <phoneticPr fontId="1" type="noConversion"/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14"/>
  <sheetViews>
    <sheetView zoomScale="80" zoomScaleNormal="80" workbookViewId="0">
      <pane ySplit="1" topLeftCell="A80" activePane="bottomLeft" state="frozen"/>
      <selection pane="bottomLeft" activeCell="E107" sqref="E107"/>
    </sheetView>
  </sheetViews>
  <sheetFormatPr defaultRowHeight="18.75" x14ac:dyDescent="0.3"/>
  <cols>
    <col min="1" max="1" width="18.28515625" style="103" customWidth="1"/>
    <col min="2" max="2" width="40.140625" style="103" bestFit="1" customWidth="1"/>
    <col min="3" max="16384" width="9.140625" style="103"/>
  </cols>
  <sheetData>
    <row r="1" spans="1:14" ht="16.5" customHeight="1" x14ac:dyDescent="0.3">
      <c r="A1" s="88" t="s">
        <v>227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x14ac:dyDescent="0.3">
      <c r="A2" s="88" t="s">
        <v>1</v>
      </c>
      <c r="B2" s="88" t="s">
        <v>93</v>
      </c>
      <c r="C2" s="119" t="s">
        <v>2</v>
      </c>
      <c r="D2" s="120"/>
      <c r="E2" s="91"/>
      <c r="F2" s="119" t="s">
        <v>4</v>
      </c>
      <c r="G2" s="119"/>
      <c r="H2" s="91"/>
      <c r="I2" s="119" t="s">
        <v>6</v>
      </c>
      <c r="J2" s="119"/>
      <c r="K2" s="91"/>
      <c r="L2" s="119" t="s">
        <v>214</v>
      </c>
      <c r="M2" s="119"/>
      <c r="N2" s="91"/>
    </row>
    <row r="3" spans="1:14" x14ac:dyDescent="0.3">
      <c r="A3" s="88"/>
      <c r="B3" s="88"/>
      <c r="C3" s="121" t="s">
        <v>204</v>
      </c>
      <c r="D3" s="121" t="s">
        <v>213</v>
      </c>
      <c r="E3" s="121" t="s">
        <v>223</v>
      </c>
      <c r="F3" s="121" t="s">
        <v>204</v>
      </c>
      <c r="G3" s="121" t="s">
        <v>213</v>
      </c>
      <c r="H3" s="121" t="s">
        <v>223</v>
      </c>
      <c r="I3" s="121" t="s">
        <v>204</v>
      </c>
      <c r="J3" s="121" t="s">
        <v>213</v>
      </c>
      <c r="K3" s="121" t="s">
        <v>223</v>
      </c>
      <c r="L3" s="121" t="s">
        <v>204</v>
      </c>
      <c r="M3" s="121" t="s">
        <v>213</v>
      </c>
      <c r="N3" s="121" t="s">
        <v>223</v>
      </c>
    </row>
    <row r="4" spans="1:14" x14ac:dyDescent="0.3">
      <c r="A4" s="101" t="s">
        <v>10</v>
      </c>
      <c r="B4" s="166"/>
      <c r="C4" s="122">
        <f>SUM(C5:C19)</f>
        <v>2655</v>
      </c>
      <c r="D4" s="123">
        <f>SUM(D5:D19)</f>
        <v>2644</v>
      </c>
      <c r="E4" s="123">
        <f>SUM(E5:E19)</f>
        <v>1226</v>
      </c>
      <c r="F4" s="122"/>
      <c r="G4" s="123"/>
      <c r="H4" s="124"/>
      <c r="I4" s="122"/>
      <c r="J4" s="123"/>
      <c r="K4" s="124"/>
      <c r="L4" s="122"/>
      <c r="M4" s="123"/>
      <c r="N4" s="124"/>
    </row>
    <row r="5" spans="1:14" x14ac:dyDescent="0.3">
      <c r="A5" s="101"/>
      <c r="B5" s="167" t="s">
        <v>94</v>
      </c>
      <c r="C5" s="125"/>
      <c r="D5" s="167"/>
      <c r="E5" s="126"/>
      <c r="F5" s="125"/>
      <c r="G5" s="167"/>
      <c r="H5" s="126"/>
      <c r="I5" s="125"/>
      <c r="J5" s="167"/>
      <c r="K5" s="126"/>
      <c r="L5" s="125"/>
      <c r="M5" s="167"/>
      <c r="N5" s="126"/>
    </row>
    <row r="6" spans="1:14" x14ac:dyDescent="0.3">
      <c r="A6" s="101"/>
      <c r="B6" s="168" t="s">
        <v>95</v>
      </c>
      <c r="C6" s="125"/>
      <c r="D6" s="167"/>
      <c r="E6" s="163">
        <v>20</v>
      </c>
      <c r="F6" s="125"/>
      <c r="G6" s="167"/>
      <c r="H6" s="126"/>
      <c r="I6" s="125"/>
      <c r="J6" s="167"/>
      <c r="K6" s="126"/>
      <c r="L6" s="125"/>
      <c r="M6" s="167"/>
      <c r="N6" s="126"/>
    </row>
    <row r="7" spans="1:14" x14ac:dyDescent="0.3">
      <c r="A7" s="101"/>
      <c r="B7" s="167" t="s">
        <v>96</v>
      </c>
      <c r="C7" s="125"/>
      <c r="D7" s="167"/>
      <c r="E7" s="126"/>
      <c r="F7" s="125"/>
      <c r="G7" s="167"/>
      <c r="H7" s="126"/>
      <c r="I7" s="125"/>
      <c r="J7" s="167"/>
      <c r="K7" s="126"/>
      <c r="L7" s="125"/>
      <c r="M7" s="167"/>
      <c r="N7" s="126"/>
    </row>
    <row r="8" spans="1:14" x14ac:dyDescent="0.3">
      <c r="A8" s="101"/>
      <c r="B8" s="167" t="s">
        <v>73</v>
      </c>
      <c r="C8" s="125">
        <v>330</v>
      </c>
      <c r="D8" s="167"/>
      <c r="E8" s="126"/>
      <c r="F8" s="125"/>
      <c r="G8" s="167"/>
      <c r="H8" s="126"/>
      <c r="I8" s="125"/>
      <c r="J8" s="167"/>
      <c r="K8" s="126"/>
      <c r="L8" s="125"/>
      <c r="M8" s="167"/>
      <c r="N8" s="126"/>
    </row>
    <row r="9" spans="1:14" x14ac:dyDescent="0.3">
      <c r="A9" s="101"/>
      <c r="B9" s="167" t="s">
        <v>97</v>
      </c>
      <c r="C9" s="125"/>
      <c r="D9" s="167"/>
      <c r="E9" s="126"/>
      <c r="F9" s="125"/>
      <c r="G9" s="167"/>
      <c r="H9" s="126"/>
      <c r="I9" s="125"/>
      <c r="J9" s="167"/>
      <c r="K9" s="126"/>
      <c r="L9" s="125"/>
      <c r="M9" s="167"/>
      <c r="N9" s="126"/>
    </row>
    <row r="10" spans="1:14" x14ac:dyDescent="0.3">
      <c r="A10" s="101"/>
      <c r="B10" s="167" t="s">
        <v>98</v>
      </c>
      <c r="C10" s="125">
        <v>665</v>
      </c>
      <c r="D10" s="167"/>
      <c r="E10" s="163">
        <v>218</v>
      </c>
      <c r="F10" s="125"/>
      <c r="G10" s="167"/>
      <c r="H10" s="126"/>
      <c r="I10" s="125"/>
      <c r="J10" s="167"/>
      <c r="K10" s="126"/>
      <c r="L10" s="125"/>
      <c r="M10" s="167"/>
      <c r="N10" s="126"/>
    </row>
    <row r="11" spans="1:14" x14ac:dyDescent="0.3">
      <c r="A11" s="101"/>
      <c r="B11" s="167" t="s">
        <v>162</v>
      </c>
      <c r="C11" s="125"/>
      <c r="D11" s="167"/>
      <c r="E11" s="126"/>
      <c r="F11" s="125"/>
      <c r="G11" s="167"/>
      <c r="H11" s="126"/>
      <c r="I11" s="125"/>
      <c r="J11" s="167"/>
      <c r="K11" s="126"/>
      <c r="L11" s="125"/>
      <c r="M11" s="167"/>
      <c r="N11" s="126"/>
    </row>
    <row r="12" spans="1:14" x14ac:dyDescent="0.3">
      <c r="A12" s="101"/>
      <c r="B12" s="167" t="s">
        <v>71</v>
      </c>
      <c r="C12" s="125">
        <v>675</v>
      </c>
      <c r="D12" s="167"/>
      <c r="E12" s="163">
        <v>271</v>
      </c>
      <c r="F12" s="125"/>
      <c r="G12" s="167"/>
      <c r="H12" s="126"/>
      <c r="I12" s="125"/>
      <c r="J12" s="167"/>
      <c r="K12" s="126"/>
      <c r="L12" s="125"/>
      <c r="M12" s="167"/>
      <c r="N12" s="126"/>
    </row>
    <row r="13" spans="1:14" x14ac:dyDescent="0.3">
      <c r="A13" s="101"/>
      <c r="B13" s="167" t="s">
        <v>99</v>
      </c>
      <c r="C13" s="125"/>
      <c r="D13" s="167"/>
      <c r="E13" s="126"/>
      <c r="F13" s="125"/>
      <c r="G13" s="167"/>
      <c r="H13" s="126"/>
      <c r="I13" s="125"/>
      <c r="J13" s="167"/>
      <c r="K13" s="126"/>
      <c r="L13" s="125"/>
      <c r="M13" s="167"/>
      <c r="N13" s="126"/>
    </row>
    <row r="14" spans="1:14" x14ac:dyDescent="0.3">
      <c r="A14" s="101"/>
      <c r="B14" s="167" t="s">
        <v>100</v>
      </c>
      <c r="C14" s="125"/>
      <c r="D14" s="167"/>
      <c r="E14" s="126"/>
      <c r="F14" s="125"/>
      <c r="G14" s="167"/>
      <c r="H14" s="126"/>
      <c r="I14" s="125"/>
      <c r="J14" s="167"/>
      <c r="K14" s="126"/>
      <c r="L14" s="125"/>
      <c r="M14" s="167"/>
      <c r="N14" s="126"/>
    </row>
    <row r="15" spans="1:14" x14ac:dyDescent="0.3">
      <c r="A15" s="101"/>
      <c r="B15" s="167" t="s">
        <v>101</v>
      </c>
      <c r="C15" s="125"/>
      <c r="D15" s="167"/>
      <c r="E15" s="163">
        <v>98</v>
      </c>
      <c r="F15" s="125"/>
      <c r="G15" s="167"/>
      <c r="H15" s="126"/>
      <c r="I15" s="125"/>
      <c r="J15" s="167"/>
      <c r="K15" s="126"/>
      <c r="L15" s="125"/>
      <c r="M15" s="167"/>
      <c r="N15" s="126"/>
    </row>
    <row r="16" spans="1:14" x14ac:dyDescent="0.3">
      <c r="A16" s="101"/>
      <c r="B16" s="167" t="s">
        <v>102</v>
      </c>
      <c r="C16" s="125"/>
      <c r="D16" s="167"/>
      <c r="E16" s="126"/>
      <c r="F16" s="125"/>
      <c r="G16" s="167"/>
      <c r="H16" s="126"/>
      <c r="I16" s="125"/>
      <c r="J16" s="167"/>
      <c r="K16" s="126"/>
      <c r="L16" s="125"/>
      <c r="M16" s="167"/>
      <c r="N16" s="126"/>
    </row>
    <row r="17" spans="1:14" x14ac:dyDescent="0.3">
      <c r="A17" s="101"/>
      <c r="B17" s="167" t="s">
        <v>283</v>
      </c>
      <c r="C17" s="125"/>
      <c r="D17" s="167"/>
      <c r="E17" s="163">
        <v>20</v>
      </c>
      <c r="F17" s="125"/>
      <c r="G17" s="167"/>
      <c r="H17" s="126"/>
      <c r="I17" s="125"/>
      <c r="J17" s="167"/>
      <c r="K17" s="126"/>
      <c r="L17" s="125"/>
      <c r="M17" s="167"/>
      <c r="N17" s="126"/>
    </row>
    <row r="18" spans="1:14" x14ac:dyDescent="0.3">
      <c r="A18" s="101"/>
      <c r="B18" s="167" t="s">
        <v>284</v>
      </c>
      <c r="C18" s="125"/>
      <c r="D18" s="167"/>
      <c r="E18" s="163">
        <v>20</v>
      </c>
      <c r="F18" s="125"/>
      <c r="G18" s="167"/>
      <c r="H18" s="126"/>
      <c r="I18" s="125"/>
      <c r="J18" s="167"/>
      <c r="K18" s="126"/>
      <c r="L18" s="125"/>
      <c r="M18" s="167"/>
      <c r="N18" s="126"/>
    </row>
    <row r="19" spans="1:14" x14ac:dyDescent="0.3">
      <c r="A19" s="105"/>
      <c r="B19" s="167" t="s">
        <v>72</v>
      </c>
      <c r="C19" s="127">
        <v>985</v>
      </c>
      <c r="D19" s="107">
        <v>2644</v>
      </c>
      <c r="E19" s="163">
        <v>579</v>
      </c>
      <c r="F19" s="127"/>
      <c r="G19" s="128"/>
      <c r="H19" s="129"/>
      <c r="I19" s="127"/>
      <c r="J19" s="128"/>
      <c r="K19" s="129"/>
      <c r="L19" s="127"/>
      <c r="M19" s="128"/>
      <c r="N19" s="129"/>
    </row>
    <row r="20" spans="1:14" x14ac:dyDescent="0.3">
      <c r="A20" s="95" t="s">
        <v>74</v>
      </c>
      <c r="B20" s="122"/>
      <c r="C20" s="122"/>
      <c r="D20" s="123"/>
      <c r="E20" s="124"/>
      <c r="F20" s="122"/>
      <c r="G20" s="123">
        <f>SUM(G21:G32)</f>
        <v>13</v>
      </c>
      <c r="H20" s="124"/>
      <c r="I20" s="122"/>
      <c r="J20" s="123"/>
      <c r="K20" s="124">
        <f>SUM(K21:K32)</f>
        <v>65</v>
      </c>
      <c r="L20" s="122"/>
      <c r="M20" s="123"/>
      <c r="N20" s="124"/>
    </row>
    <row r="21" spans="1:14" x14ac:dyDescent="0.3">
      <c r="A21" s="101"/>
      <c r="B21" s="125" t="s">
        <v>103</v>
      </c>
      <c r="C21" s="125"/>
      <c r="D21" s="167"/>
      <c r="E21" s="126"/>
      <c r="F21" s="125"/>
      <c r="G21" s="167"/>
      <c r="H21" s="126"/>
      <c r="I21" s="125"/>
      <c r="J21" s="167"/>
      <c r="K21" s="126"/>
      <c r="L21" s="125"/>
      <c r="M21" s="167"/>
      <c r="N21" s="126"/>
    </row>
    <row r="22" spans="1:14" x14ac:dyDescent="0.3">
      <c r="A22" s="101"/>
      <c r="B22" s="125" t="s">
        <v>104</v>
      </c>
      <c r="C22" s="125"/>
      <c r="D22" s="167"/>
      <c r="E22" s="126"/>
      <c r="F22" s="125"/>
      <c r="G22" s="167"/>
      <c r="H22" s="126"/>
      <c r="I22" s="125"/>
      <c r="J22" s="167"/>
      <c r="K22" s="126"/>
      <c r="L22" s="125"/>
      <c r="M22" s="167"/>
      <c r="N22" s="126"/>
    </row>
    <row r="23" spans="1:14" x14ac:dyDescent="0.3">
      <c r="A23" s="101"/>
      <c r="B23" s="125" t="s">
        <v>75</v>
      </c>
      <c r="C23" s="125"/>
      <c r="D23" s="167"/>
      <c r="E23" s="126"/>
      <c r="F23" s="125"/>
      <c r="G23" s="163">
        <v>13</v>
      </c>
      <c r="H23" s="104"/>
      <c r="I23" s="125"/>
      <c r="J23" s="167"/>
      <c r="K23" s="163">
        <v>65</v>
      </c>
      <c r="L23" s="125"/>
      <c r="M23" s="167"/>
      <c r="N23" s="126"/>
    </row>
    <row r="24" spans="1:14" x14ac:dyDescent="0.3">
      <c r="A24" s="101"/>
      <c r="B24" s="125" t="s">
        <v>105</v>
      </c>
      <c r="C24" s="125"/>
      <c r="D24" s="167"/>
      <c r="E24" s="126"/>
      <c r="F24" s="125"/>
      <c r="G24" s="167"/>
      <c r="H24" s="126"/>
      <c r="I24" s="125"/>
      <c r="J24" s="167"/>
      <c r="K24" s="126"/>
      <c r="L24" s="125"/>
      <c r="M24" s="167"/>
      <c r="N24" s="126"/>
    </row>
    <row r="25" spans="1:14" x14ac:dyDescent="0.3">
      <c r="A25" s="101"/>
      <c r="B25" s="125" t="s">
        <v>106</v>
      </c>
      <c r="C25" s="125"/>
      <c r="D25" s="167"/>
      <c r="E25" s="126"/>
      <c r="F25" s="125"/>
      <c r="G25" s="167"/>
      <c r="H25" s="126"/>
      <c r="I25" s="125"/>
      <c r="J25" s="167"/>
      <c r="K25" s="126"/>
      <c r="L25" s="125"/>
      <c r="M25" s="167"/>
      <c r="N25" s="126"/>
    </row>
    <row r="26" spans="1:14" x14ac:dyDescent="0.3">
      <c r="A26" s="101"/>
      <c r="B26" s="125" t="s">
        <v>107</v>
      </c>
      <c r="C26" s="125"/>
      <c r="D26" s="167"/>
      <c r="E26" s="126"/>
      <c r="F26" s="125"/>
      <c r="G26" s="167"/>
      <c r="H26" s="126"/>
      <c r="I26" s="125"/>
      <c r="J26" s="167"/>
      <c r="K26" s="126"/>
      <c r="L26" s="125"/>
      <c r="M26" s="167"/>
      <c r="N26" s="126"/>
    </row>
    <row r="27" spans="1:14" x14ac:dyDescent="0.3">
      <c r="A27" s="101"/>
      <c r="B27" s="125" t="s">
        <v>108</v>
      </c>
      <c r="C27" s="125"/>
      <c r="D27" s="167"/>
      <c r="E27" s="126"/>
      <c r="F27" s="125"/>
      <c r="G27" s="167"/>
      <c r="H27" s="126"/>
      <c r="I27" s="125"/>
      <c r="J27" s="167"/>
      <c r="K27" s="126"/>
      <c r="L27" s="125"/>
      <c r="M27" s="167"/>
      <c r="N27" s="126"/>
    </row>
    <row r="28" spans="1:14" x14ac:dyDescent="0.3">
      <c r="A28" s="101"/>
      <c r="B28" s="125" t="s">
        <v>109</v>
      </c>
      <c r="C28" s="125"/>
      <c r="D28" s="167"/>
      <c r="E28" s="126"/>
      <c r="F28" s="125"/>
      <c r="G28" s="167"/>
      <c r="H28" s="126"/>
      <c r="I28" s="125"/>
      <c r="J28" s="167"/>
      <c r="K28" s="126"/>
      <c r="L28" s="125"/>
      <c r="M28" s="167"/>
      <c r="N28" s="126"/>
    </row>
    <row r="29" spans="1:14" x14ac:dyDescent="0.3">
      <c r="A29" s="101"/>
      <c r="B29" s="125" t="s">
        <v>163</v>
      </c>
      <c r="C29" s="125"/>
      <c r="D29" s="167"/>
      <c r="E29" s="126"/>
      <c r="F29" s="125"/>
      <c r="G29" s="167"/>
      <c r="H29" s="126"/>
      <c r="I29" s="125"/>
      <c r="J29" s="167"/>
      <c r="K29" s="126"/>
      <c r="L29" s="125"/>
      <c r="M29" s="167"/>
      <c r="N29" s="126"/>
    </row>
    <row r="30" spans="1:14" x14ac:dyDescent="0.3">
      <c r="A30" s="101"/>
      <c r="B30" s="125" t="s">
        <v>164</v>
      </c>
      <c r="C30" s="125"/>
      <c r="D30" s="167"/>
      <c r="E30" s="126"/>
      <c r="F30" s="125"/>
      <c r="G30" s="167"/>
      <c r="H30" s="126"/>
      <c r="I30" s="125"/>
      <c r="J30" s="167"/>
      <c r="K30" s="126"/>
      <c r="L30" s="125"/>
      <c r="M30" s="167"/>
      <c r="N30" s="126"/>
    </row>
    <row r="31" spans="1:14" x14ac:dyDescent="0.3">
      <c r="A31" s="101"/>
      <c r="B31" s="125" t="s">
        <v>110</v>
      </c>
      <c r="C31" s="125"/>
      <c r="D31" s="167"/>
      <c r="E31" s="126"/>
      <c r="F31" s="125"/>
      <c r="G31" s="167"/>
      <c r="H31" s="126"/>
      <c r="I31" s="125"/>
      <c r="J31" s="167"/>
      <c r="K31" s="126"/>
      <c r="L31" s="125"/>
      <c r="M31" s="167"/>
      <c r="N31" s="126"/>
    </row>
    <row r="32" spans="1:14" x14ac:dyDescent="0.3">
      <c r="A32" s="101"/>
      <c r="B32" s="125" t="s">
        <v>165</v>
      </c>
      <c r="C32" s="127"/>
      <c r="D32" s="128"/>
      <c r="E32" s="129"/>
      <c r="F32" s="127"/>
      <c r="G32" s="128"/>
      <c r="H32" s="129"/>
      <c r="I32" s="127"/>
      <c r="J32" s="128"/>
      <c r="K32" s="129"/>
      <c r="L32" s="127"/>
      <c r="M32" s="128"/>
      <c r="N32" s="129"/>
    </row>
    <row r="33" spans="1:14" x14ac:dyDescent="0.3">
      <c r="A33" s="95" t="s">
        <v>26</v>
      </c>
      <c r="B33" s="122"/>
      <c r="C33" s="122"/>
      <c r="D33" s="123"/>
      <c r="E33" s="124"/>
      <c r="F33" s="122">
        <f>SUM(F34:F35)</f>
        <v>9900</v>
      </c>
      <c r="G33" s="123">
        <f>SUM(G34:G35)</f>
        <v>8730</v>
      </c>
      <c r="H33" s="123">
        <f>SUM(H34:H35)</f>
        <v>8179</v>
      </c>
      <c r="I33" s="122"/>
      <c r="J33" s="123"/>
      <c r="K33" s="124"/>
      <c r="L33" s="122">
        <f>SUM(L34,L35)</f>
        <v>9973</v>
      </c>
      <c r="M33" s="123"/>
      <c r="N33" s="124"/>
    </row>
    <row r="34" spans="1:14" x14ac:dyDescent="0.3">
      <c r="A34" s="101"/>
      <c r="B34" s="125" t="s">
        <v>111</v>
      </c>
      <c r="C34" s="125"/>
      <c r="D34" s="167"/>
      <c r="E34" s="126"/>
      <c r="F34" s="125"/>
      <c r="G34" s="167"/>
      <c r="H34" s="163">
        <v>344</v>
      </c>
      <c r="I34" s="125"/>
      <c r="J34" s="167"/>
      <c r="K34" s="126"/>
      <c r="L34" s="125"/>
      <c r="M34" s="167"/>
      <c r="N34" s="126"/>
    </row>
    <row r="35" spans="1:14" x14ac:dyDescent="0.3">
      <c r="A35" s="105"/>
      <c r="B35" s="127" t="s">
        <v>78</v>
      </c>
      <c r="C35" s="127"/>
      <c r="D35" s="128"/>
      <c r="E35" s="129"/>
      <c r="F35" s="127">
        <v>9900</v>
      </c>
      <c r="G35" s="107">
        <v>8730</v>
      </c>
      <c r="H35" s="163">
        <v>7835</v>
      </c>
      <c r="I35" s="127"/>
      <c r="J35" s="128"/>
      <c r="K35" s="129"/>
      <c r="L35" s="127">
        <v>9973</v>
      </c>
      <c r="M35" s="128"/>
      <c r="N35" s="129"/>
    </row>
    <row r="36" spans="1:14" ht="15.75" customHeight="1" x14ac:dyDescent="0.3">
      <c r="A36" s="169" t="s">
        <v>154</v>
      </c>
      <c r="B36" s="122"/>
      <c r="C36" s="122"/>
      <c r="D36" s="123"/>
      <c r="E36" s="124"/>
      <c r="F36" s="122">
        <f>SUM(F37:F49)</f>
        <v>2835</v>
      </c>
      <c r="G36" s="123">
        <f>SUM(G37:G50)</f>
        <v>2481</v>
      </c>
      <c r="H36" s="123">
        <f>SUM(H37:H50)</f>
        <v>3697</v>
      </c>
      <c r="I36" s="122"/>
      <c r="J36" s="123"/>
      <c r="K36" s="124"/>
      <c r="L36" s="122"/>
      <c r="M36" s="123"/>
      <c r="N36" s="124"/>
    </row>
    <row r="37" spans="1:14" x14ac:dyDescent="0.3">
      <c r="A37" s="170"/>
      <c r="B37" s="125" t="s">
        <v>166</v>
      </c>
      <c r="C37" s="125"/>
      <c r="D37" s="167"/>
      <c r="E37" s="126"/>
      <c r="F37" s="125"/>
      <c r="G37" s="167"/>
      <c r="H37" s="126"/>
      <c r="I37" s="125"/>
      <c r="J37" s="167"/>
      <c r="K37" s="126"/>
      <c r="L37" s="125"/>
      <c r="M37" s="167"/>
      <c r="N37" s="126"/>
    </row>
    <row r="38" spans="1:14" x14ac:dyDescent="0.3">
      <c r="A38" s="170"/>
      <c r="B38" s="125" t="s">
        <v>112</v>
      </c>
      <c r="C38" s="125"/>
      <c r="D38" s="167"/>
      <c r="E38" s="126"/>
      <c r="F38" s="125"/>
      <c r="G38" s="167"/>
      <c r="H38" s="126"/>
      <c r="I38" s="125"/>
      <c r="J38" s="167"/>
      <c r="K38" s="126"/>
      <c r="L38" s="125"/>
      <c r="M38" s="167"/>
      <c r="N38" s="126"/>
    </row>
    <row r="39" spans="1:14" x14ac:dyDescent="0.3">
      <c r="A39" s="170"/>
      <c r="B39" s="125" t="s">
        <v>88</v>
      </c>
      <c r="C39" s="125"/>
      <c r="D39" s="167"/>
      <c r="E39" s="126"/>
      <c r="F39" s="125"/>
      <c r="G39" s="167"/>
      <c r="H39" s="126"/>
      <c r="I39" s="125"/>
      <c r="J39" s="167"/>
      <c r="K39" s="126"/>
      <c r="L39" s="125"/>
      <c r="M39" s="167"/>
      <c r="N39" s="126"/>
    </row>
    <row r="40" spans="1:14" x14ac:dyDescent="0.3">
      <c r="A40" s="170"/>
      <c r="B40" s="125" t="s">
        <v>113</v>
      </c>
      <c r="C40" s="125"/>
      <c r="D40" s="167"/>
      <c r="E40" s="126"/>
      <c r="F40" s="125"/>
      <c r="G40" s="167"/>
      <c r="H40" s="126"/>
      <c r="I40" s="125"/>
      <c r="J40" s="167"/>
      <c r="K40" s="126"/>
      <c r="L40" s="125"/>
      <c r="M40" s="167"/>
      <c r="N40" s="126"/>
    </row>
    <row r="41" spans="1:14" x14ac:dyDescent="0.3">
      <c r="A41" s="170"/>
      <c r="B41" s="125" t="s">
        <v>41</v>
      </c>
      <c r="C41" s="125"/>
      <c r="D41" s="167"/>
      <c r="E41" s="126"/>
      <c r="F41" s="125"/>
      <c r="G41" s="167"/>
      <c r="H41" s="163">
        <v>210</v>
      </c>
      <c r="I41" s="125"/>
      <c r="J41" s="167"/>
      <c r="K41" s="126"/>
      <c r="L41" s="125"/>
      <c r="M41" s="167"/>
      <c r="N41" s="126"/>
    </row>
    <row r="42" spans="1:14" x14ac:dyDescent="0.3">
      <c r="A42" s="170"/>
      <c r="B42" s="125" t="s">
        <v>79</v>
      </c>
      <c r="C42" s="125"/>
      <c r="D42" s="167"/>
      <c r="E42" s="126"/>
      <c r="F42" s="125">
        <v>50</v>
      </c>
      <c r="G42" s="167"/>
      <c r="H42" s="126"/>
      <c r="I42" s="125"/>
      <c r="J42" s="167"/>
      <c r="K42" s="126"/>
      <c r="L42" s="125"/>
      <c r="M42" s="167"/>
      <c r="N42" s="126"/>
    </row>
    <row r="43" spans="1:14" x14ac:dyDescent="0.3">
      <c r="A43" s="170"/>
      <c r="B43" s="125" t="s">
        <v>155</v>
      </c>
      <c r="C43" s="125"/>
      <c r="D43" s="167"/>
      <c r="E43" s="126"/>
      <c r="F43" s="125"/>
      <c r="G43" s="167"/>
      <c r="H43" s="126"/>
      <c r="I43" s="125"/>
      <c r="J43" s="167"/>
      <c r="K43" s="126"/>
      <c r="L43" s="125"/>
      <c r="M43" s="167"/>
      <c r="N43" s="126"/>
    </row>
    <row r="44" spans="1:14" x14ac:dyDescent="0.3">
      <c r="A44" s="170"/>
      <c r="B44" s="125" t="s">
        <v>114</v>
      </c>
      <c r="C44" s="125"/>
      <c r="D44" s="167"/>
      <c r="E44" s="126"/>
      <c r="F44" s="125"/>
      <c r="G44" s="167"/>
      <c r="H44" s="126"/>
      <c r="I44" s="125"/>
      <c r="J44" s="167"/>
      <c r="K44" s="126"/>
      <c r="L44" s="125"/>
      <c r="M44" s="167"/>
      <c r="N44" s="126"/>
    </row>
    <row r="45" spans="1:14" x14ac:dyDescent="0.3">
      <c r="A45" s="170"/>
      <c r="B45" s="125" t="s">
        <v>156</v>
      </c>
      <c r="C45" s="125"/>
      <c r="D45" s="167"/>
      <c r="E45" s="126"/>
      <c r="F45" s="125"/>
      <c r="G45" s="163">
        <v>1701</v>
      </c>
      <c r="H45" s="163">
        <v>500</v>
      </c>
      <c r="I45" s="125"/>
      <c r="J45" s="167"/>
      <c r="K45" s="126"/>
      <c r="L45" s="125"/>
      <c r="M45" s="167"/>
      <c r="N45" s="126"/>
    </row>
    <row r="46" spans="1:14" x14ac:dyDescent="0.3">
      <c r="A46" s="170"/>
      <c r="B46" s="125" t="s">
        <v>207</v>
      </c>
      <c r="C46" s="125"/>
      <c r="D46" s="167"/>
      <c r="E46" s="126"/>
      <c r="F46" s="125">
        <v>1500</v>
      </c>
      <c r="G46" s="167"/>
      <c r="H46" s="126"/>
      <c r="I46" s="125"/>
      <c r="J46" s="167"/>
      <c r="K46" s="126"/>
      <c r="L46" s="125"/>
      <c r="M46" s="167"/>
      <c r="N46" s="126"/>
    </row>
    <row r="47" spans="1:14" x14ac:dyDescent="0.3">
      <c r="A47" s="170"/>
      <c r="B47" s="125" t="s">
        <v>208</v>
      </c>
      <c r="C47" s="125"/>
      <c r="D47" s="167"/>
      <c r="E47" s="126"/>
      <c r="F47" s="125">
        <v>985</v>
      </c>
      <c r="G47" s="167"/>
      <c r="H47" s="126"/>
      <c r="I47" s="125"/>
      <c r="J47" s="167"/>
      <c r="K47" s="126"/>
      <c r="L47" s="125"/>
      <c r="M47" s="167"/>
      <c r="N47" s="126"/>
    </row>
    <row r="48" spans="1:14" x14ac:dyDescent="0.3">
      <c r="A48" s="170"/>
      <c r="B48" s="125" t="s">
        <v>209</v>
      </c>
      <c r="C48" s="125"/>
      <c r="D48" s="167"/>
      <c r="E48" s="126"/>
      <c r="F48" s="125">
        <v>300</v>
      </c>
      <c r="G48" s="163">
        <v>200</v>
      </c>
      <c r="H48" s="104"/>
      <c r="I48" s="125"/>
      <c r="J48" s="167"/>
      <c r="K48" s="126"/>
      <c r="L48" s="125"/>
      <c r="M48" s="167"/>
      <c r="N48" s="126"/>
    </row>
    <row r="49" spans="1:14" x14ac:dyDescent="0.3">
      <c r="A49" s="170"/>
      <c r="B49" s="125" t="s">
        <v>80</v>
      </c>
      <c r="C49" s="125"/>
      <c r="D49" s="167"/>
      <c r="E49" s="126"/>
      <c r="F49" s="125"/>
      <c r="G49" s="167"/>
      <c r="H49" s="126"/>
      <c r="I49" s="125"/>
      <c r="J49" s="167"/>
      <c r="K49" s="126"/>
      <c r="L49" s="125"/>
      <c r="M49" s="167"/>
      <c r="N49" s="126"/>
    </row>
    <row r="50" spans="1:14" x14ac:dyDescent="0.3">
      <c r="A50" s="171"/>
      <c r="B50" s="127" t="s">
        <v>217</v>
      </c>
      <c r="C50" s="127"/>
      <c r="D50" s="128"/>
      <c r="E50" s="129"/>
      <c r="F50" s="127"/>
      <c r="G50" s="107">
        <v>580</v>
      </c>
      <c r="H50" s="163">
        <v>2987</v>
      </c>
      <c r="I50" s="127"/>
      <c r="J50" s="128"/>
      <c r="K50" s="129"/>
      <c r="L50" s="127"/>
      <c r="M50" s="128"/>
      <c r="N50" s="129"/>
    </row>
    <row r="51" spans="1:14" x14ac:dyDescent="0.3">
      <c r="A51" s="101" t="s">
        <v>66</v>
      </c>
      <c r="B51" s="130"/>
      <c r="C51" s="131"/>
      <c r="D51" s="132"/>
      <c r="E51" s="133"/>
      <c r="F51" s="122">
        <f>SUM(F52:F58)</f>
        <v>1004</v>
      </c>
      <c r="G51" s="123">
        <f>SUM(G52:G58)</f>
        <v>1039</v>
      </c>
      <c r="H51" s="123">
        <f>SUM(H52:H58)</f>
        <v>800</v>
      </c>
      <c r="I51" s="131"/>
      <c r="J51" s="132"/>
      <c r="K51" s="133"/>
      <c r="L51" s="122">
        <f>SUM(L52:L58)</f>
        <v>145</v>
      </c>
      <c r="M51" s="123">
        <f>SUM(M52:M58)</f>
        <v>149</v>
      </c>
      <c r="N51" s="124">
        <f>SUM(N52:N58)</f>
        <v>109</v>
      </c>
    </row>
    <row r="52" spans="1:14" x14ac:dyDescent="0.3">
      <c r="A52" s="101"/>
      <c r="B52" s="125" t="s">
        <v>81</v>
      </c>
      <c r="C52" s="125"/>
      <c r="D52" s="167"/>
      <c r="E52" s="126"/>
      <c r="F52" s="125"/>
      <c r="G52" s="167"/>
      <c r="H52" s="126"/>
      <c r="I52" s="125"/>
      <c r="J52" s="167"/>
      <c r="K52" s="126"/>
      <c r="L52" s="125">
        <v>8</v>
      </c>
      <c r="M52" s="163">
        <v>123</v>
      </c>
      <c r="N52" s="104">
        <v>102</v>
      </c>
    </row>
    <row r="53" spans="1:14" x14ac:dyDescent="0.3">
      <c r="A53" s="101"/>
      <c r="B53" s="134" t="s">
        <v>157</v>
      </c>
      <c r="C53" s="125"/>
      <c r="D53" s="167"/>
      <c r="E53" s="126"/>
      <c r="F53" s="125">
        <v>900</v>
      </c>
      <c r="G53" s="167">
        <v>1039</v>
      </c>
      <c r="H53" s="163">
        <v>800</v>
      </c>
      <c r="I53" s="125"/>
      <c r="J53" s="167"/>
      <c r="K53" s="126"/>
      <c r="L53" s="125"/>
      <c r="M53" s="167"/>
      <c r="N53" s="126"/>
    </row>
    <row r="54" spans="1:14" x14ac:dyDescent="0.3">
      <c r="A54" s="101"/>
      <c r="B54" s="134" t="s">
        <v>167</v>
      </c>
      <c r="C54" s="125"/>
      <c r="D54" s="167"/>
      <c r="E54" s="126"/>
      <c r="F54" s="125"/>
      <c r="G54" s="167"/>
      <c r="H54" s="126"/>
      <c r="I54" s="125"/>
      <c r="J54" s="167"/>
      <c r="K54" s="126"/>
      <c r="L54" s="125"/>
      <c r="M54" s="167"/>
      <c r="N54" s="126"/>
    </row>
    <row r="55" spans="1:14" x14ac:dyDescent="0.3">
      <c r="A55" s="101"/>
      <c r="B55" s="134" t="s">
        <v>168</v>
      </c>
      <c r="C55" s="125"/>
      <c r="D55" s="167"/>
      <c r="E55" s="126"/>
      <c r="F55" s="125"/>
      <c r="G55" s="167"/>
      <c r="H55" s="126"/>
      <c r="I55" s="125"/>
      <c r="J55" s="167"/>
      <c r="K55" s="126"/>
      <c r="L55" s="125"/>
      <c r="M55" s="167"/>
      <c r="N55" s="126"/>
    </row>
    <row r="56" spans="1:14" x14ac:dyDescent="0.3">
      <c r="A56" s="101"/>
      <c r="B56" s="134" t="s">
        <v>115</v>
      </c>
      <c r="C56" s="125"/>
      <c r="D56" s="167"/>
      <c r="E56" s="126"/>
      <c r="F56" s="125"/>
      <c r="G56" s="167"/>
      <c r="H56" s="126"/>
      <c r="I56" s="125"/>
      <c r="J56" s="167"/>
      <c r="K56" s="126"/>
      <c r="L56" s="125"/>
      <c r="M56" s="167"/>
      <c r="N56" s="126"/>
    </row>
    <row r="57" spans="1:14" x14ac:dyDescent="0.3">
      <c r="A57" s="101"/>
      <c r="B57" s="134" t="s">
        <v>210</v>
      </c>
      <c r="C57" s="125"/>
      <c r="D57" s="167"/>
      <c r="E57" s="126"/>
      <c r="F57" s="125">
        <v>104</v>
      </c>
      <c r="G57" s="167"/>
      <c r="H57" s="126"/>
      <c r="I57" s="125"/>
      <c r="J57" s="167"/>
      <c r="K57" s="126"/>
      <c r="L57" s="125">
        <v>137</v>
      </c>
      <c r="M57" s="163">
        <v>26</v>
      </c>
      <c r="N57" s="104"/>
    </row>
    <row r="58" spans="1:14" x14ac:dyDescent="0.3">
      <c r="A58" s="105"/>
      <c r="B58" s="127" t="s">
        <v>116</v>
      </c>
      <c r="C58" s="127"/>
      <c r="D58" s="128"/>
      <c r="E58" s="129"/>
      <c r="F58" s="127"/>
      <c r="G58" s="128"/>
      <c r="H58" s="129"/>
      <c r="I58" s="127"/>
      <c r="J58" s="128"/>
      <c r="K58" s="129"/>
      <c r="L58" s="127"/>
      <c r="M58" s="128"/>
      <c r="N58" s="108">
        <v>7</v>
      </c>
    </row>
    <row r="59" spans="1:14" x14ac:dyDescent="0.3">
      <c r="A59" s="95" t="s">
        <v>40</v>
      </c>
      <c r="B59" s="122"/>
      <c r="C59" s="122"/>
      <c r="D59" s="123"/>
      <c r="E59" s="124"/>
      <c r="F59" s="122">
        <f>SUM(F60:F72)</f>
        <v>3020</v>
      </c>
      <c r="G59" s="123">
        <f>SUM(G60:G72)</f>
        <v>2952</v>
      </c>
      <c r="H59" s="123">
        <f>SUM(H60:H72)</f>
        <v>3497</v>
      </c>
      <c r="I59" s="122"/>
      <c r="J59" s="123"/>
      <c r="K59" s="124"/>
      <c r="L59" s="122"/>
      <c r="M59" s="123">
        <f>SUM(M60:M72)</f>
        <v>1</v>
      </c>
      <c r="N59" s="124"/>
    </row>
    <row r="60" spans="1:14" x14ac:dyDescent="0.3">
      <c r="A60" s="101"/>
      <c r="B60" s="125" t="s">
        <v>117</v>
      </c>
      <c r="C60" s="125"/>
      <c r="D60" s="167"/>
      <c r="E60" s="126"/>
      <c r="F60" s="125"/>
      <c r="G60" s="167"/>
      <c r="H60" s="126"/>
      <c r="I60" s="125"/>
      <c r="J60" s="167"/>
      <c r="K60" s="126"/>
      <c r="L60" s="125"/>
      <c r="M60" s="167"/>
      <c r="N60" s="126"/>
    </row>
    <row r="61" spans="1:14" x14ac:dyDescent="0.3">
      <c r="A61" s="101"/>
      <c r="B61" s="125" t="s">
        <v>118</v>
      </c>
      <c r="C61" s="125"/>
      <c r="D61" s="167"/>
      <c r="E61" s="126"/>
      <c r="F61" s="125"/>
      <c r="G61" s="167"/>
      <c r="H61" s="126"/>
      <c r="I61" s="125"/>
      <c r="J61" s="167"/>
      <c r="K61" s="126"/>
      <c r="L61" s="125"/>
      <c r="M61" s="167"/>
      <c r="N61" s="126"/>
    </row>
    <row r="62" spans="1:14" x14ac:dyDescent="0.3">
      <c r="A62" s="101"/>
      <c r="B62" s="125" t="s">
        <v>161</v>
      </c>
      <c r="C62" s="125"/>
      <c r="D62" s="167"/>
      <c r="E62" s="126"/>
      <c r="F62" s="125"/>
      <c r="G62" s="167"/>
      <c r="H62" s="126"/>
      <c r="I62" s="125"/>
      <c r="J62" s="167"/>
      <c r="K62" s="126"/>
      <c r="L62" s="125"/>
      <c r="M62" s="167"/>
      <c r="N62" s="126"/>
    </row>
    <row r="63" spans="1:14" x14ac:dyDescent="0.3">
      <c r="A63" s="101"/>
      <c r="B63" s="125" t="s">
        <v>130</v>
      </c>
      <c r="C63" s="125"/>
      <c r="D63" s="167"/>
      <c r="E63" s="126"/>
      <c r="F63" s="125"/>
      <c r="G63" s="167"/>
      <c r="H63" s="126"/>
      <c r="I63" s="125"/>
      <c r="J63" s="167"/>
      <c r="K63" s="126"/>
      <c r="L63" s="125"/>
      <c r="M63" s="167"/>
      <c r="N63" s="126"/>
    </row>
    <row r="64" spans="1:14" x14ac:dyDescent="0.3">
      <c r="A64" s="101"/>
      <c r="B64" s="125" t="s">
        <v>169</v>
      </c>
      <c r="C64" s="125"/>
      <c r="D64" s="167"/>
      <c r="E64" s="126"/>
      <c r="F64" s="125"/>
      <c r="G64" s="167"/>
      <c r="H64" s="126"/>
      <c r="I64" s="125"/>
      <c r="J64" s="167"/>
      <c r="K64" s="126"/>
      <c r="L64" s="125"/>
      <c r="M64" s="167"/>
      <c r="N64" s="126"/>
    </row>
    <row r="65" spans="1:14" x14ac:dyDescent="0.3">
      <c r="A65" s="101"/>
      <c r="B65" s="125" t="s">
        <v>119</v>
      </c>
      <c r="C65" s="125"/>
      <c r="D65" s="167"/>
      <c r="E65" s="126"/>
      <c r="F65" s="125"/>
      <c r="G65" s="167"/>
      <c r="H65" s="126"/>
      <c r="I65" s="125"/>
      <c r="J65" s="167"/>
      <c r="K65" s="126"/>
      <c r="L65" s="125"/>
      <c r="M65" s="167"/>
      <c r="N65" s="126"/>
    </row>
    <row r="66" spans="1:14" x14ac:dyDescent="0.3">
      <c r="A66" s="101"/>
      <c r="B66" s="125" t="s">
        <v>211</v>
      </c>
      <c r="C66" s="125"/>
      <c r="D66" s="167"/>
      <c r="E66" s="126"/>
      <c r="F66" s="125">
        <v>2573</v>
      </c>
      <c r="G66" s="163">
        <v>521</v>
      </c>
      <c r="H66" s="104"/>
      <c r="I66" s="125"/>
      <c r="J66" s="167"/>
      <c r="K66" s="126"/>
      <c r="L66" s="125"/>
      <c r="M66" s="167"/>
      <c r="N66" s="126"/>
    </row>
    <row r="67" spans="1:14" x14ac:dyDescent="0.3">
      <c r="A67" s="101"/>
      <c r="B67" s="125" t="s">
        <v>158</v>
      </c>
      <c r="C67" s="125"/>
      <c r="D67" s="167"/>
      <c r="E67" s="126"/>
      <c r="F67" s="125">
        <v>447</v>
      </c>
      <c r="G67" s="163">
        <v>110</v>
      </c>
      <c r="H67" s="163">
        <v>532</v>
      </c>
      <c r="I67" s="125"/>
      <c r="J67" s="167"/>
      <c r="K67" s="126"/>
      <c r="L67" s="125"/>
      <c r="M67" s="163">
        <v>1</v>
      </c>
      <c r="N67" s="104"/>
    </row>
    <row r="68" spans="1:14" x14ac:dyDescent="0.3">
      <c r="A68" s="101"/>
      <c r="B68" s="167" t="s">
        <v>285</v>
      </c>
      <c r="C68" s="125"/>
      <c r="D68" s="167"/>
      <c r="E68" s="126"/>
      <c r="F68" s="125"/>
      <c r="G68" s="163"/>
      <c r="H68" s="163">
        <v>100</v>
      </c>
      <c r="I68" s="125"/>
      <c r="J68" s="167"/>
      <c r="K68" s="126"/>
      <c r="L68" s="125"/>
      <c r="M68" s="163"/>
      <c r="N68" s="104"/>
    </row>
    <row r="69" spans="1:14" x14ac:dyDescent="0.3">
      <c r="A69" s="101"/>
      <c r="B69" s="167" t="s">
        <v>286</v>
      </c>
      <c r="C69" s="125"/>
      <c r="D69" s="167"/>
      <c r="E69" s="126"/>
      <c r="F69" s="125"/>
      <c r="G69" s="163"/>
      <c r="H69" s="163">
        <v>84</v>
      </c>
      <c r="I69" s="125"/>
      <c r="J69" s="167"/>
      <c r="K69" s="126"/>
      <c r="L69" s="125"/>
      <c r="M69" s="163"/>
      <c r="N69" s="104"/>
    </row>
    <row r="70" spans="1:14" x14ac:dyDescent="0.3">
      <c r="A70" s="101"/>
      <c r="B70" s="167" t="s">
        <v>287</v>
      </c>
      <c r="C70" s="125"/>
      <c r="D70" s="167"/>
      <c r="E70" s="126"/>
      <c r="F70" s="125"/>
      <c r="G70" s="163"/>
      <c r="H70" s="163">
        <v>148</v>
      </c>
      <c r="I70" s="125"/>
      <c r="J70" s="167"/>
      <c r="K70" s="126"/>
      <c r="L70" s="125"/>
      <c r="M70" s="163"/>
      <c r="N70" s="104"/>
    </row>
    <row r="71" spans="1:14" x14ac:dyDescent="0.3">
      <c r="A71" s="101"/>
      <c r="B71" s="167" t="s">
        <v>288</v>
      </c>
      <c r="C71" s="125"/>
      <c r="D71" s="167"/>
      <c r="E71" s="126"/>
      <c r="F71" s="125"/>
      <c r="G71" s="163"/>
      <c r="H71" s="163">
        <v>395</v>
      </c>
      <c r="I71" s="125"/>
      <c r="J71" s="167"/>
      <c r="K71" s="126"/>
      <c r="L71" s="125"/>
      <c r="M71" s="163"/>
      <c r="N71" s="104"/>
    </row>
    <row r="72" spans="1:14" x14ac:dyDescent="0.3">
      <c r="A72" s="105"/>
      <c r="B72" s="128" t="s">
        <v>218</v>
      </c>
      <c r="C72" s="127"/>
      <c r="D72" s="128"/>
      <c r="E72" s="129"/>
      <c r="F72" s="127"/>
      <c r="G72" s="107">
        <v>2321</v>
      </c>
      <c r="H72" s="163">
        <v>2238</v>
      </c>
      <c r="I72" s="127"/>
      <c r="J72" s="128"/>
      <c r="K72" s="129"/>
      <c r="L72" s="127"/>
      <c r="M72" s="128"/>
      <c r="N72" s="129"/>
    </row>
    <row r="73" spans="1:14" x14ac:dyDescent="0.3">
      <c r="A73" s="101" t="s">
        <v>42</v>
      </c>
      <c r="B73" s="130"/>
      <c r="C73" s="122"/>
      <c r="D73" s="123"/>
      <c r="E73" s="124"/>
      <c r="F73" s="122">
        <f>SUM(F74:F84)</f>
        <v>4005</v>
      </c>
      <c r="G73" s="123">
        <f>SUM(G74:G84)</f>
        <v>2232</v>
      </c>
      <c r="H73" s="123">
        <f>SUM(H74:H84)</f>
        <v>6390</v>
      </c>
      <c r="I73" s="122"/>
      <c r="J73" s="123"/>
      <c r="K73" s="124"/>
      <c r="L73" s="122"/>
      <c r="M73" s="123"/>
      <c r="N73" s="124"/>
    </row>
    <row r="74" spans="1:14" x14ac:dyDescent="0.3">
      <c r="A74" s="101"/>
      <c r="B74" s="125" t="s">
        <v>83</v>
      </c>
      <c r="C74" s="125"/>
      <c r="D74" s="167"/>
      <c r="E74" s="126"/>
      <c r="F74" s="125">
        <v>2000</v>
      </c>
      <c r="G74" s="167">
        <v>263</v>
      </c>
      <c r="H74" s="163">
        <v>35</v>
      </c>
      <c r="I74" s="125"/>
      <c r="J74" s="167"/>
      <c r="K74" s="126"/>
      <c r="L74" s="125"/>
      <c r="M74" s="167"/>
      <c r="N74" s="126"/>
    </row>
    <row r="75" spans="1:14" x14ac:dyDescent="0.3">
      <c r="A75" s="101"/>
      <c r="B75" s="125" t="s">
        <v>170</v>
      </c>
      <c r="C75" s="125"/>
      <c r="D75" s="167"/>
      <c r="E75" s="126"/>
      <c r="F75" s="125"/>
      <c r="G75" s="167"/>
      <c r="H75" s="126"/>
      <c r="I75" s="125"/>
      <c r="J75" s="167"/>
      <c r="K75" s="126"/>
      <c r="L75" s="125"/>
      <c r="M75" s="167"/>
      <c r="N75" s="126"/>
    </row>
    <row r="76" spans="1:14" x14ac:dyDescent="0.3">
      <c r="A76" s="101"/>
      <c r="B76" s="125" t="s">
        <v>135</v>
      </c>
      <c r="C76" s="125"/>
      <c r="D76" s="167"/>
      <c r="E76" s="126"/>
      <c r="F76" s="125"/>
      <c r="G76" s="167"/>
      <c r="H76" s="126"/>
      <c r="I76" s="125"/>
      <c r="J76" s="167"/>
      <c r="K76" s="126"/>
      <c r="L76" s="125"/>
      <c r="M76" s="167"/>
      <c r="N76" s="126"/>
    </row>
    <row r="77" spans="1:14" x14ac:dyDescent="0.3">
      <c r="A77" s="101"/>
      <c r="B77" s="125" t="s">
        <v>160</v>
      </c>
      <c r="C77" s="125"/>
      <c r="D77" s="167"/>
      <c r="E77" s="126"/>
      <c r="F77" s="125"/>
      <c r="G77" s="167"/>
      <c r="H77" s="126"/>
      <c r="I77" s="125"/>
      <c r="J77" s="167"/>
      <c r="K77" s="126"/>
      <c r="L77" s="125"/>
      <c r="M77" s="167"/>
      <c r="N77" s="126"/>
    </row>
    <row r="78" spans="1:14" x14ac:dyDescent="0.3">
      <c r="A78" s="101"/>
      <c r="B78" s="125" t="s">
        <v>131</v>
      </c>
      <c r="C78" s="125"/>
      <c r="D78" s="167"/>
      <c r="E78" s="126"/>
      <c r="F78" s="125"/>
      <c r="G78" s="167"/>
      <c r="H78" s="126"/>
      <c r="I78" s="125"/>
      <c r="J78" s="167"/>
      <c r="K78" s="126"/>
      <c r="L78" s="125"/>
      <c r="M78" s="167"/>
      <c r="N78" s="126"/>
    </row>
    <row r="79" spans="1:14" x14ac:dyDescent="0.3">
      <c r="A79" s="101"/>
      <c r="B79" s="125" t="s">
        <v>160</v>
      </c>
      <c r="C79" s="125"/>
      <c r="D79" s="167"/>
      <c r="E79" s="126"/>
      <c r="F79" s="125">
        <v>605</v>
      </c>
      <c r="G79" s="167">
        <v>569</v>
      </c>
      <c r="H79" s="163">
        <v>1160</v>
      </c>
      <c r="I79" s="125"/>
      <c r="J79" s="167"/>
      <c r="K79" s="126"/>
      <c r="L79" s="125"/>
      <c r="M79" s="167"/>
      <c r="N79" s="126"/>
    </row>
    <row r="80" spans="1:14" x14ac:dyDescent="0.3">
      <c r="A80" s="101"/>
      <c r="B80" s="125" t="s">
        <v>206</v>
      </c>
      <c r="C80" s="125"/>
      <c r="D80" s="167"/>
      <c r="E80" s="126"/>
      <c r="F80" s="125">
        <v>600</v>
      </c>
      <c r="G80" s="167">
        <v>900</v>
      </c>
      <c r="H80" s="163">
        <v>1800</v>
      </c>
      <c r="I80" s="125"/>
      <c r="J80" s="167"/>
      <c r="K80" s="126"/>
      <c r="L80" s="125"/>
      <c r="M80" s="167"/>
      <c r="N80" s="126"/>
    </row>
    <row r="81" spans="1:14" x14ac:dyDescent="0.3">
      <c r="A81" s="101"/>
      <c r="B81" s="125" t="s">
        <v>212</v>
      </c>
      <c r="C81" s="125"/>
      <c r="D81" s="167"/>
      <c r="E81" s="126"/>
      <c r="F81" s="125">
        <v>800</v>
      </c>
      <c r="G81" s="167"/>
      <c r="H81" s="126"/>
      <c r="I81" s="125"/>
      <c r="J81" s="167"/>
      <c r="K81" s="126"/>
      <c r="L81" s="125"/>
      <c r="M81" s="167"/>
      <c r="N81" s="126"/>
    </row>
    <row r="82" spans="1:14" x14ac:dyDescent="0.3">
      <c r="A82" s="101"/>
      <c r="B82" s="125" t="s">
        <v>220</v>
      </c>
      <c r="C82" s="125"/>
      <c r="D82" s="167"/>
      <c r="E82" s="126"/>
      <c r="F82" s="125"/>
      <c r="G82" s="167">
        <v>500</v>
      </c>
      <c r="H82" s="163">
        <v>3095</v>
      </c>
      <c r="I82" s="125"/>
      <c r="J82" s="167"/>
      <c r="K82" s="126"/>
      <c r="L82" s="125"/>
      <c r="M82" s="167"/>
      <c r="N82" s="126"/>
    </row>
    <row r="83" spans="1:14" x14ac:dyDescent="0.3">
      <c r="A83" s="101"/>
      <c r="B83" s="125" t="s">
        <v>289</v>
      </c>
      <c r="C83" s="125"/>
      <c r="D83" s="167"/>
      <c r="E83" s="126"/>
      <c r="F83" s="125"/>
      <c r="G83" s="167"/>
      <c r="H83" s="163">
        <v>300</v>
      </c>
      <c r="I83" s="125"/>
      <c r="J83" s="167"/>
      <c r="K83" s="126"/>
      <c r="L83" s="125"/>
      <c r="M83" s="167"/>
      <c r="N83" s="126"/>
    </row>
    <row r="84" spans="1:14" x14ac:dyDescent="0.3">
      <c r="A84" s="101"/>
      <c r="B84" s="125" t="s">
        <v>84</v>
      </c>
      <c r="C84" s="127"/>
      <c r="D84" s="128"/>
      <c r="E84" s="129"/>
      <c r="F84" s="127"/>
      <c r="G84" s="128"/>
      <c r="H84" s="129"/>
      <c r="I84" s="127"/>
      <c r="J84" s="128"/>
      <c r="K84" s="129"/>
      <c r="L84" s="127"/>
      <c r="M84" s="128"/>
      <c r="N84" s="129"/>
    </row>
    <row r="85" spans="1:14" x14ac:dyDescent="0.3">
      <c r="A85" s="95" t="s">
        <v>43</v>
      </c>
      <c r="B85" s="122"/>
      <c r="C85" s="122"/>
      <c r="D85" s="123"/>
      <c r="E85" s="124"/>
      <c r="F85" s="122"/>
      <c r="G85" s="123"/>
      <c r="H85" s="124"/>
      <c r="I85" s="122"/>
      <c r="J85" s="123"/>
      <c r="K85" s="124"/>
      <c r="L85" s="122">
        <f>SUM(L86:L90)</f>
        <v>127</v>
      </c>
      <c r="M85" s="123">
        <f>SUM(M86:M90)</f>
        <v>156</v>
      </c>
      <c r="N85" s="124">
        <f>SUM(N86:N90)</f>
        <v>40</v>
      </c>
    </row>
    <row r="86" spans="1:14" x14ac:dyDescent="0.3">
      <c r="A86" s="101"/>
      <c r="B86" s="125" t="s">
        <v>120</v>
      </c>
      <c r="C86" s="125"/>
      <c r="D86" s="167"/>
      <c r="E86" s="126"/>
      <c r="F86" s="125"/>
      <c r="G86" s="167"/>
      <c r="H86" s="126"/>
      <c r="I86" s="125"/>
      <c r="J86" s="167"/>
      <c r="K86" s="126"/>
      <c r="L86" s="125"/>
      <c r="M86" s="167"/>
      <c r="N86" s="126"/>
    </row>
    <row r="87" spans="1:14" x14ac:dyDescent="0.3">
      <c r="A87" s="101"/>
      <c r="B87" s="125" t="s">
        <v>121</v>
      </c>
      <c r="C87" s="125"/>
      <c r="D87" s="167"/>
      <c r="E87" s="126"/>
      <c r="F87" s="125"/>
      <c r="G87" s="167"/>
      <c r="H87" s="126"/>
      <c r="I87" s="125"/>
      <c r="J87" s="167"/>
      <c r="K87" s="126"/>
      <c r="L87" s="125">
        <v>127</v>
      </c>
      <c r="M87" s="167">
        <v>116</v>
      </c>
      <c r="N87" s="104">
        <v>1</v>
      </c>
    </row>
    <row r="88" spans="1:14" x14ac:dyDescent="0.3">
      <c r="A88" s="101"/>
      <c r="B88" s="125" t="s">
        <v>122</v>
      </c>
      <c r="C88" s="125"/>
      <c r="D88" s="167"/>
      <c r="E88" s="126"/>
      <c r="F88" s="125"/>
      <c r="G88" s="167"/>
      <c r="H88" s="126"/>
      <c r="I88" s="125"/>
      <c r="J88" s="167"/>
      <c r="K88" s="126"/>
      <c r="L88" s="125"/>
      <c r="M88" s="167"/>
      <c r="N88" s="126"/>
    </row>
    <row r="89" spans="1:14" x14ac:dyDescent="0.3">
      <c r="A89" s="101"/>
      <c r="B89" s="125" t="s">
        <v>221</v>
      </c>
      <c r="C89" s="102"/>
      <c r="D89" s="163"/>
      <c r="E89" s="104"/>
      <c r="F89" s="102"/>
      <c r="G89" s="163"/>
      <c r="H89" s="104"/>
      <c r="I89" s="102"/>
      <c r="J89" s="163"/>
      <c r="K89" s="104"/>
      <c r="L89" s="102"/>
      <c r="M89" s="163">
        <v>40</v>
      </c>
      <c r="N89" s="104">
        <v>39</v>
      </c>
    </row>
    <row r="90" spans="1:14" x14ac:dyDescent="0.3">
      <c r="A90" s="105"/>
      <c r="B90" s="125" t="s">
        <v>123</v>
      </c>
      <c r="C90" s="127"/>
      <c r="D90" s="128"/>
      <c r="E90" s="129"/>
      <c r="F90" s="127"/>
      <c r="G90" s="128"/>
      <c r="H90" s="129"/>
      <c r="I90" s="127"/>
      <c r="J90" s="128"/>
      <c r="K90" s="129"/>
      <c r="L90" s="127"/>
      <c r="M90" s="128"/>
      <c r="N90" s="129"/>
    </row>
    <row r="91" spans="1:14" x14ac:dyDescent="0.3">
      <c r="A91" s="135" t="s">
        <v>44</v>
      </c>
      <c r="B91" s="122"/>
      <c r="C91" s="122"/>
      <c r="D91" s="123"/>
      <c r="E91" s="124"/>
      <c r="F91" s="122">
        <f>SUM(F92:F96)</f>
        <v>1800</v>
      </c>
      <c r="G91" s="123">
        <f>SUM(G92:G96)</f>
        <v>1388</v>
      </c>
      <c r="H91" s="123">
        <f>SUM(H92:H96)</f>
        <v>1706</v>
      </c>
      <c r="I91" s="122"/>
      <c r="J91" s="123"/>
      <c r="K91" s="124"/>
      <c r="L91" s="122"/>
      <c r="M91" s="123"/>
      <c r="N91" s="124">
        <f>SUM(N92:N96)</f>
        <v>3</v>
      </c>
    </row>
    <row r="92" spans="1:14" x14ac:dyDescent="0.3">
      <c r="A92" s="135"/>
      <c r="B92" s="125" t="s">
        <v>124</v>
      </c>
      <c r="C92" s="125"/>
      <c r="D92" s="167"/>
      <c r="E92" s="126"/>
      <c r="F92" s="125"/>
      <c r="G92" s="167"/>
      <c r="H92" s="126"/>
      <c r="I92" s="125"/>
      <c r="J92" s="167"/>
      <c r="K92" s="126"/>
      <c r="L92" s="125"/>
      <c r="M92" s="167"/>
      <c r="N92" s="126"/>
    </row>
    <row r="93" spans="1:14" x14ac:dyDescent="0.3">
      <c r="A93" s="135"/>
      <c r="B93" s="125" t="s">
        <v>171</v>
      </c>
      <c r="C93" s="125"/>
      <c r="D93" s="167"/>
      <c r="E93" s="126"/>
      <c r="F93" s="125">
        <v>200</v>
      </c>
      <c r="G93" s="167">
        <v>451</v>
      </c>
      <c r="H93" s="163">
        <v>586</v>
      </c>
      <c r="I93" s="125"/>
      <c r="J93" s="167"/>
      <c r="K93" s="126"/>
      <c r="L93" s="125"/>
      <c r="M93" s="167"/>
      <c r="N93" s="126"/>
    </row>
    <row r="94" spans="1:14" x14ac:dyDescent="0.3">
      <c r="A94" s="135"/>
      <c r="B94" s="125" t="s">
        <v>211</v>
      </c>
      <c r="C94" s="125"/>
      <c r="D94" s="167"/>
      <c r="E94" s="126"/>
      <c r="F94" s="125">
        <v>100</v>
      </c>
      <c r="G94" s="167"/>
      <c r="H94" s="126"/>
      <c r="I94" s="125"/>
      <c r="J94" s="167"/>
      <c r="K94" s="126"/>
      <c r="L94" s="125"/>
      <c r="M94" s="167"/>
      <c r="N94" s="126"/>
    </row>
    <row r="95" spans="1:14" ht="14.25" customHeight="1" x14ac:dyDescent="0.3">
      <c r="A95" s="135"/>
      <c r="B95" s="125" t="s">
        <v>85</v>
      </c>
      <c r="C95" s="125"/>
      <c r="D95" s="167"/>
      <c r="E95" s="126"/>
      <c r="F95" s="125">
        <v>1500</v>
      </c>
      <c r="G95" s="167">
        <v>937</v>
      </c>
      <c r="H95" s="163">
        <v>1000</v>
      </c>
      <c r="I95" s="125"/>
      <c r="J95" s="167"/>
      <c r="K95" s="126"/>
      <c r="L95" s="125"/>
      <c r="M95" s="167"/>
      <c r="N95" s="126"/>
    </row>
    <row r="96" spans="1:14" x14ac:dyDescent="0.3">
      <c r="A96" s="135"/>
      <c r="B96" s="125" t="s">
        <v>125</v>
      </c>
      <c r="C96" s="127"/>
      <c r="D96" s="128"/>
      <c r="E96" s="129"/>
      <c r="F96" s="127"/>
      <c r="G96" s="128"/>
      <c r="H96" s="163">
        <v>120</v>
      </c>
      <c r="I96" s="127"/>
      <c r="J96" s="128"/>
      <c r="K96" s="129"/>
      <c r="L96" s="127"/>
      <c r="M96" s="128"/>
      <c r="N96" s="108">
        <v>3</v>
      </c>
    </row>
    <row r="97" spans="1:14" x14ac:dyDescent="0.3">
      <c r="A97" s="135" t="s">
        <v>45</v>
      </c>
      <c r="B97" s="122"/>
      <c r="C97" s="122"/>
      <c r="D97" s="123"/>
      <c r="E97" s="124"/>
      <c r="F97" s="122">
        <f>SUM(F98:F101)</f>
        <v>20</v>
      </c>
      <c r="G97" s="123"/>
      <c r="H97" s="124"/>
      <c r="I97" s="122"/>
      <c r="J97" s="123"/>
      <c r="K97" s="124"/>
      <c r="L97" s="122"/>
      <c r="M97" s="123"/>
      <c r="N97" s="124"/>
    </row>
    <row r="98" spans="1:14" x14ac:dyDescent="0.3">
      <c r="A98" s="135"/>
      <c r="B98" s="125" t="s">
        <v>86</v>
      </c>
      <c r="C98" s="125"/>
      <c r="D98" s="167"/>
      <c r="E98" s="126"/>
      <c r="F98" s="125"/>
      <c r="G98" s="167"/>
      <c r="H98" s="126"/>
      <c r="I98" s="125"/>
      <c r="J98" s="167"/>
      <c r="K98" s="126"/>
      <c r="L98" s="125"/>
      <c r="M98" s="167"/>
      <c r="N98" s="126"/>
    </row>
    <row r="99" spans="1:14" x14ac:dyDescent="0.3">
      <c r="A99" s="135"/>
      <c r="B99" s="125" t="s">
        <v>126</v>
      </c>
      <c r="C99" s="125"/>
      <c r="D99" s="167"/>
      <c r="E99" s="126"/>
      <c r="F99" s="125">
        <v>20</v>
      </c>
      <c r="G99" s="167"/>
      <c r="H99" s="126"/>
      <c r="I99" s="125"/>
      <c r="J99" s="167"/>
      <c r="K99" s="126"/>
      <c r="L99" s="125"/>
      <c r="M99" s="167"/>
      <c r="N99" s="126"/>
    </row>
    <row r="100" spans="1:14" x14ac:dyDescent="0.3">
      <c r="A100" s="135"/>
      <c r="B100" s="125" t="s">
        <v>127</v>
      </c>
      <c r="C100" s="125"/>
      <c r="D100" s="167"/>
      <c r="E100" s="126"/>
      <c r="F100" s="125"/>
      <c r="G100" s="167"/>
      <c r="H100" s="126"/>
      <c r="I100" s="125"/>
      <c r="J100" s="167"/>
      <c r="K100" s="126"/>
      <c r="L100" s="125"/>
      <c r="M100" s="167"/>
      <c r="N100" s="126"/>
    </row>
    <row r="101" spans="1:14" x14ac:dyDescent="0.3">
      <c r="A101" s="135"/>
      <c r="B101" s="125" t="s">
        <v>128</v>
      </c>
      <c r="C101" s="127"/>
      <c r="D101" s="128"/>
      <c r="E101" s="129"/>
      <c r="F101" s="127"/>
      <c r="G101" s="128"/>
      <c r="H101" s="129"/>
      <c r="I101" s="127"/>
      <c r="J101" s="128"/>
      <c r="K101" s="129"/>
      <c r="L101" s="127"/>
      <c r="M101" s="128"/>
      <c r="N101" s="129"/>
    </row>
    <row r="102" spans="1:14" x14ac:dyDescent="0.3">
      <c r="A102" s="135" t="s">
        <v>48</v>
      </c>
      <c r="B102" s="122"/>
      <c r="C102" s="122"/>
      <c r="D102" s="123"/>
      <c r="E102" s="124"/>
      <c r="F102" s="122">
        <f>SUM(F103:F113)</f>
        <v>1191</v>
      </c>
      <c r="G102" s="123">
        <f>SUM(G103:G113)</f>
        <v>2454</v>
      </c>
      <c r="H102" s="123">
        <f>SUM(H103:H113)</f>
        <v>3611</v>
      </c>
      <c r="I102" s="122"/>
      <c r="J102" s="123"/>
      <c r="K102" s="124"/>
      <c r="L102" s="122"/>
      <c r="M102" s="123"/>
      <c r="N102" s="124"/>
    </row>
    <row r="103" spans="1:14" x14ac:dyDescent="0.3">
      <c r="A103" s="135"/>
      <c r="B103" s="125" t="s">
        <v>172</v>
      </c>
      <c r="C103" s="125"/>
      <c r="D103" s="167"/>
      <c r="E103" s="126"/>
      <c r="F103" s="125"/>
      <c r="G103" s="167"/>
      <c r="H103" s="126"/>
      <c r="I103" s="125"/>
      <c r="J103" s="167"/>
      <c r="K103" s="126"/>
      <c r="L103" s="125"/>
      <c r="M103" s="167"/>
      <c r="N103" s="126"/>
    </row>
    <row r="104" spans="1:14" x14ac:dyDescent="0.3">
      <c r="A104" s="135"/>
      <c r="B104" s="125" t="s">
        <v>135</v>
      </c>
      <c r="C104" s="125"/>
      <c r="D104" s="167"/>
      <c r="E104" s="126"/>
      <c r="F104" s="125"/>
      <c r="G104" s="167"/>
      <c r="H104" s="163">
        <v>350</v>
      </c>
      <c r="I104" s="125"/>
      <c r="J104" s="167"/>
      <c r="K104" s="126"/>
      <c r="L104" s="125"/>
      <c r="M104" s="167"/>
      <c r="N104" s="126"/>
    </row>
    <row r="105" spans="1:14" x14ac:dyDescent="0.3">
      <c r="A105" s="135"/>
      <c r="B105" s="125" t="s">
        <v>173</v>
      </c>
      <c r="C105" s="125"/>
      <c r="D105" s="167"/>
      <c r="E105" s="126"/>
      <c r="F105" s="125"/>
      <c r="G105" s="167">
        <v>700</v>
      </c>
      <c r="H105" s="126"/>
      <c r="I105" s="125"/>
      <c r="J105" s="167"/>
      <c r="K105" s="126"/>
      <c r="L105" s="125"/>
      <c r="M105" s="167"/>
      <c r="N105" s="126"/>
    </row>
    <row r="106" spans="1:14" x14ac:dyDescent="0.3">
      <c r="A106" s="135"/>
      <c r="B106" s="125" t="s">
        <v>174</v>
      </c>
      <c r="C106" s="125"/>
      <c r="D106" s="167"/>
      <c r="E106" s="126"/>
      <c r="F106" s="125"/>
      <c r="G106" s="167"/>
      <c r="H106" s="126"/>
      <c r="I106" s="125"/>
      <c r="J106" s="167"/>
      <c r="K106" s="126"/>
      <c r="L106" s="125"/>
      <c r="M106" s="167"/>
      <c r="N106" s="126"/>
    </row>
    <row r="107" spans="1:14" x14ac:dyDescent="0.3">
      <c r="A107" s="135"/>
      <c r="B107" s="125" t="s">
        <v>87</v>
      </c>
      <c r="C107" s="125"/>
      <c r="D107" s="167"/>
      <c r="E107" s="126"/>
      <c r="F107" s="125"/>
      <c r="G107" s="167">
        <v>80</v>
      </c>
      <c r="H107" s="126"/>
      <c r="I107" s="125"/>
      <c r="J107" s="167"/>
      <c r="K107" s="126"/>
      <c r="L107" s="125"/>
      <c r="M107" s="167"/>
      <c r="N107" s="126"/>
    </row>
    <row r="108" spans="1:14" x14ac:dyDescent="0.3">
      <c r="A108" s="135"/>
      <c r="B108" s="125" t="s">
        <v>175</v>
      </c>
      <c r="C108" s="125"/>
      <c r="D108" s="167"/>
      <c r="E108" s="126"/>
      <c r="F108" s="125"/>
      <c r="G108" s="167"/>
      <c r="H108" s="126"/>
      <c r="I108" s="125"/>
      <c r="J108" s="167"/>
      <c r="K108" s="126"/>
      <c r="L108" s="125"/>
      <c r="M108" s="167"/>
      <c r="N108" s="126"/>
    </row>
    <row r="109" spans="1:14" x14ac:dyDescent="0.3">
      <c r="A109" s="135"/>
      <c r="B109" s="125" t="s">
        <v>88</v>
      </c>
      <c r="C109" s="125"/>
      <c r="D109" s="167"/>
      <c r="E109" s="126"/>
      <c r="F109" s="125">
        <v>291</v>
      </c>
      <c r="G109" s="167">
        <v>14</v>
      </c>
      <c r="H109" s="163">
        <v>196</v>
      </c>
      <c r="I109" s="125"/>
      <c r="J109" s="167"/>
      <c r="K109" s="126"/>
      <c r="L109" s="125"/>
      <c r="M109" s="167"/>
      <c r="N109" s="126"/>
    </row>
    <row r="110" spans="1:14" x14ac:dyDescent="0.3">
      <c r="A110" s="135"/>
      <c r="B110" s="125" t="s">
        <v>129</v>
      </c>
      <c r="C110" s="125"/>
      <c r="D110" s="167"/>
      <c r="E110" s="126"/>
      <c r="F110" s="125"/>
      <c r="G110" s="167"/>
      <c r="H110" s="163">
        <v>136</v>
      </c>
      <c r="I110" s="125"/>
      <c r="J110" s="167"/>
      <c r="K110" s="126"/>
      <c r="L110" s="125"/>
      <c r="M110" s="167"/>
      <c r="N110" s="126"/>
    </row>
    <row r="111" spans="1:14" x14ac:dyDescent="0.3">
      <c r="A111" s="95"/>
      <c r="B111" s="125" t="s">
        <v>83</v>
      </c>
      <c r="C111" s="125"/>
      <c r="D111" s="167"/>
      <c r="E111" s="126"/>
      <c r="F111" s="125"/>
      <c r="G111" s="167"/>
      <c r="H111" s="126"/>
      <c r="I111" s="125"/>
      <c r="J111" s="167"/>
      <c r="K111" s="126"/>
      <c r="L111" s="125"/>
      <c r="M111" s="167"/>
      <c r="N111" s="126"/>
    </row>
    <row r="112" spans="1:14" x14ac:dyDescent="0.3">
      <c r="A112" s="95"/>
      <c r="B112" s="125" t="s">
        <v>274</v>
      </c>
      <c r="C112" s="125"/>
      <c r="D112" s="167"/>
      <c r="E112" s="126"/>
      <c r="F112" s="125"/>
      <c r="G112" s="167"/>
      <c r="H112" s="163">
        <v>1255</v>
      </c>
      <c r="I112" s="125"/>
      <c r="J112" s="167"/>
      <c r="K112" s="126"/>
      <c r="L112" s="125"/>
      <c r="M112" s="167"/>
      <c r="N112" s="126"/>
    </row>
    <row r="113" spans="1:14" x14ac:dyDescent="0.3">
      <c r="A113" s="95"/>
      <c r="B113" s="125" t="s">
        <v>159</v>
      </c>
      <c r="C113" s="127"/>
      <c r="D113" s="128"/>
      <c r="E113" s="129"/>
      <c r="F113" s="127">
        <v>900</v>
      </c>
      <c r="G113" s="128">
        <v>1660</v>
      </c>
      <c r="H113" s="163">
        <v>1674</v>
      </c>
      <c r="I113" s="127"/>
      <c r="J113" s="128"/>
      <c r="K113" s="129"/>
      <c r="L113" s="127"/>
      <c r="M113" s="128"/>
      <c r="N113" s="129"/>
    </row>
    <row r="114" spans="1:14" x14ac:dyDescent="0.3">
      <c r="A114" s="116" t="s">
        <v>54</v>
      </c>
      <c r="B114" s="116"/>
      <c r="C114" s="136">
        <f t="shared" ref="C114:N114" si="0">SUM(C4,C20,C33,C36,C51,C59,C73,C85,C91,C97,C102)</f>
        <v>2655</v>
      </c>
      <c r="D114" s="136">
        <f t="shared" si="0"/>
        <v>2644</v>
      </c>
      <c r="E114" s="136">
        <f t="shared" si="0"/>
        <v>1226</v>
      </c>
      <c r="F114" s="136">
        <f t="shared" si="0"/>
        <v>23775</v>
      </c>
      <c r="G114" s="136">
        <f t="shared" si="0"/>
        <v>21289</v>
      </c>
      <c r="H114" s="136">
        <f t="shared" si="0"/>
        <v>27880</v>
      </c>
      <c r="I114" s="136">
        <f t="shared" si="0"/>
        <v>0</v>
      </c>
      <c r="J114" s="136">
        <f t="shared" si="0"/>
        <v>0</v>
      </c>
      <c r="K114" s="136">
        <f t="shared" si="0"/>
        <v>65</v>
      </c>
      <c r="L114" s="136">
        <f t="shared" si="0"/>
        <v>10245</v>
      </c>
      <c r="M114" s="136">
        <f t="shared" si="0"/>
        <v>306</v>
      </c>
      <c r="N114" s="136">
        <f t="shared" si="0"/>
        <v>152</v>
      </c>
    </row>
  </sheetData>
  <mergeCells count="19">
    <mergeCell ref="A1:N1"/>
    <mergeCell ref="A114:B114"/>
    <mergeCell ref="A4:A19"/>
    <mergeCell ref="A20:A32"/>
    <mergeCell ref="A33:A35"/>
    <mergeCell ref="A51:A58"/>
    <mergeCell ref="A73:A84"/>
    <mergeCell ref="A85:A90"/>
    <mergeCell ref="A91:A96"/>
    <mergeCell ref="A97:A101"/>
    <mergeCell ref="A102:A113"/>
    <mergeCell ref="A36:A50"/>
    <mergeCell ref="A59:A72"/>
    <mergeCell ref="C2:E2"/>
    <mergeCell ref="F2:H2"/>
    <mergeCell ref="I2:K2"/>
    <mergeCell ref="L2:N2"/>
    <mergeCell ref="A2:A3"/>
    <mergeCell ref="B2:B3"/>
  </mergeCells>
  <phoneticPr fontId="1" type="noConversion"/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70"/>
  <sheetViews>
    <sheetView zoomScale="70" zoomScaleNormal="70" workbookViewId="0">
      <pane ySplit="2" topLeftCell="A45" activePane="bottomLeft" state="frozen"/>
      <selection pane="bottomLeft" sqref="A1:Q70"/>
    </sheetView>
  </sheetViews>
  <sheetFormatPr defaultRowHeight="18.75" x14ac:dyDescent="0.3"/>
  <cols>
    <col min="1" max="1" width="25.42578125" style="103" customWidth="1"/>
    <col min="2" max="2" width="27" style="103" customWidth="1"/>
    <col min="3" max="16384" width="9.140625" style="103"/>
  </cols>
  <sheetData>
    <row r="1" spans="1:17" ht="15" customHeight="1" x14ac:dyDescent="0.3">
      <c r="A1" s="172" t="s">
        <v>228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4"/>
    </row>
    <row r="2" spans="1:17" x14ac:dyDescent="0.3">
      <c r="A2" s="89" t="s">
        <v>0</v>
      </c>
      <c r="B2" s="90" t="s">
        <v>1</v>
      </c>
      <c r="C2" s="137" t="s">
        <v>215</v>
      </c>
      <c r="D2" s="138"/>
      <c r="E2" s="139"/>
      <c r="F2" s="137" t="s">
        <v>5</v>
      </c>
      <c r="G2" s="138"/>
      <c r="H2" s="139"/>
      <c r="I2" s="137" t="s">
        <v>55</v>
      </c>
      <c r="J2" s="138"/>
      <c r="K2" s="139"/>
      <c r="L2" s="137" t="s">
        <v>2</v>
      </c>
      <c r="M2" s="138"/>
      <c r="N2" s="139"/>
      <c r="O2" s="137" t="s">
        <v>56</v>
      </c>
      <c r="P2" s="138"/>
      <c r="Q2" s="139"/>
    </row>
    <row r="3" spans="1:17" x14ac:dyDescent="0.3">
      <c r="A3" s="92"/>
      <c r="B3" s="93"/>
      <c r="C3" s="140" t="s">
        <v>204</v>
      </c>
      <c r="D3" s="140" t="s">
        <v>213</v>
      </c>
      <c r="E3" s="140" t="s">
        <v>223</v>
      </c>
      <c r="F3" s="140" t="s">
        <v>204</v>
      </c>
      <c r="G3" s="140" t="s">
        <v>213</v>
      </c>
      <c r="H3" s="140" t="s">
        <v>223</v>
      </c>
      <c r="I3" s="140" t="s">
        <v>204</v>
      </c>
      <c r="J3" s="140" t="s">
        <v>213</v>
      </c>
      <c r="K3" s="140" t="s">
        <v>223</v>
      </c>
      <c r="L3" s="140" t="s">
        <v>204</v>
      </c>
      <c r="M3" s="140" t="s">
        <v>213</v>
      </c>
      <c r="N3" s="140" t="s">
        <v>223</v>
      </c>
      <c r="O3" s="140" t="s">
        <v>204</v>
      </c>
      <c r="P3" s="140" t="s">
        <v>213</v>
      </c>
      <c r="Q3" s="140" t="s">
        <v>223</v>
      </c>
    </row>
    <row r="4" spans="1:17" x14ac:dyDescent="0.3">
      <c r="A4" s="112" t="s">
        <v>9</v>
      </c>
      <c r="B4" s="141"/>
      <c r="C4" s="122">
        <f>SUM(C5,C6,C7,C8,C9)</f>
        <v>20</v>
      </c>
      <c r="D4" s="123"/>
      <c r="E4" s="124"/>
      <c r="F4" s="122"/>
      <c r="G4" s="123"/>
      <c r="H4" s="124"/>
      <c r="I4" s="122">
        <f>SUM(I5,I6,I7,I8,I9)</f>
        <v>60</v>
      </c>
      <c r="J4" s="123"/>
      <c r="K4" s="124"/>
      <c r="L4" s="122">
        <f>SUM(L5,L6,L7,L8,L9)</f>
        <v>1016</v>
      </c>
      <c r="M4" s="123"/>
      <c r="N4" s="124"/>
      <c r="O4" s="122"/>
      <c r="P4" s="123"/>
      <c r="Q4" s="124"/>
    </row>
    <row r="5" spans="1:17" x14ac:dyDescent="0.3">
      <c r="A5" s="113"/>
      <c r="B5" s="142" t="s">
        <v>57</v>
      </c>
      <c r="C5" s="130"/>
      <c r="D5" s="166"/>
      <c r="E5" s="143"/>
      <c r="F5" s="130"/>
      <c r="G5" s="166"/>
      <c r="H5" s="143"/>
      <c r="I5" s="130"/>
      <c r="J5" s="166"/>
      <c r="K5" s="143"/>
      <c r="L5" s="125"/>
      <c r="M5" s="167"/>
      <c r="N5" s="126"/>
      <c r="O5" s="125"/>
      <c r="P5" s="167"/>
      <c r="Q5" s="126"/>
    </row>
    <row r="6" spans="1:17" x14ac:dyDescent="0.3">
      <c r="A6" s="113"/>
      <c r="B6" s="142" t="s">
        <v>176</v>
      </c>
      <c r="C6" s="130"/>
      <c r="D6" s="166"/>
      <c r="E6" s="143"/>
      <c r="F6" s="130"/>
      <c r="G6" s="166"/>
      <c r="H6" s="143"/>
      <c r="I6" s="125"/>
      <c r="J6" s="167"/>
      <c r="K6" s="126"/>
      <c r="L6" s="125"/>
      <c r="M6" s="167"/>
      <c r="N6" s="126"/>
      <c r="O6" s="125"/>
      <c r="P6" s="167"/>
      <c r="Q6" s="126"/>
    </row>
    <row r="7" spans="1:17" x14ac:dyDescent="0.3">
      <c r="A7" s="113"/>
      <c r="B7" s="142" t="s">
        <v>13</v>
      </c>
      <c r="C7" s="130"/>
      <c r="D7" s="166"/>
      <c r="E7" s="143"/>
      <c r="F7" s="130"/>
      <c r="G7" s="166"/>
      <c r="H7" s="143"/>
      <c r="I7" s="125">
        <v>60</v>
      </c>
      <c r="J7" s="167"/>
      <c r="K7" s="126"/>
      <c r="L7" s="125"/>
      <c r="M7" s="167"/>
      <c r="N7" s="126"/>
      <c r="O7" s="125"/>
      <c r="P7" s="167"/>
      <c r="Q7" s="126"/>
    </row>
    <row r="8" spans="1:17" x14ac:dyDescent="0.3">
      <c r="A8" s="113"/>
      <c r="B8" s="142" t="s">
        <v>12</v>
      </c>
      <c r="C8" s="125">
        <v>20</v>
      </c>
      <c r="D8" s="167"/>
      <c r="E8" s="126"/>
      <c r="F8" s="130"/>
      <c r="G8" s="166"/>
      <c r="H8" s="143"/>
      <c r="I8" s="130"/>
      <c r="J8" s="166"/>
      <c r="K8" s="143"/>
      <c r="L8" s="125"/>
      <c r="M8" s="167"/>
      <c r="N8" s="126"/>
      <c r="O8" s="125"/>
      <c r="P8" s="167"/>
      <c r="Q8" s="126"/>
    </row>
    <row r="9" spans="1:17" x14ac:dyDescent="0.3">
      <c r="A9" s="114"/>
      <c r="B9" s="144" t="s">
        <v>10</v>
      </c>
      <c r="C9" s="127"/>
      <c r="D9" s="128"/>
      <c r="E9" s="129"/>
      <c r="F9" s="145"/>
      <c r="G9" s="146"/>
      <c r="H9" s="147"/>
      <c r="I9" s="145"/>
      <c r="J9" s="146"/>
      <c r="K9" s="147"/>
      <c r="L9" s="127">
        <v>1016</v>
      </c>
      <c r="M9" s="128"/>
      <c r="N9" s="129"/>
      <c r="O9" s="127"/>
      <c r="P9" s="128"/>
      <c r="Q9" s="129"/>
    </row>
    <row r="10" spans="1:17" x14ac:dyDescent="0.3">
      <c r="A10" s="112" t="s">
        <v>14</v>
      </c>
      <c r="B10" s="148"/>
      <c r="C10" s="122">
        <f>SUM(C11,C12,C13:C27)</f>
        <v>742</v>
      </c>
      <c r="D10" s="123">
        <f>SUM(D11,D12,D13:D27)</f>
        <v>40</v>
      </c>
      <c r="E10" s="123">
        <f>SUM(E11,E12,E13:E27)</f>
        <v>35</v>
      </c>
      <c r="F10" s="122"/>
      <c r="G10" s="123"/>
      <c r="H10" s="124"/>
      <c r="I10" s="122">
        <f>SUM(I11,I12,I13,I14,I15,I16,I17,I18,I19,I20,I21,I22,I23,I24,I25,I26,I27)</f>
        <v>200</v>
      </c>
      <c r="J10" s="123"/>
      <c r="K10" s="124"/>
      <c r="L10" s="122"/>
      <c r="M10" s="123"/>
      <c r="N10" s="124"/>
      <c r="O10" s="122"/>
      <c r="P10" s="123"/>
      <c r="Q10" s="124"/>
    </row>
    <row r="11" spans="1:17" x14ac:dyDescent="0.3">
      <c r="A11" s="113"/>
      <c r="B11" s="142" t="s">
        <v>15</v>
      </c>
      <c r="C11" s="125">
        <v>56</v>
      </c>
      <c r="D11" s="167">
        <v>15</v>
      </c>
      <c r="E11" s="126"/>
      <c r="F11" s="125"/>
      <c r="G11" s="167"/>
      <c r="H11" s="126"/>
      <c r="I11" s="125"/>
      <c r="J11" s="167"/>
      <c r="K11" s="126"/>
      <c r="L11" s="125"/>
      <c r="M11" s="167"/>
      <c r="N11" s="126"/>
      <c r="O11" s="125"/>
      <c r="P11" s="167"/>
      <c r="Q11" s="126"/>
    </row>
    <row r="12" spans="1:17" x14ac:dyDescent="0.3">
      <c r="A12" s="113"/>
      <c r="B12" s="142" t="s">
        <v>16</v>
      </c>
      <c r="C12" s="125">
        <v>228</v>
      </c>
      <c r="D12" s="167">
        <v>10</v>
      </c>
      <c r="E12" s="163">
        <v>6</v>
      </c>
      <c r="F12" s="125"/>
      <c r="G12" s="167"/>
      <c r="H12" s="126"/>
      <c r="I12" s="125"/>
      <c r="J12" s="167"/>
      <c r="K12" s="126"/>
      <c r="L12" s="125"/>
      <c r="M12" s="167"/>
      <c r="N12" s="126"/>
      <c r="O12" s="125"/>
      <c r="P12" s="167"/>
      <c r="Q12" s="126"/>
    </row>
    <row r="13" spans="1:17" x14ac:dyDescent="0.3">
      <c r="A13" s="113"/>
      <c r="B13" s="142" t="s">
        <v>132</v>
      </c>
      <c r="C13" s="125">
        <v>2</v>
      </c>
      <c r="D13" s="167"/>
      <c r="E13" s="126"/>
      <c r="F13" s="125"/>
      <c r="G13" s="167"/>
      <c r="H13" s="126"/>
      <c r="I13" s="125"/>
      <c r="J13" s="167"/>
      <c r="K13" s="126"/>
      <c r="L13" s="125"/>
      <c r="M13" s="167"/>
      <c r="N13" s="126"/>
      <c r="O13" s="125"/>
      <c r="P13" s="167"/>
      <c r="Q13" s="126"/>
    </row>
    <row r="14" spans="1:17" x14ac:dyDescent="0.3">
      <c r="A14" s="113"/>
      <c r="B14" s="142" t="s">
        <v>58</v>
      </c>
      <c r="C14" s="125">
        <v>107</v>
      </c>
      <c r="D14" s="167"/>
      <c r="E14" s="126"/>
      <c r="F14" s="125"/>
      <c r="G14" s="167"/>
      <c r="H14" s="126"/>
      <c r="I14" s="125"/>
      <c r="J14" s="167"/>
      <c r="K14" s="126"/>
      <c r="L14" s="125"/>
      <c r="M14" s="167"/>
      <c r="N14" s="126"/>
      <c r="O14" s="125"/>
      <c r="P14" s="167"/>
      <c r="Q14" s="126"/>
    </row>
    <row r="15" spans="1:17" x14ac:dyDescent="0.3">
      <c r="A15" s="113"/>
      <c r="B15" s="142" t="s">
        <v>17</v>
      </c>
      <c r="C15" s="125"/>
      <c r="D15" s="167"/>
      <c r="E15" s="126"/>
      <c r="F15" s="125"/>
      <c r="G15" s="167"/>
      <c r="H15" s="126"/>
      <c r="I15" s="125"/>
      <c r="J15" s="167"/>
      <c r="K15" s="126"/>
      <c r="L15" s="125"/>
      <c r="M15" s="167"/>
      <c r="N15" s="126"/>
      <c r="O15" s="125"/>
      <c r="P15" s="167"/>
      <c r="Q15" s="126"/>
    </row>
    <row r="16" spans="1:17" x14ac:dyDescent="0.3">
      <c r="A16" s="113"/>
      <c r="B16" s="142" t="s">
        <v>76</v>
      </c>
      <c r="C16" s="125">
        <v>70</v>
      </c>
      <c r="D16" s="167"/>
      <c r="E16" s="126"/>
      <c r="F16" s="125"/>
      <c r="G16" s="167"/>
      <c r="H16" s="126"/>
      <c r="I16" s="125"/>
      <c r="J16" s="167"/>
      <c r="K16" s="126"/>
      <c r="L16" s="125"/>
      <c r="M16" s="167"/>
      <c r="N16" s="126"/>
      <c r="O16" s="125"/>
      <c r="P16" s="167"/>
      <c r="Q16" s="126"/>
    </row>
    <row r="17" spans="1:17" x14ac:dyDescent="0.3">
      <c r="A17" s="113"/>
      <c r="B17" s="142" t="s">
        <v>150</v>
      </c>
      <c r="C17" s="125">
        <v>30</v>
      </c>
      <c r="D17" s="167"/>
      <c r="E17" s="126"/>
      <c r="F17" s="125"/>
      <c r="G17" s="167"/>
      <c r="H17" s="126"/>
      <c r="I17" s="125"/>
      <c r="J17" s="167"/>
      <c r="K17" s="126"/>
      <c r="L17" s="125"/>
      <c r="M17" s="167"/>
      <c r="N17" s="126"/>
      <c r="O17" s="125"/>
      <c r="P17" s="167"/>
      <c r="Q17" s="126"/>
    </row>
    <row r="18" spans="1:17" x14ac:dyDescent="0.3">
      <c r="A18" s="113"/>
      <c r="B18" s="142" t="s">
        <v>19</v>
      </c>
      <c r="C18" s="125">
        <v>10</v>
      </c>
      <c r="D18" s="167"/>
      <c r="E18" s="126"/>
      <c r="F18" s="125"/>
      <c r="G18" s="167"/>
      <c r="H18" s="126"/>
      <c r="I18" s="125"/>
      <c r="J18" s="167"/>
      <c r="K18" s="126"/>
      <c r="L18" s="125"/>
      <c r="M18" s="167"/>
      <c r="N18" s="126"/>
      <c r="O18" s="125"/>
      <c r="P18" s="167"/>
      <c r="Q18" s="126"/>
    </row>
    <row r="19" spans="1:17" x14ac:dyDescent="0.3">
      <c r="A19" s="113"/>
      <c r="B19" s="142" t="s">
        <v>20</v>
      </c>
      <c r="C19" s="125">
        <v>12</v>
      </c>
      <c r="D19" s="167">
        <v>15</v>
      </c>
      <c r="E19" s="126"/>
      <c r="F19" s="125"/>
      <c r="G19" s="167"/>
      <c r="H19" s="126"/>
      <c r="I19" s="125"/>
      <c r="J19" s="167"/>
      <c r="K19" s="126"/>
      <c r="L19" s="125"/>
      <c r="M19" s="167"/>
      <c r="N19" s="126"/>
      <c r="O19" s="125"/>
      <c r="P19" s="167"/>
      <c r="Q19" s="126"/>
    </row>
    <row r="20" spans="1:17" x14ac:dyDescent="0.3">
      <c r="A20" s="113"/>
      <c r="B20" s="142" t="s">
        <v>21</v>
      </c>
      <c r="C20" s="125">
        <v>137</v>
      </c>
      <c r="D20" s="167"/>
      <c r="E20" s="162">
        <v>29</v>
      </c>
      <c r="F20" s="125"/>
      <c r="G20" s="167"/>
      <c r="H20" s="126"/>
      <c r="I20" s="125"/>
      <c r="J20" s="167"/>
      <c r="K20" s="126"/>
      <c r="L20" s="125"/>
      <c r="M20" s="167"/>
      <c r="N20" s="126"/>
      <c r="O20" s="125"/>
      <c r="P20" s="167"/>
      <c r="Q20" s="126"/>
    </row>
    <row r="21" spans="1:17" x14ac:dyDescent="0.3">
      <c r="A21" s="113"/>
      <c r="B21" s="142" t="s">
        <v>59</v>
      </c>
      <c r="C21" s="125"/>
      <c r="D21" s="167"/>
      <c r="E21" s="126"/>
      <c r="F21" s="125"/>
      <c r="G21" s="167"/>
      <c r="H21" s="126"/>
      <c r="I21" s="125"/>
      <c r="J21" s="167"/>
      <c r="K21" s="126"/>
      <c r="L21" s="125"/>
      <c r="M21" s="167"/>
      <c r="N21" s="126"/>
      <c r="O21" s="125"/>
      <c r="P21" s="167"/>
      <c r="Q21" s="126"/>
    </row>
    <row r="22" spans="1:17" x14ac:dyDescent="0.3">
      <c r="A22" s="113"/>
      <c r="B22" s="142" t="s">
        <v>22</v>
      </c>
      <c r="C22" s="125"/>
      <c r="D22" s="167"/>
      <c r="E22" s="126"/>
      <c r="F22" s="125"/>
      <c r="G22" s="167"/>
      <c r="H22" s="126"/>
      <c r="I22" s="125"/>
      <c r="J22" s="167"/>
      <c r="K22" s="126"/>
      <c r="L22" s="125"/>
      <c r="M22" s="167"/>
      <c r="N22" s="126"/>
      <c r="O22" s="125"/>
      <c r="P22" s="167"/>
      <c r="Q22" s="126"/>
    </row>
    <row r="23" spans="1:17" x14ac:dyDescent="0.3">
      <c r="A23" s="113"/>
      <c r="B23" s="142" t="s">
        <v>60</v>
      </c>
      <c r="C23" s="125"/>
      <c r="D23" s="167"/>
      <c r="E23" s="126"/>
      <c r="F23" s="125"/>
      <c r="G23" s="167"/>
      <c r="H23" s="126"/>
      <c r="I23" s="125"/>
      <c r="J23" s="167"/>
      <c r="K23" s="126"/>
      <c r="L23" s="125"/>
      <c r="M23" s="167"/>
      <c r="N23" s="126"/>
      <c r="O23" s="125"/>
      <c r="P23" s="167"/>
      <c r="Q23" s="126"/>
    </row>
    <row r="24" spans="1:17" x14ac:dyDescent="0.3">
      <c r="A24" s="113"/>
      <c r="B24" s="142" t="s">
        <v>24</v>
      </c>
      <c r="C24" s="125"/>
      <c r="D24" s="167"/>
      <c r="E24" s="126"/>
      <c r="F24" s="125"/>
      <c r="G24" s="167"/>
      <c r="H24" s="126"/>
      <c r="I24" s="125"/>
      <c r="J24" s="167"/>
      <c r="K24" s="126"/>
      <c r="L24" s="125"/>
      <c r="M24" s="167"/>
      <c r="N24" s="126"/>
      <c r="O24" s="125"/>
      <c r="P24" s="167"/>
      <c r="Q24" s="126"/>
    </row>
    <row r="25" spans="1:17" x14ac:dyDescent="0.3">
      <c r="A25" s="113"/>
      <c r="B25" s="142" t="s">
        <v>77</v>
      </c>
      <c r="C25" s="125"/>
      <c r="D25" s="167"/>
      <c r="E25" s="126"/>
      <c r="F25" s="125"/>
      <c r="G25" s="167"/>
      <c r="H25" s="126"/>
      <c r="I25" s="125"/>
      <c r="J25" s="167"/>
      <c r="K25" s="126"/>
      <c r="L25" s="125"/>
      <c r="M25" s="167"/>
      <c r="N25" s="126"/>
      <c r="O25" s="125"/>
      <c r="P25" s="167"/>
      <c r="Q25" s="126"/>
    </row>
    <row r="26" spans="1:17" x14ac:dyDescent="0.3">
      <c r="A26" s="113"/>
      <c r="B26" s="142" t="s">
        <v>133</v>
      </c>
      <c r="C26" s="125">
        <v>90</v>
      </c>
      <c r="D26" s="167"/>
      <c r="E26" s="126"/>
      <c r="F26" s="125"/>
      <c r="G26" s="167"/>
      <c r="H26" s="126"/>
      <c r="I26" s="125"/>
      <c r="J26" s="167"/>
      <c r="K26" s="126"/>
      <c r="L26" s="125"/>
      <c r="M26" s="167"/>
      <c r="N26" s="126"/>
      <c r="O26" s="125"/>
      <c r="P26" s="167"/>
      <c r="Q26" s="126"/>
    </row>
    <row r="27" spans="1:17" x14ac:dyDescent="0.3">
      <c r="A27" s="113"/>
      <c r="B27" s="142" t="s">
        <v>151</v>
      </c>
      <c r="C27" s="127"/>
      <c r="D27" s="128"/>
      <c r="E27" s="129"/>
      <c r="F27" s="127"/>
      <c r="G27" s="128"/>
      <c r="H27" s="129"/>
      <c r="I27" s="127">
        <v>200</v>
      </c>
      <c r="J27" s="128"/>
      <c r="K27" s="129"/>
      <c r="L27" s="127"/>
      <c r="M27" s="128"/>
      <c r="N27" s="129"/>
      <c r="O27" s="127"/>
      <c r="P27" s="128"/>
      <c r="Q27" s="129"/>
    </row>
    <row r="28" spans="1:17" x14ac:dyDescent="0.3">
      <c r="A28" s="112" t="s">
        <v>25</v>
      </c>
      <c r="B28" s="149"/>
      <c r="C28" s="150">
        <f>SUM(C29:C32)</f>
        <v>8210</v>
      </c>
      <c r="D28" s="151">
        <f>SUM(D29:D32)</f>
        <v>34</v>
      </c>
      <c r="E28" s="151">
        <f>SUM(E29:E32)</f>
        <v>251</v>
      </c>
      <c r="F28" s="150"/>
      <c r="G28" s="151"/>
      <c r="H28" s="152"/>
      <c r="I28" s="150"/>
      <c r="J28" s="151"/>
      <c r="K28" s="152"/>
      <c r="L28" s="150">
        <f>SUM(L29,L30,L31,L32)</f>
        <v>120</v>
      </c>
      <c r="M28" s="151"/>
      <c r="N28" s="152"/>
      <c r="O28" s="150"/>
      <c r="P28" s="151"/>
      <c r="Q28" s="152"/>
    </row>
    <row r="29" spans="1:17" x14ac:dyDescent="0.3">
      <c r="A29" s="113"/>
      <c r="B29" s="142" t="s">
        <v>28</v>
      </c>
      <c r="C29" s="125"/>
      <c r="D29" s="167"/>
      <c r="E29" s="126"/>
      <c r="F29" s="130"/>
      <c r="G29" s="166"/>
      <c r="H29" s="143"/>
      <c r="I29" s="130"/>
      <c r="J29" s="166"/>
      <c r="K29" s="143"/>
      <c r="L29" s="125">
        <v>120</v>
      </c>
      <c r="M29" s="167"/>
      <c r="N29" s="126"/>
      <c r="O29" s="125"/>
      <c r="P29" s="167"/>
      <c r="Q29" s="126"/>
    </row>
    <row r="30" spans="1:17" x14ac:dyDescent="0.3">
      <c r="A30" s="113"/>
      <c r="B30" s="142" t="s">
        <v>27</v>
      </c>
      <c r="C30" s="125"/>
      <c r="D30" s="167"/>
      <c r="E30" s="126"/>
      <c r="F30" s="130"/>
      <c r="G30" s="166"/>
      <c r="H30" s="143"/>
      <c r="I30" s="130"/>
      <c r="J30" s="166"/>
      <c r="K30" s="143"/>
      <c r="L30" s="125"/>
      <c r="M30" s="167"/>
      <c r="N30" s="126"/>
      <c r="O30" s="125"/>
      <c r="P30" s="167"/>
      <c r="Q30" s="126"/>
    </row>
    <row r="31" spans="1:17" x14ac:dyDescent="0.3">
      <c r="A31" s="113"/>
      <c r="B31" s="142" t="s">
        <v>26</v>
      </c>
      <c r="C31" s="153">
        <v>5200</v>
      </c>
      <c r="D31" s="175">
        <v>34</v>
      </c>
      <c r="E31" s="163">
        <v>241</v>
      </c>
      <c r="F31" s="125"/>
      <c r="G31" s="167"/>
      <c r="H31" s="126"/>
      <c r="I31" s="125"/>
      <c r="J31" s="167"/>
      <c r="K31" s="126"/>
      <c r="L31" s="125"/>
      <c r="M31" s="167"/>
      <c r="N31" s="126"/>
      <c r="O31" s="125"/>
      <c r="P31" s="167"/>
      <c r="Q31" s="126"/>
    </row>
    <row r="32" spans="1:17" x14ac:dyDescent="0.3">
      <c r="A32" s="114"/>
      <c r="B32" s="144" t="s">
        <v>30</v>
      </c>
      <c r="C32" s="125">
        <v>3010</v>
      </c>
      <c r="D32" s="167"/>
      <c r="E32" s="163">
        <v>10</v>
      </c>
      <c r="F32" s="125"/>
      <c r="G32" s="167"/>
      <c r="H32" s="126"/>
      <c r="I32" s="125"/>
      <c r="J32" s="167"/>
      <c r="K32" s="126"/>
      <c r="L32" s="125"/>
      <c r="M32" s="167"/>
      <c r="N32" s="126"/>
      <c r="O32" s="125"/>
      <c r="P32" s="167"/>
      <c r="Q32" s="126"/>
    </row>
    <row r="33" spans="1:17" x14ac:dyDescent="0.3">
      <c r="A33" s="112" t="s">
        <v>31</v>
      </c>
      <c r="B33" s="149"/>
      <c r="C33" s="122">
        <f>SUM(C34,C35,C36,C37,C38,C39,C40)</f>
        <v>70</v>
      </c>
      <c r="D33" s="123">
        <f>SUM(D34,D35,D36,D37,D38,D39,D40)</f>
        <v>73</v>
      </c>
      <c r="E33" s="123">
        <f>SUM(E34,E35,E36,E37,E38,E39,E40)</f>
        <v>120</v>
      </c>
      <c r="F33" s="122"/>
      <c r="G33" s="123"/>
      <c r="H33" s="124"/>
      <c r="I33" s="122">
        <f>SUM(I34,I35,I36,I37,I38,I39,I40)</f>
        <v>120</v>
      </c>
      <c r="J33" s="123"/>
      <c r="K33" s="123"/>
      <c r="L33" s="122"/>
      <c r="M33" s="123"/>
      <c r="N33" s="124"/>
      <c r="O33" s="122"/>
      <c r="P33" s="123"/>
      <c r="Q33" s="124"/>
    </row>
    <row r="34" spans="1:17" x14ac:dyDescent="0.3">
      <c r="A34" s="113"/>
      <c r="B34" s="142" t="s">
        <v>37</v>
      </c>
      <c r="C34" s="125"/>
      <c r="D34" s="167">
        <v>48</v>
      </c>
      <c r="E34" s="163">
        <v>80</v>
      </c>
      <c r="F34" s="125"/>
      <c r="G34" s="167"/>
      <c r="H34" s="126"/>
      <c r="I34" s="125">
        <v>100</v>
      </c>
      <c r="J34" s="167"/>
      <c r="K34" s="167"/>
      <c r="L34" s="125"/>
      <c r="M34" s="167"/>
      <c r="N34" s="126"/>
      <c r="O34" s="125"/>
      <c r="P34" s="167"/>
      <c r="Q34" s="126"/>
    </row>
    <row r="35" spans="1:17" x14ac:dyDescent="0.3">
      <c r="A35" s="113"/>
      <c r="B35" s="154" t="s">
        <v>155</v>
      </c>
      <c r="C35" s="125"/>
      <c r="D35" s="167"/>
      <c r="E35" s="126"/>
      <c r="F35" s="125"/>
      <c r="G35" s="167"/>
      <c r="H35" s="126"/>
      <c r="I35" s="125"/>
      <c r="J35" s="167"/>
      <c r="K35" s="167"/>
      <c r="L35" s="125"/>
      <c r="M35" s="167"/>
      <c r="N35" s="126"/>
      <c r="O35" s="125"/>
      <c r="P35" s="167"/>
      <c r="Q35" s="126"/>
    </row>
    <row r="36" spans="1:17" x14ac:dyDescent="0.3">
      <c r="A36" s="113"/>
      <c r="B36" s="142" t="s">
        <v>35</v>
      </c>
      <c r="C36" s="125">
        <v>25</v>
      </c>
      <c r="D36" s="167">
        <v>25</v>
      </c>
      <c r="E36" s="163">
        <v>20</v>
      </c>
      <c r="F36" s="125"/>
      <c r="G36" s="167"/>
      <c r="H36" s="126"/>
      <c r="I36" s="125">
        <v>10</v>
      </c>
      <c r="J36" s="167"/>
      <c r="K36" s="167"/>
      <c r="L36" s="125"/>
      <c r="M36" s="167"/>
      <c r="N36" s="126"/>
      <c r="O36" s="125"/>
      <c r="P36" s="167"/>
      <c r="Q36" s="126"/>
    </row>
    <row r="37" spans="1:17" x14ac:dyDescent="0.3">
      <c r="A37" s="113"/>
      <c r="B37" s="142" t="s">
        <v>134</v>
      </c>
      <c r="C37" s="125"/>
      <c r="D37" s="167"/>
      <c r="E37" s="126"/>
      <c r="F37" s="125"/>
      <c r="G37" s="167"/>
      <c r="H37" s="126"/>
      <c r="I37" s="125"/>
      <c r="J37" s="167"/>
      <c r="K37" s="167"/>
      <c r="L37" s="125"/>
      <c r="M37" s="167"/>
      <c r="N37" s="126"/>
      <c r="O37" s="125"/>
      <c r="P37" s="167"/>
      <c r="Q37" s="126"/>
    </row>
    <row r="38" spans="1:17" x14ac:dyDescent="0.3">
      <c r="A38" s="113"/>
      <c r="B38" s="142" t="s">
        <v>32</v>
      </c>
      <c r="C38" s="125"/>
      <c r="D38" s="167"/>
      <c r="E38" s="126"/>
      <c r="F38" s="125"/>
      <c r="G38" s="167"/>
      <c r="H38" s="126"/>
      <c r="I38" s="125"/>
      <c r="J38" s="167"/>
      <c r="K38" s="167"/>
      <c r="L38" s="125"/>
      <c r="M38" s="167"/>
      <c r="N38" s="126"/>
      <c r="O38" s="125"/>
      <c r="P38" s="167"/>
      <c r="Q38" s="126"/>
    </row>
    <row r="39" spans="1:17" x14ac:dyDescent="0.3">
      <c r="A39" s="113"/>
      <c r="B39" s="142" t="s">
        <v>33</v>
      </c>
      <c r="C39" s="125">
        <v>45</v>
      </c>
      <c r="D39" s="167"/>
      <c r="E39" s="163">
        <v>20</v>
      </c>
      <c r="F39" s="125"/>
      <c r="G39" s="167"/>
      <c r="H39" s="126"/>
      <c r="I39" s="125">
        <v>10</v>
      </c>
      <c r="J39" s="167"/>
      <c r="K39" s="167"/>
      <c r="L39" s="125"/>
      <c r="M39" s="167"/>
      <c r="N39" s="126"/>
      <c r="O39" s="125"/>
      <c r="P39" s="167"/>
      <c r="Q39" s="126"/>
    </row>
    <row r="40" spans="1:17" x14ac:dyDescent="0.3">
      <c r="A40" s="114"/>
      <c r="B40" s="144" t="s">
        <v>34</v>
      </c>
      <c r="C40" s="127"/>
      <c r="D40" s="128"/>
      <c r="E40" s="129"/>
      <c r="F40" s="125"/>
      <c r="G40" s="167"/>
      <c r="H40" s="126"/>
      <c r="I40" s="127"/>
      <c r="J40" s="128"/>
      <c r="K40" s="128"/>
      <c r="L40" s="127"/>
      <c r="M40" s="128"/>
      <c r="N40" s="129"/>
      <c r="O40" s="127"/>
      <c r="P40" s="128"/>
      <c r="Q40" s="129"/>
    </row>
    <row r="41" spans="1:17" x14ac:dyDescent="0.3">
      <c r="A41" s="112" t="s">
        <v>38</v>
      </c>
      <c r="B41" s="149"/>
      <c r="C41" s="122">
        <f>SUM(C42:C59)</f>
        <v>100</v>
      </c>
      <c r="D41" s="123">
        <f>SUM(D42:D59)</f>
        <v>676</v>
      </c>
      <c r="E41" s="123">
        <f>SUM(E42:E59)</f>
        <v>504</v>
      </c>
      <c r="F41" s="122">
        <f>SUM(F42:F59)</f>
        <v>9</v>
      </c>
      <c r="G41" s="123"/>
      <c r="H41" s="124">
        <f t="shared" ref="H41" si="0">SUM(H42:H59)</f>
        <v>5</v>
      </c>
      <c r="I41" s="123"/>
      <c r="J41" s="123"/>
      <c r="K41" s="123"/>
      <c r="L41" s="122"/>
      <c r="M41" s="123"/>
      <c r="N41" s="124"/>
      <c r="O41" s="122"/>
      <c r="P41" s="123"/>
      <c r="Q41" s="124"/>
    </row>
    <row r="42" spans="1:17" x14ac:dyDescent="0.3">
      <c r="A42" s="113"/>
      <c r="B42" s="142" t="s">
        <v>65</v>
      </c>
      <c r="C42" s="125"/>
      <c r="D42" s="167">
        <v>25</v>
      </c>
      <c r="E42" s="126"/>
      <c r="F42" s="125"/>
      <c r="G42" s="167"/>
      <c r="H42" s="126"/>
      <c r="I42" s="125"/>
      <c r="J42" s="167"/>
      <c r="K42" s="167"/>
      <c r="L42" s="125"/>
      <c r="M42" s="167"/>
      <c r="N42" s="126"/>
      <c r="O42" s="125"/>
      <c r="P42" s="167"/>
      <c r="Q42" s="126"/>
    </row>
    <row r="43" spans="1:17" x14ac:dyDescent="0.3">
      <c r="A43" s="113"/>
      <c r="B43" s="142" t="s">
        <v>154</v>
      </c>
      <c r="C43" s="125">
        <v>12</v>
      </c>
      <c r="D43" s="167">
        <v>100</v>
      </c>
      <c r="E43" s="163">
        <v>5</v>
      </c>
      <c r="F43" s="125"/>
      <c r="G43" s="167"/>
      <c r="H43" s="126"/>
      <c r="I43" s="125"/>
      <c r="J43" s="167"/>
      <c r="K43" s="167"/>
      <c r="L43" s="125"/>
      <c r="M43" s="167"/>
      <c r="N43" s="126"/>
      <c r="O43" s="125"/>
      <c r="P43" s="167"/>
      <c r="Q43" s="126"/>
    </row>
    <row r="44" spans="1:17" x14ac:dyDescent="0.3">
      <c r="A44" s="113"/>
      <c r="B44" s="142" t="s">
        <v>146</v>
      </c>
      <c r="C44" s="125"/>
      <c r="D44" s="167"/>
      <c r="E44" s="126"/>
      <c r="F44" s="125"/>
      <c r="G44" s="167"/>
      <c r="H44" s="126"/>
      <c r="I44" s="125"/>
      <c r="J44" s="167"/>
      <c r="K44" s="167"/>
      <c r="L44" s="125"/>
      <c r="M44" s="167"/>
      <c r="N44" s="126"/>
      <c r="O44" s="125"/>
      <c r="P44" s="167"/>
      <c r="Q44" s="126"/>
    </row>
    <row r="45" spans="1:17" x14ac:dyDescent="0.3">
      <c r="A45" s="113"/>
      <c r="B45" s="142" t="s">
        <v>39</v>
      </c>
      <c r="C45" s="125">
        <v>10</v>
      </c>
      <c r="D45" s="167">
        <v>54</v>
      </c>
      <c r="E45" s="163">
        <v>105</v>
      </c>
      <c r="F45" s="125">
        <v>9</v>
      </c>
      <c r="G45" s="167"/>
      <c r="H45" s="162">
        <v>2</v>
      </c>
      <c r="I45" s="125"/>
      <c r="J45" s="167"/>
      <c r="K45" s="167"/>
      <c r="L45" s="125"/>
      <c r="M45" s="167"/>
      <c r="N45" s="126"/>
      <c r="O45" s="125"/>
      <c r="P45" s="167"/>
      <c r="Q45" s="126"/>
    </row>
    <row r="46" spans="1:17" x14ac:dyDescent="0.3">
      <c r="A46" s="113"/>
      <c r="B46" s="142" t="s">
        <v>40</v>
      </c>
      <c r="C46" s="125">
        <v>10</v>
      </c>
      <c r="D46" s="167">
        <v>144</v>
      </c>
      <c r="E46" s="163">
        <v>97</v>
      </c>
      <c r="F46" s="125"/>
      <c r="G46" s="167"/>
      <c r="H46" s="126"/>
      <c r="I46" s="125"/>
      <c r="J46" s="167"/>
      <c r="K46" s="167"/>
      <c r="L46" s="125"/>
      <c r="M46" s="167"/>
      <c r="N46" s="126"/>
      <c r="O46" s="125"/>
      <c r="P46" s="167"/>
      <c r="Q46" s="126"/>
    </row>
    <row r="47" spans="1:17" x14ac:dyDescent="0.3">
      <c r="A47" s="113"/>
      <c r="B47" s="142" t="s">
        <v>42</v>
      </c>
      <c r="C47" s="125">
        <v>52</v>
      </c>
      <c r="D47" s="167">
        <v>80</v>
      </c>
      <c r="E47" s="163">
        <v>65</v>
      </c>
      <c r="F47" s="125"/>
      <c r="G47" s="167"/>
      <c r="H47" s="126"/>
      <c r="I47" s="125"/>
      <c r="J47" s="167"/>
      <c r="K47" s="167"/>
      <c r="L47" s="125"/>
      <c r="M47" s="167"/>
      <c r="N47" s="126"/>
      <c r="O47" s="125"/>
      <c r="P47" s="167"/>
      <c r="Q47" s="126"/>
    </row>
    <row r="48" spans="1:17" x14ac:dyDescent="0.3">
      <c r="A48" s="113"/>
      <c r="B48" s="142" t="s">
        <v>67</v>
      </c>
      <c r="C48" s="125"/>
      <c r="D48" s="167"/>
      <c r="E48" s="126"/>
      <c r="F48" s="125"/>
      <c r="G48" s="167"/>
      <c r="H48" s="126"/>
      <c r="I48" s="125"/>
      <c r="J48" s="167"/>
      <c r="K48" s="167"/>
      <c r="L48" s="125"/>
      <c r="M48" s="167"/>
      <c r="N48" s="126"/>
      <c r="O48" s="125"/>
      <c r="P48" s="167"/>
      <c r="Q48" s="126"/>
    </row>
    <row r="49" spans="1:17" x14ac:dyDescent="0.3">
      <c r="A49" s="113"/>
      <c r="B49" s="142" t="s">
        <v>68</v>
      </c>
      <c r="C49" s="125"/>
      <c r="D49" s="167"/>
      <c r="E49" s="126"/>
      <c r="F49" s="125"/>
      <c r="G49" s="167"/>
      <c r="H49" s="126"/>
      <c r="I49" s="125"/>
      <c r="J49" s="167"/>
      <c r="K49" s="167"/>
      <c r="L49" s="125"/>
      <c r="M49" s="167"/>
      <c r="N49" s="126"/>
      <c r="O49" s="125"/>
      <c r="P49" s="167"/>
      <c r="Q49" s="126"/>
    </row>
    <row r="50" spans="1:17" x14ac:dyDescent="0.3">
      <c r="A50" s="113"/>
      <c r="B50" s="142" t="s">
        <v>44</v>
      </c>
      <c r="C50" s="125">
        <v>2</v>
      </c>
      <c r="D50" s="167">
        <v>41</v>
      </c>
      <c r="E50" s="126"/>
      <c r="F50" s="125"/>
      <c r="G50" s="167"/>
      <c r="H50" s="162">
        <v>3</v>
      </c>
      <c r="I50" s="125"/>
      <c r="J50" s="167"/>
      <c r="K50" s="167"/>
      <c r="L50" s="125"/>
      <c r="M50" s="167"/>
      <c r="N50" s="126"/>
      <c r="O50" s="125"/>
      <c r="P50" s="167"/>
      <c r="Q50" s="126"/>
    </row>
    <row r="51" spans="1:17" x14ac:dyDescent="0.3">
      <c r="A51" s="113"/>
      <c r="B51" s="142" t="s">
        <v>69</v>
      </c>
      <c r="C51" s="125">
        <v>2</v>
      </c>
      <c r="D51" s="167">
        <v>8</v>
      </c>
      <c r="E51" s="126"/>
      <c r="F51" s="125"/>
      <c r="G51" s="167"/>
      <c r="H51" s="126"/>
      <c r="I51" s="125"/>
      <c r="J51" s="167"/>
      <c r="K51" s="167"/>
      <c r="L51" s="125"/>
      <c r="M51" s="167"/>
      <c r="N51" s="126"/>
      <c r="O51" s="125"/>
      <c r="P51" s="167"/>
      <c r="Q51" s="126"/>
    </row>
    <row r="52" spans="1:17" x14ac:dyDescent="0.3">
      <c r="A52" s="113"/>
      <c r="B52" s="142" t="s">
        <v>46</v>
      </c>
      <c r="C52" s="125"/>
      <c r="D52" s="167"/>
      <c r="E52" s="126"/>
      <c r="F52" s="125"/>
      <c r="G52" s="167"/>
      <c r="H52" s="126"/>
      <c r="I52" s="125"/>
      <c r="J52" s="167"/>
      <c r="K52" s="167"/>
      <c r="L52" s="125"/>
      <c r="M52" s="167"/>
      <c r="N52" s="126"/>
      <c r="O52" s="125"/>
      <c r="P52" s="167"/>
      <c r="Q52" s="126"/>
    </row>
    <row r="53" spans="1:17" x14ac:dyDescent="0.3">
      <c r="A53" s="113"/>
      <c r="B53" s="154" t="s">
        <v>36</v>
      </c>
      <c r="C53" s="125"/>
      <c r="D53" s="167"/>
      <c r="E53" s="126"/>
      <c r="F53" s="125"/>
      <c r="G53" s="167"/>
      <c r="H53" s="126"/>
      <c r="I53" s="125"/>
      <c r="J53" s="167"/>
      <c r="K53" s="167"/>
      <c r="L53" s="125"/>
      <c r="M53" s="167"/>
      <c r="N53" s="126"/>
      <c r="O53" s="125"/>
      <c r="P53" s="167"/>
      <c r="Q53" s="126"/>
    </row>
    <row r="54" spans="1:17" x14ac:dyDescent="0.3">
      <c r="A54" s="113"/>
      <c r="B54" s="142" t="s">
        <v>82</v>
      </c>
      <c r="C54" s="125"/>
      <c r="D54" s="167">
        <v>30</v>
      </c>
      <c r="E54" s="126"/>
      <c r="F54" s="125"/>
      <c r="G54" s="167"/>
      <c r="H54" s="126"/>
      <c r="I54" s="125"/>
      <c r="J54" s="167"/>
      <c r="K54" s="167"/>
      <c r="L54" s="125"/>
      <c r="M54" s="167"/>
      <c r="N54" s="126"/>
      <c r="O54" s="125"/>
      <c r="P54" s="167"/>
      <c r="Q54" s="126"/>
    </row>
    <row r="55" spans="1:17" x14ac:dyDescent="0.3">
      <c r="A55" s="113"/>
      <c r="B55" s="142" t="s">
        <v>48</v>
      </c>
      <c r="C55" s="125"/>
      <c r="D55" s="167">
        <v>160</v>
      </c>
      <c r="E55" s="163">
        <v>32</v>
      </c>
      <c r="F55" s="125"/>
      <c r="G55" s="167"/>
      <c r="H55" s="126"/>
      <c r="I55" s="125"/>
      <c r="J55" s="167"/>
      <c r="K55" s="167"/>
      <c r="L55" s="125"/>
      <c r="M55" s="167"/>
      <c r="N55" s="126"/>
      <c r="O55" s="125"/>
      <c r="P55" s="167"/>
      <c r="Q55" s="126"/>
    </row>
    <row r="56" spans="1:17" x14ac:dyDescent="0.3">
      <c r="A56" s="113"/>
      <c r="B56" s="142" t="s">
        <v>202</v>
      </c>
      <c r="C56" s="125"/>
      <c r="D56" s="167"/>
      <c r="E56" s="126"/>
      <c r="F56" s="125"/>
      <c r="G56" s="167"/>
      <c r="H56" s="126"/>
      <c r="I56" s="125"/>
      <c r="J56" s="167"/>
      <c r="K56" s="167"/>
      <c r="L56" s="125"/>
      <c r="M56" s="167"/>
      <c r="N56" s="126"/>
      <c r="O56" s="125"/>
      <c r="P56" s="167"/>
      <c r="Q56" s="126"/>
    </row>
    <row r="57" spans="1:17" x14ac:dyDescent="0.3">
      <c r="A57" s="113"/>
      <c r="B57" s="142" t="s">
        <v>205</v>
      </c>
      <c r="C57" s="125">
        <v>10</v>
      </c>
      <c r="D57" s="167">
        <v>10</v>
      </c>
      <c r="E57" s="163">
        <v>30</v>
      </c>
      <c r="F57" s="125"/>
      <c r="G57" s="167"/>
      <c r="H57" s="126"/>
      <c r="I57" s="125"/>
      <c r="J57" s="167"/>
      <c r="K57" s="167"/>
      <c r="L57" s="125"/>
      <c r="M57" s="167"/>
      <c r="N57" s="126"/>
      <c r="O57" s="125"/>
      <c r="P57" s="167"/>
      <c r="Q57" s="126"/>
    </row>
    <row r="58" spans="1:17" s="98" customFormat="1" ht="15" customHeight="1" x14ac:dyDescent="0.3">
      <c r="A58" s="113"/>
      <c r="B58" s="102" t="s">
        <v>137</v>
      </c>
      <c r="C58" s="97"/>
      <c r="D58" s="163">
        <v>10</v>
      </c>
      <c r="E58" s="163">
        <v>170</v>
      </c>
      <c r="F58" s="97"/>
      <c r="G58" s="162"/>
      <c r="H58" s="100"/>
      <c r="I58" s="97"/>
      <c r="J58" s="162"/>
      <c r="K58" s="162"/>
      <c r="L58" s="97"/>
      <c r="M58" s="162"/>
      <c r="N58" s="100"/>
      <c r="O58" s="97"/>
      <c r="P58" s="162"/>
      <c r="Q58" s="100"/>
    </row>
    <row r="59" spans="1:17" x14ac:dyDescent="0.3">
      <c r="A59" s="114"/>
      <c r="B59" s="144" t="s">
        <v>62</v>
      </c>
      <c r="C59" s="125">
        <v>2</v>
      </c>
      <c r="D59" s="167">
        <v>14</v>
      </c>
      <c r="E59" s="126"/>
      <c r="F59" s="125"/>
      <c r="G59" s="167"/>
      <c r="H59" s="126"/>
      <c r="I59" s="125"/>
      <c r="J59" s="167"/>
      <c r="K59" s="167"/>
      <c r="L59" s="125"/>
      <c r="M59" s="167"/>
      <c r="N59" s="126"/>
      <c r="O59" s="125"/>
      <c r="P59" s="167"/>
      <c r="Q59" s="126"/>
    </row>
    <row r="60" spans="1:17" x14ac:dyDescent="0.3">
      <c r="A60" s="95" t="s">
        <v>49</v>
      </c>
      <c r="B60" s="148"/>
      <c r="C60" s="122">
        <f t="shared" ref="C60" si="1">SUM(C61:C65)</f>
        <v>0</v>
      </c>
      <c r="D60" s="123">
        <f>SUM(D61:D65)</f>
        <v>54</v>
      </c>
      <c r="E60" s="123">
        <f>SUM(E61:E65)</f>
        <v>35</v>
      </c>
      <c r="F60" s="122"/>
      <c r="G60" s="123"/>
      <c r="H60" s="124"/>
      <c r="I60" s="122"/>
      <c r="J60" s="123"/>
      <c r="K60" s="124"/>
      <c r="L60" s="122"/>
      <c r="M60" s="123"/>
      <c r="N60" s="124"/>
      <c r="O60" s="122"/>
      <c r="P60" s="123"/>
      <c r="Q60" s="124"/>
    </row>
    <row r="61" spans="1:17" x14ac:dyDescent="0.3">
      <c r="A61" s="101"/>
      <c r="B61" s="142" t="s">
        <v>52</v>
      </c>
      <c r="C61" s="125"/>
      <c r="D61" s="167"/>
      <c r="E61" s="126"/>
      <c r="F61" s="130"/>
      <c r="G61" s="166"/>
      <c r="H61" s="143"/>
      <c r="I61" s="130"/>
      <c r="J61" s="166"/>
      <c r="K61" s="143"/>
      <c r="L61" s="125"/>
      <c r="M61" s="167"/>
      <c r="N61" s="126"/>
      <c r="O61" s="125"/>
      <c r="P61" s="167"/>
      <c r="Q61" s="126"/>
    </row>
    <row r="62" spans="1:17" x14ac:dyDescent="0.3">
      <c r="A62" s="101"/>
      <c r="B62" s="142" t="s">
        <v>53</v>
      </c>
      <c r="C62" s="125"/>
      <c r="D62" s="167"/>
      <c r="E62" s="163">
        <v>30</v>
      </c>
      <c r="F62" s="130"/>
      <c r="G62" s="166"/>
      <c r="H62" s="143"/>
      <c r="I62" s="130"/>
      <c r="J62" s="166"/>
      <c r="K62" s="143"/>
      <c r="L62" s="125"/>
      <c r="M62" s="167"/>
      <c r="N62" s="126"/>
      <c r="O62" s="125"/>
      <c r="P62" s="167"/>
      <c r="Q62" s="126"/>
    </row>
    <row r="63" spans="1:17" x14ac:dyDescent="0.3">
      <c r="A63" s="101"/>
      <c r="B63" s="142" t="s">
        <v>51</v>
      </c>
      <c r="C63" s="125"/>
      <c r="D63" s="167"/>
      <c r="E63" s="126"/>
      <c r="F63" s="130"/>
      <c r="G63" s="166"/>
      <c r="H63" s="143"/>
      <c r="I63" s="130"/>
      <c r="J63" s="166"/>
      <c r="K63" s="143"/>
      <c r="L63" s="125"/>
      <c r="M63" s="167"/>
      <c r="N63" s="126"/>
      <c r="O63" s="125"/>
      <c r="P63" s="167"/>
      <c r="Q63" s="126"/>
    </row>
    <row r="64" spans="1:17" x14ac:dyDescent="0.3">
      <c r="A64" s="101"/>
      <c r="B64" s="142" t="s">
        <v>219</v>
      </c>
      <c r="C64" s="125"/>
      <c r="D64" s="167">
        <v>26</v>
      </c>
      <c r="E64" s="126"/>
      <c r="F64" s="130"/>
      <c r="G64" s="166"/>
      <c r="H64" s="143"/>
      <c r="I64" s="130"/>
      <c r="J64" s="166"/>
      <c r="K64" s="143"/>
      <c r="L64" s="125"/>
      <c r="M64" s="167"/>
      <c r="N64" s="126"/>
      <c r="O64" s="125"/>
      <c r="P64" s="167"/>
      <c r="Q64" s="126"/>
    </row>
    <row r="65" spans="1:17" x14ac:dyDescent="0.3">
      <c r="A65" s="105"/>
      <c r="B65" s="142" t="s">
        <v>50</v>
      </c>
      <c r="C65" s="127"/>
      <c r="D65" s="128">
        <v>28</v>
      </c>
      <c r="E65" s="163">
        <v>5</v>
      </c>
      <c r="F65" s="145"/>
      <c r="G65" s="146"/>
      <c r="H65" s="147"/>
      <c r="I65" s="145"/>
      <c r="J65" s="146"/>
      <c r="K65" s="147"/>
      <c r="L65" s="127"/>
      <c r="M65" s="128"/>
      <c r="N65" s="129"/>
      <c r="O65" s="127"/>
      <c r="P65" s="128"/>
      <c r="Q65" s="129"/>
    </row>
    <row r="66" spans="1:17" x14ac:dyDescent="0.3">
      <c r="A66" s="95" t="s">
        <v>141</v>
      </c>
      <c r="B66" s="96"/>
      <c r="C66" s="109">
        <f>SUM(C67:C69)</f>
        <v>60</v>
      </c>
      <c r="D66" s="111"/>
      <c r="E66" s="99"/>
      <c r="F66" s="109"/>
      <c r="G66" s="111"/>
      <c r="H66" s="99"/>
      <c r="I66" s="109">
        <f>SUM(I67:I69)</f>
        <v>40</v>
      </c>
      <c r="J66" s="111">
        <f>SUM(J67:J69)</f>
        <v>22</v>
      </c>
      <c r="K66" s="99"/>
      <c r="L66" s="109"/>
      <c r="M66" s="111"/>
      <c r="N66" s="99"/>
      <c r="O66" s="109"/>
      <c r="P66" s="111"/>
      <c r="Q66" s="99"/>
    </row>
    <row r="67" spans="1:17" x14ac:dyDescent="0.3">
      <c r="A67" s="101"/>
      <c r="B67" s="102" t="s">
        <v>143</v>
      </c>
      <c r="C67" s="102"/>
      <c r="D67" s="163"/>
      <c r="E67" s="104"/>
      <c r="F67" s="102"/>
      <c r="G67" s="163"/>
      <c r="H67" s="104"/>
      <c r="I67" s="102"/>
      <c r="J67" s="163"/>
      <c r="K67" s="104"/>
      <c r="L67" s="102"/>
      <c r="M67" s="163"/>
      <c r="N67" s="104"/>
      <c r="O67" s="102"/>
      <c r="P67" s="163"/>
      <c r="Q67" s="104"/>
    </row>
    <row r="68" spans="1:17" x14ac:dyDescent="0.3">
      <c r="A68" s="101"/>
      <c r="B68" s="142" t="s">
        <v>142</v>
      </c>
      <c r="C68" s="125"/>
      <c r="D68" s="167"/>
      <c r="E68" s="126"/>
      <c r="F68" s="125"/>
      <c r="G68" s="167"/>
      <c r="H68" s="126"/>
      <c r="I68" s="125">
        <v>40</v>
      </c>
      <c r="J68" s="167">
        <v>22</v>
      </c>
      <c r="K68" s="126"/>
      <c r="L68" s="125"/>
      <c r="M68" s="167"/>
      <c r="N68" s="126"/>
      <c r="O68" s="125"/>
      <c r="P68" s="167"/>
      <c r="Q68" s="126"/>
    </row>
    <row r="69" spans="1:17" x14ac:dyDescent="0.3">
      <c r="A69" s="101"/>
      <c r="B69" s="102" t="s">
        <v>23</v>
      </c>
      <c r="C69" s="106">
        <v>60</v>
      </c>
      <c r="D69" s="107"/>
      <c r="E69" s="108"/>
      <c r="F69" s="106"/>
      <c r="G69" s="107"/>
      <c r="H69" s="108"/>
      <c r="I69" s="106"/>
      <c r="J69" s="107"/>
      <c r="K69" s="108"/>
      <c r="L69" s="106"/>
      <c r="M69" s="107"/>
      <c r="N69" s="108"/>
      <c r="O69" s="106"/>
      <c r="P69" s="107"/>
      <c r="Q69" s="108"/>
    </row>
    <row r="70" spans="1:17" x14ac:dyDescent="0.3">
      <c r="A70" s="116" t="s">
        <v>54</v>
      </c>
      <c r="B70" s="116"/>
      <c r="C70" s="155">
        <f t="shared" ref="C70:Q70" si="2">SUM(C4,C10,C28,C33,C41,C60,C66)</f>
        <v>9202</v>
      </c>
      <c r="D70" s="155">
        <f t="shared" si="2"/>
        <v>877</v>
      </c>
      <c r="E70" s="155">
        <f t="shared" si="2"/>
        <v>945</v>
      </c>
      <c r="F70" s="155">
        <f t="shared" si="2"/>
        <v>9</v>
      </c>
      <c r="G70" s="155">
        <f t="shared" si="2"/>
        <v>0</v>
      </c>
      <c r="H70" s="155">
        <f t="shared" si="2"/>
        <v>5</v>
      </c>
      <c r="I70" s="155">
        <f t="shared" si="2"/>
        <v>420</v>
      </c>
      <c r="J70" s="155">
        <f t="shared" si="2"/>
        <v>22</v>
      </c>
      <c r="K70" s="155">
        <f t="shared" si="2"/>
        <v>0</v>
      </c>
      <c r="L70" s="155">
        <f t="shared" si="2"/>
        <v>1136</v>
      </c>
      <c r="M70" s="155">
        <f t="shared" si="2"/>
        <v>0</v>
      </c>
      <c r="N70" s="155">
        <f t="shared" si="2"/>
        <v>0</v>
      </c>
      <c r="O70" s="155">
        <f t="shared" si="2"/>
        <v>0</v>
      </c>
      <c r="P70" s="155">
        <f t="shared" si="2"/>
        <v>0</v>
      </c>
      <c r="Q70" s="155">
        <f t="shared" si="2"/>
        <v>0</v>
      </c>
    </row>
  </sheetData>
  <mergeCells count="16">
    <mergeCell ref="A60:A65"/>
    <mergeCell ref="A66:A69"/>
    <mergeCell ref="A70:B70"/>
    <mergeCell ref="A4:A9"/>
    <mergeCell ref="A10:A27"/>
    <mergeCell ref="A28:A32"/>
    <mergeCell ref="A33:A40"/>
    <mergeCell ref="A41:A59"/>
    <mergeCell ref="A1:Q1"/>
    <mergeCell ref="C2:E2"/>
    <mergeCell ref="F2:H2"/>
    <mergeCell ref="I2:K2"/>
    <mergeCell ref="L2:N2"/>
    <mergeCell ref="O2:Q2"/>
    <mergeCell ref="A2:A3"/>
    <mergeCell ref="B2:B3"/>
  </mergeCells>
  <phoneticPr fontId="1" type="noConversion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2"/>
  <sheetViews>
    <sheetView tabSelected="1" zoomScale="90" zoomScaleNormal="90" workbookViewId="0">
      <pane ySplit="3" topLeftCell="A37" activePane="bottomLeft" state="frozen"/>
      <selection pane="bottomLeft" sqref="A1:H62"/>
    </sheetView>
  </sheetViews>
  <sheetFormatPr defaultColWidth="13.28515625" defaultRowHeight="18.75" x14ac:dyDescent="0.3"/>
  <cols>
    <col min="1" max="1" width="18.7109375" style="103" customWidth="1"/>
    <col min="2" max="2" width="39.5703125" style="103" bestFit="1" customWidth="1"/>
    <col min="3" max="5" width="13.28515625" style="103"/>
    <col min="6" max="8" width="16.42578125" style="103" customWidth="1"/>
    <col min="9" max="16384" width="13.28515625" style="103"/>
  </cols>
  <sheetData>
    <row r="1" spans="1:8" ht="24.75" customHeight="1" x14ac:dyDescent="0.3">
      <c r="A1" s="156" t="s">
        <v>229</v>
      </c>
      <c r="B1" s="156"/>
      <c r="C1" s="156"/>
      <c r="D1" s="156"/>
      <c r="E1" s="156"/>
      <c r="F1" s="156"/>
      <c r="G1" s="156"/>
      <c r="H1" s="156"/>
    </row>
    <row r="2" spans="1:8" x14ac:dyDescent="0.3">
      <c r="A2" s="89" t="s">
        <v>1</v>
      </c>
      <c r="B2" s="90" t="s">
        <v>93</v>
      </c>
      <c r="C2" s="93" t="s">
        <v>4</v>
      </c>
      <c r="D2" s="157"/>
      <c r="E2" s="158"/>
      <c r="F2" s="93" t="s">
        <v>2</v>
      </c>
      <c r="G2" s="157"/>
      <c r="H2" s="158"/>
    </row>
    <row r="3" spans="1:8" x14ac:dyDescent="0.3">
      <c r="A3" s="92"/>
      <c r="B3" s="93"/>
      <c r="C3" s="121" t="s">
        <v>204</v>
      </c>
      <c r="D3" s="121" t="s">
        <v>213</v>
      </c>
      <c r="E3" s="121" t="s">
        <v>223</v>
      </c>
      <c r="F3" s="159" t="s">
        <v>204</v>
      </c>
      <c r="G3" s="121" t="s">
        <v>213</v>
      </c>
      <c r="H3" s="121" t="s">
        <v>223</v>
      </c>
    </row>
    <row r="4" spans="1:8" x14ac:dyDescent="0.3">
      <c r="A4" s="112" t="s">
        <v>15</v>
      </c>
      <c r="B4" s="125"/>
      <c r="C4" s="122">
        <f t="shared" ref="C4" si="0">SUM(C5,C6,C7)</f>
        <v>56</v>
      </c>
      <c r="D4" s="166">
        <f>SUM(D5,D6,D7)</f>
        <v>15</v>
      </c>
      <c r="E4" s="143"/>
      <c r="F4" s="166"/>
      <c r="G4" s="166"/>
      <c r="H4" s="143"/>
    </row>
    <row r="5" spans="1:8" x14ac:dyDescent="0.3">
      <c r="A5" s="113"/>
      <c r="B5" s="125" t="s">
        <v>177</v>
      </c>
      <c r="C5" s="125"/>
      <c r="D5" s="167"/>
      <c r="E5" s="126"/>
      <c r="F5" s="167"/>
      <c r="G5" s="167"/>
      <c r="H5" s="126"/>
    </row>
    <row r="6" spans="1:8" x14ac:dyDescent="0.3">
      <c r="A6" s="113"/>
      <c r="B6" s="125" t="s">
        <v>15</v>
      </c>
      <c r="C6" s="125">
        <v>56</v>
      </c>
      <c r="D6" s="167">
        <v>15</v>
      </c>
      <c r="E6" s="126"/>
      <c r="F6" s="167"/>
      <c r="G6" s="167"/>
      <c r="H6" s="126"/>
    </row>
    <row r="7" spans="1:8" x14ac:dyDescent="0.3">
      <c r="A7" s="114"/>
      <c r="B7" s="127" t="s">
        <v>178</v>
      </c>
      <c r="C7" s="127"/>
      <c r="D7" s="128"/>
      <c r="E7" s="129"/>
      <c r="F7" s="128"/>
      <c r="G7" s="128"/>
      <c r="H7" s="129"/>
    </row>
    <row r="8" spans="1:8" x14ac:dyDescent="0.3">
      <c r="A8" s="112" t="s">
        <v>16</v>
      </c>
      <c r="B8" s="131"/>
      <c r="C8" s="130">
        <f t="shared" ref="C8" si="1">SUM(C9,C10)</f>
        <v>228</v>
      </c>
      <c r="D8" s="166">
        <f>SUM(D9,D10)</f>
        <v>10</v>
      </c>
      <c r="E8" s="124">
        <f>SUM(E9,E10)</f>
        <v>6</v>
      </c>
      <c r="F8" s="167"/>
      <c r="G8" s="167"/>
      <c r="H8" s="126"/>
    </row>
    <row r="9" spans="1:8" x14ac:dyDescent="0.3">
      <c r="A9" s="113"/>
      <c r="B9" s="125" t="s">
        <v>203</v>
      </c>
      <c r="C9" s="130">
        <v>225</v>
      </c>
      <c r="D9" s="166"/>
      <c r="E9" s="143"/>
      <c r="F9" s="167"/>
      <c r="G9" s="167"/>
      <c r="H9" s="126"/>
    </row>
    <row r="10" spans="1:8" x14ac:dyDescent="0.3">
      <c r="A10" s="114"/>
      <c r="B10" s="127" t="s">
        <v>16</v>
      </c>
      <c r="C10" s="127">
        <v>3</v>
      </c>
      <c r="D10" s="128">
        <v>10</v>
      </c>
      <c r="E10" s="108">
        <v>6</v>
      </c>
      <c r="F10" s="128"/>
      <c r="G10" s="128"/>
      <c r="H10" s="129"/>
    </row>
    <row r="11" spans="1:8" x14ac:dyDescent="0.3">
      <c r="A11" s="112" t="s">
        <v>179</v>
      </c>
      <c r="B11" s="131"/>
      <c r="C11" s="130"/>
      <c r="D11" s="166">
        <f>SUM(D12)</f>
        <v>48</v>
      </c>
      <c r="E11" s="124">
        <f>SUM(E12)</f>
        <v>80</v>
      </c>
      <c r="F11" s="167"/>
      <c r="G11" s="167"/>
      <c r="H11" s="126"/>
    </row>
    <row r="12" spans="1:8" x14ac:dyDescent="0.3">
      <c r="A12" s="114"/>
      <c r="B12" s="127" t="s">
        <v>37</v>
      </c>
      <c r="C12" s="127"/>
      <c r="D12" s="128">
        <v>48</v>
      </c>
      <c r="E12" s="108">
        <v>80</v>
      </c>
      <c r="F12" s="128"/>
      <c r="G12" s="128"/>
      <c r="H12" s="129"/>
    </row>
    <row r="13" spans="1:8" x14ac:dyDescent="0.3">
      <c r="A13" s="95" t="s">
        <v>74</v>
      </c>
      <c r="B13" s="131"/>
      <c r="C13" s="130"/>
      <c r="D13" s="166"/>
      <c r="E13" s="143"/>
      <c r="F13" s="167"/>
      <c r="G13" s="167"/>
      <c r="H13" s="126"/>
    </row>
    <row r="14" spans="1:8" x14ac:dyDescent="0.3">
      <c r="A14" s="101"/>
      <c r="B14" s="125" t="s">
        <v>104</v>
      </c>
      <c r="C14" s="125"/>
      <c r="D14" s="167"/>
      <c r="E14" s="126"/>
      <c r="F14" s="167"/>
      <c r="G14" s="167"/>
      <c r="H14" s="126"/>
    </row>
    <row r="15" spans="1:8" x14ac:dyDescent="0.3">
      <c r="A15" s="101"/>
      <c r="B15" s="125" t="s">
        <v>180</v>
      </c>
      <c r="C15" s="125"/>
      <c r="D15" s="167"/>
      <c r="E15" s="126"/>
      <c r="F15" s="167"/>
      <c r="G15" s="167"/>
      <c r="H15" s="126"/>
    </row>
    <row r="16" spans="1:8" x14ac:dyDescent="0.3">
      <c r="A16" s="101"/>
      <c r="B16" s="125" t="s">
        <v>75</v>
      </c>
      <c r="C16" s="125"/>
      <c r="D16" s="167"/>
      <c r="E16" s="126"/>
      <c r="F16" s="167"/>
      <c r="G16" s="167"/>
      <c r="H16" s="126"/>
    </row>
    <row r="17" spans="1:8" x14ac:dyDescent="0.3">
      <c r="A17" s="101"/>
      <c r="B17" s="125" t="s">
        <v>108</v>
      </c>
      <c r="C17" s="125"/>
      <c r="D17" s="167"/>
      <c r="E17" s="126"/>
      <c r="F17" s="167"/>
      <c r="G17" s="167"/>
      <c r="H17" s="126"/>
    </row>
    <row r="18" spans="1:8" x14ac:dyDescent="0.3">
      <c r="A18" s="101"/>
      <c r="B18" s="125" t="s">
        <v>135</v>
      </c>
      <c r="C18" s="125"/>
      <c r="D18" s="167"/>
      <c r="E18" s="126"/>
      <c r="F18" s="167"/>
      <c r="G18" s="167"/>
      <c r="H18" s="126"/>
    </row>
    <row r="19" spans="1:8" x14ac:dyDescent="0.3">
      <c r="A19" s="105"/>
      <c r="B19" s="127" t="s">
        <v>181</v>
      </c>
      <c r="C19" s="127"/>
      <c r="D19" s="128"/>
      <c r="E19" s="129"/>
      <c r="F19" s="128"/>
      <c r="G19" s="128"/>
      <c r="H19" s="129"/>
    </row>
    <row r="20" spans="1:8" x14ac:dyDescent="0.3">
      <c r="A20" s="112" t="s">
        <v>26</v>
      </c>
      <c r="B20" s="122"/>
      <c r="C20" s="130">
        <f>SUM(C21,C22,C23)</f>
        <v>5200</v>
      </c>
      <c r="D20" s="166">
        <f>SUM(D21,D22,D23)</f>
        <v>34</v>
      </c>
      <c r="E20" s="124">
        <f>SUM(E21,E22,E23)</f>
        <v>241</v>
      </c>
      <c r="F20" s="167"/>
      <c r="G20" s="167"/>
      <c r="H20" s="126"/>
    </row>
    <row r="21" spans="1:8" x14ac:dyDescent="0.3">
      <c r="A21" s="113"/>
      <c r="B21" s="125" t="s">
        <v>135</v>
      </c>
      <c r="C21" s="125"/>
      <c r="D21" s="167"/>
      <c r="E21" s="126"/>
      <c r="F21" s="167"/>
      <c r="G21" s="167"/>
      <c r="H21" s="126"/>
    </row>
    <row r="22" spans="1:8" x14ac:dyDescent="0.3">
      <c r="A22" s="113"/>
      <c r="B22" s="125" t="s">
        <v>187</v>
      </c>
      <c r="C22" s="125"/>
      <c r="D22" s="167"/>
      <c r="E22" s="126"/>
      <c r="F22" s="167"/>
      <c r="G22" s="167"/>
      <c r="H22" s="126"/>
    </row>
    <row r="23" spans="1:8" x14ac:dyDescent="0.3">
      <c r="A23" s="114"/>
      <c r="B23" s="127" t="s">
        <v>78</v>
      </c>
      <c r="C23" s="127">
        <v>5200</v>
      </c>
      <c r="D23" s="128">
        <v>34</v>
      </c>
      <c r="E23" s="129">
        <v>241</v>
      </c>
      <c r="F23" s="128"/>
      <c r="G23" s="128"/>
      <c r="H23" s="129"/>
    </row>
    <row r="24" spans="1:8" x14ac:dyDescent="0.3">
      <c r="A24" s="95" t="s">
        <v>42</v>
      </c>
      <c r="B24" s="131"/>
      <c r="C24" s="130">
        <f>SUM(C25:C31)</f>
        <v>52</v>
      </c>
      <c r="D24" s="166">
        <f>SUM(D25:D31)</f>
        <v>80</v>
      </c>
      <c r="E24" s="124">
        <f>SUM(E25:E31)</f>
        <v>65</v>
      </c>
      <c r="F24" s="167"/>
      <c r="G24" s="167"/>
      <c r="H24" s="126"/>
    </row>
    <row r="25" spans="1:8" x14ac:dyDescent="0.3">
      <c r="A25" s="101"/>
      <c r="B25" s="125" t="s">
        <v>83</v>
      </c>
      <c r="C25" s="125"/>
      <c r="D25" s="167">
        <v>50</v>
      </c>
      <c r="E25" s="126"/>
      <c r="F25" s="167"/>
      <c r="G25" s="167"/>
      <c r="H25" s="126"/>
    </row>
    <row r="26" spans="1:8" x14ac:dyDescent="0.3">
      <c r="A26" s="101"/>
      <c r="B26" s="125" t="s">
        <v>160</v>
      </c>
      <c r="C26" s="125">
        <v>52</v>
      </c>
      <c r="D26" s="167">
        <v>10</v>
      </c>
      <c r="E26" s="126">
        <v>50</v>
      </c>
      <c r="F26" s="167"/>
      <c r="G26" s="167"/>
      <c r="H26" s="126"/>
    </row>
    <row r="27" spans="1:8" x14ac:dyDescent="0.3">
      <c r="A27" s="101"/>
      <c r="B27" s="125" t="s">
        <v>131</v>
      </c>
      <c r="C27" s="125"/>
      <c r="D27" s="167"/>
      <c r="E27" s="126"/>
      <c r="F27" s="167"/>
      <c r="G27" s="167"/>
      <c r="H27" s="126"/>
    </row>
    <row r="28" spans="1:8" x14ac:dyDescent="0.3">
      <c r="A28" s="101"/>
      <c r="B28" s="125" t="s">
        <v>135</v>
      </c>
      <c r="C28" s="125"/>
      <c r="D28" s="167"/>
      <c r="E28" s="126"/>
      <c r="F28" s="167"/>
      <c r="G28" s="167"/>
      <c r="H28" s="126"/>
    </row>
    <row r="29" spans="1:8" x14ac:dyDescent="0.3">
      <c r="A29" s="101"/>
      <c r="B29" s="125" t="s">
        <v>222</v>
      </c>
      <c r="C29" s="125"/>
      <c r="D29" s="167">
        <v>20</v>
      </c>
      <c r="E29" s="126">
        <v>5</v>
      </c>
      <c r="F29" s="167"/>
      <c r="G29" s="167"/>
      <c r="H29" s="126"/>
    </row>
    <row r="30" spans="1:8" x14ac:dyDescent="0.3">
      <c r="A30" s="101"/>
      <c r="B30" s="125" t="s">
        <v>220</v>
      </c>
      <c r="C30" s="125"/>
      <c r="D30" s="167"/>
      <c r="E30" s="126">
        <v>10</v>
      </c>
      <c r="F30" s="167"/>
      <c r="G30" s="167"/>
      <c r="H30" s="126"/>
    </row>
    <row r="31" spans="1:8" x14ac:dyDescent="0.3">
      <c r="A31" s="105"/>
      <c r="B31" s="127" t="s">
        <v>84</v>
      </c>
      <c r="C31" s="127"/>
      <c r="D31" s="128"/>
      <c r="E31" s="129"/>
      <c r="F31" s="128"/>
      <c r="G31" s="128"/>
      <c r="H31" s="129"/>
    </row>
    <row r="32" spans="1:8" x14ac:dyDescent="0.3">
      <c r="A32" s="112" t="s">
        <v>35</v>
      </c>
      <c r="B32" s="131"/>
      <c r="C32" s="130">
        <f t="shared" ref="C32" si="2">SUM(C33,C34)</f>
        <v>25</v>
      </c>
      <c r="D32" s="166">
        <f>SUM(D33,D34)</f>
        <v>25</v>
      </c>
      <c r="E32" s="124">
        <f>SUM(E33,E34)</f>
        <v>20</v>
      </c>
      <c r="F32" s="166"/>
      <c r="G32" s="166"/>
      <c r="H32" s="143"/>
    </row>
    <row r="33" spans="1:8" x14ac:dyDescent="0.3">
      <c r="A33" s="113"/>
      <c r="B33" s="125" t="s">
        <v>136</v>
      </c>
      <c r="C33" s="125">
        <v>25</v>
      </c>
      <c r="D33" s="167">
        <v>25</v>
      </c>
      <c r="E33" s="126"/>
      <c r="F33" s="166"/>
      <c r="G33" s="166"/>
      <c r="H33" s="143"/>
    </row>
    <row r="34" spans="1:8" x14ac:dyDescent="0.3">
      <c r="A34" s="114"/>
      <c r="B34" s="127" t="s">
        <v>135</v>
      </c>
      <c r="C34" s="127"/>
      <c r="D34" s="128"/>
      <c r="E34" s="129">
        <v>20</v>
      </c>
      <c r="F34" s="128"/>
      <c r="G34" s="128"/>
      <c r="H34" s="129"/>
    </row>
    <row r="35" spans="1:8" x14ac:dyDescent="0.3">
      <c r="A35" s="112" t="s">
        <v>19</v>
      </c>
      <c r="B35" s="131"/>
      <c r="C35" s="130">
        <f t="shared" ref="C35" si="3">SUM(C36:C37)</f>
        <v>10</v>
      </c>
      <c r="D35" s="166"/>
      <c r="E35" s="143"/>
      <c r="F35" s="167"/>
      <c r="G35" s="167"/>
      <c r="H35" s="126"/>
    </row>
    <row r="36" spans="1:8" x14ac:dyDescent="0.3">
      <c r="A36" s="113"/>
      <c r="B36" s="125" t="s">
        <v>19</v>
      </c>
      <c r="C36" s="125">
        <v>10</v>
      </c>
      <c r="D36" s="167"/>
      <c r="E36" s="126"/>
      <c r="F36" s="167"/>
      <c r="G36" s="167"/>
      <c r="H36" s="126"/>
    </row>
    <row r="37" spans="1:8" x14ac:dyDescent="0.3">
      <c r="A37" s="114"/>
      <c r="B37" s="127" t="s">
        <v>182</v>
      </c>
      <c r="C37" s="127"/>
      <c r="D37" s="128"/>
      <c r="E37" s="129"/>
      <c r="F37" s="128"/>
      <c r="G37" s="128"/>
      <c r="H37" s="129"/>
    </row>
    <row r="38" spans="1:8" x14ac:dyDescent="0.3">
      <c r="A38" s="112" t="s">
        <v>20</v>
      </c>
      <c r="B38" s="131"/>
      <c r="C38" s="130">
        <f>SUM(C39)</f>
        <v>12</v>
      </c>
      <c r="D38" s="166">
        <f>SUM(D39)</f>
        <v>15</v>
      </c>
      <c r="E38" s="143"/>
      <c r="F38" s="167"/>
      <c r="G38" s="167"/>
      <c r="H38" s="126"/>
    </row>
    <row r="39" spans="1:8" x14ac:dyDescent="0.3">
      <c r="A39" s="114"/>
      <c r="B39" s="127" t="s">
        <v>20</v>
      </c>
      <c r="C39" s="127">
        <v>12</v>
      </c>
      <c r="D39" s="128">
        <v>15</v>
      </c>
      <c r="E39" s="129"/>
      <c r="F39" s="128"/>
      <c r="G39" s="128"/>
      <c r="H39" s="129"/>
    </row>
    <row r="40" spans="1:8" x14ac:dyDescent="0.3">
      <c r="A40" s="113" t="s">
        <v>48</v>
      </c>
      <c r="B40" s="125"/>
      <c r="C40" s="130"/>
      <c r="D40" s="166">
        <f>SUM(D41:D46)</f>
        <v>160</v>
      </c>
      <c r="E40" s="124">
        <f>SUM(E41:E46)</f>
        <v>32</v>
      </c>
      <c r="F40" s="167"/>
      <c r="G40" s="167"/>
      <c r="H40" s="126"/>
    </row>
    <row r="41" spans="1:8" x14ac:dyDescent="0.3">
      <c r="A41" s="113"/>
      <c r="B41" s="125" t="s">
        <v>188</v>
      </c>
      <c r="C41" s="125"/>
      <c r="D41" s="167"/>
      <c r="E41" s="126"/>
      <c r="F41" s="167"/>
      <c r="G41" s="167"/>
      <c r="H41" s="126"/>
    </row>
    <row r="42" spans="1:8" x14ac:dyDescent="0.3">
      <c r="A42" s="113"/>
      <c r="B42" s="125" t="s">
        <v>88</v>
      </c>
      <c r="C42" s="125"/>
      <c r="D42" s="167">
        <v>54</v>
      </c>
      <c r="E42" s="126"/>
      <c r="F42" s="167"/>
      <c r="G42" s="167"/>
      <c r="H42" s="126"/>
    </row>
    <row r="43" spans="1:8" x14ac:dyDescent="0.3">
      <c r="A43" s="113"/>
      <c r="B43" s="125" t="s">
        <v>183</v>
      </c>
      <c r="C43" s="125"/>
      <c r="D43" s="167"/>
      <c r="E43" s="126"/>
      <c r="F43" s="167"/>
      <c r="G43" s="167"/>
      <c r="H43" s="126"/>
    </row>
    <row r="44" spans="1:8" x14ac:dyDescent="0.3">
      <c r="A44" s="113"/>
      <c r="B44" s="125" t="s">
        <v>159</v>
      </c>
      <c r="C44" s="125"/>
      <c r="D44" s="167">
        <v>36</v>
      </c>
      <c r="E44" s="126">
        <v>7</v>
      </c>
      <c r="F44" s="167"/>
      <c r="G44" s="167"/>
      <c r="H44" s="126"/>
    </row>
    <row r="45" spans="1:8" x14ac:dyDescent="0.3">
      <c r="A45" s="113"/>
      <c r="B45" s="125" t="s">
        <v>161</v>
      </c>
      <c r="C45" s="125"/>
      <c r="D45" s="167"/>
      <c r="E45" s="126">
        <v>25</v>
      </c>
      <c r="F45" s="167"/>
      <c r="G45" s="167"/>
      <c r="H45" s="126"/>
    </row>
    <row r="46" spans="1:8" x14ac:dyDescent="0.3">
      <c r="A46" s="113"/>
      <c r="B46" s="125" t="s">
        <v>87</v>
      </c>
      <c r="C46" s="127"/>
      <c r="D46" s="128">
        <v>70</v>
      </c>
      <c r="E46" s="129"/>
      <c r="F46" s="128"/>
      <c r="G46" s="128"/>
      <c r="H46" s="129"/>
    </row>
    <row r="47" spans="1:8" x14ac:dyDescent="0.3">
      <c r="A47" s="112" t="s">
        <v>34</v>
      </c>
      <c r="B47" s="131"/>
      <c r="C47" s="130"/>
      <c r="D47" s="166"/>
      <c r="E47" s="143"/>
      <c r="F47" s="166"/>
      <c r="G47" s="166"/>
      <c r="H47" s="143"/>
    </row>
    <row r="48" spans="1:8" x14ac:dyDescent="0.3">
      <c r="A48" s="114"/>
      <c r="B48" s="127" t="s">
        <v>34</v>
      </c>
      <c r="C48" s="127"/>
      <c r="D48" s="167"/>
      <c r="E48" s="129"/>
      <c r="F48" s="128"/>
      <c r="G48" s="128"/>
      <c r="H48" s="129"/>
    </row>
    <row r="49" spans="1:8" x14ac:dyDescent="0.3">
      <c r="A49" s="101" t="s">
        <v>30</v>
      </c>
      <c r="B49" s="125"/>
      <c r="C49" s="130">
        <f t="shared" ref="C49:E49" si="4">SUM(C50:C52)</f>
        <v>3010</v>
      </c>
      <c r="D49" s="123"/>
      <c r="E49" s="143">
        <f t="shared" si="4"/>
        <v>10</v>
      </c>
      <c r="F49" s="167"/>
      <c r="G49" s="167"/>
      <c r="H49" s="126"/>
    </row>
    <row r="50" spans="1:8" x14ac:dyDescent="0.3">
      <c r="A50" s="101"/>
      <c r="B50" s="125" t="s">
        <v>184</v>
      </c>
      <c r="C50" s="125"/>
      <c r="D50" s="167"/>
      <c r="E50" s="126"/>
      <c r="F50" s="167"/>
      <c r="G50" s="167"/>
      <c r="H50" s="126"/>
    </row>
    <row r="51" spans="1:8" x14ac:dyDescent="0.3">
      <c r="A51" s="101"/>
      <c r="B51" s="125" t="s">
        <v>153</v>
      </c>
      <c r="C51" s="125"/>
      <c r="D51" s="167"/>
      <c r="E51" s="126"/>
      <c r="F51" s="167"/>
      <c r="G51" s="167"/>
      <c r="H51" s="126"/>
    </row>
    <row r="52" spans="1:8" x14ac:dyDescent="0.3">
      <c r="A52" s="101"/>
      <c r="B52" s="125" t="s">
        <v>135</v>
      </c>
      <c r="C52" s="127">
        <v>3010</v>
      </c>
      <c r="D52" s="128"/>
      <c r="E52" s="129">
        <v>10</v>
      </c>
      <c r="F52" s="128"/>
      <c r="G52" s="128"/>
      <c r="H52" s="129"/>
    </row>
    <row r="53" spans="1:8" x14ac:dyDescent="0.3">
      <c r="A53" s="95" t="s">
        <v>10</v>
      </c>
      <c r="B53" s="122"/>
      <c r="C53" s="130"/>
      <c r="D53" s="166"/>
      <c r="E53" s="143"/>
      <c r="F53" s="166">
        <f t="shared" ref="F53" si="5">SUM(F54:F61)</f>
        <v>1016</v>
      </c>
      <c r="G53" s="166"/>
      <c r="H53" s="143"/>
    </row>
    <row r="54" spans="1:8" x14ac:dyDescent="0.3">
      <c r="A54" s="101"/>
      <c r="B54" s="125" t="s">
        <v>71</v>
      </c>
      <c r="C54" s="125"/>
      <c r="D54" s="167"/>
      <c r="E54" s="126"/>
      <c r="F54" s="167">
        <v>166</v>
      </c>
      <c r="G54" s="167"/>
      <c r="H54" s="126"/>
    </row>
    <row r="55" spans="1:8" x14ac:dyDescent="0.3">
      <c r="A55" s="101"/>
      <c r="B55" s="125" t="s">
        <v>98</v>
      </c>
      <c r="C55" s="125"/>
      <c r="D55" s="167"/>
      <c r="E55" s="126"/>
      <c r="F55" s="167"/>
      <c r="G55" s="167"/>
      <c r="H55" s="126"/>
    </row>
    <row r="56" spans="1:8" x14ac:dyDescent="0.3">
      <c r="A56" s="101"/>
      <c r="B56" s="125" t="s">
        <v>95</v>
      </c>
      <c r="C56" s="125"/>
      <c r="D56" s="167"/>
      <c r="E56" s="126"/>
      <c r="F56" s="167"/>
      <c r="G56" s="167"/>
      <c r="H56" s="126"/>
    </row>
    <row r="57" spans="1:8" x14ac:dyDescent="0.3">
      <c r="A57" s="101"/>
      <c r="B57" s="125" t="s">
        <v>73</v>
      </c>
      <c r="C57" s="125"/>
      <c r="D57" s="167"/>
      <c r="E57" s="126"/>
      <c r="F57" s="167">
        <v>550</v>
      </c>
      <c r="G57" s="167"/>
      <c r="H57" s="126"/>
    </row>
    <row r="58" spans="1:8" x14ac:dyDescent="0.3">
      <c r="A58" s="101"/>
      <c r="B58" s="125" t="s">
        <v>94</v>
      </c>
      <c r="C58" s="125"/>
      <c r="D58" s="167"/>
      <c r="E58" s="126"/>
      <c r="F58" s="167"/>
      <c r="G58" s="167"/>
      <c r="H58" s="126"/>
    </row>
    <row r="59" spans="1:8" x14ac:dyDescent="0.3">
      <c r="A59" s="101"/>
      <c r="B59" s="125" t="s">
        <v>185</v>
      </c>
      <c r="C59" s="125"/>
      <c r="D59" s="167"/>
      <c r="E59" s="126"/>
      <c r="F59" s="167"/>
      <c r="G59" s="167"/>
      <c r="H59" s="126"/>
    </row>
    <row r="60" spans="1:8" x14ac:dyDescent="0.3">
      <c r="A60" s="101"/>
      <c r="B60" s="125" t="s">
        <v>96</v>
      </c>
      <c r="C60" s="125"/>
      <c r="D60" s="167"/>
      <c r="E60" s="126"/>
      <c r="F60" s="167"/>
      <c r="G60" s="167"/>
      <c r="H60" s="126"/>
    </row>
    <row r="61" spans="1:8" x14ac:dyDescent="0.3">
      <c r="A61" s="101"/>
      <c r="B61" s="127" t="s">
        <v>72</v>
      </c>
      <c r="C61" s="125"/>
      <c r="D61" s="167"/>
      <c r="E61" s="126"/>
      <c r="F61" s="167">
        <v>300</v>
      </c>
      <c r="G61" s="167"/>
      <c r="H61" s="126"/>
    </row>
    <row r="62" spans="1:8" x14ac:dyDescent="0.3">
      <c r="A62" s="160" t="s">
        <v>186</v>
      </c>
      <c r="B62" s="160"/>
      <c r="C62" s="161">
        <f t="shared" ref="C62:G62" si="6">SUM(C4,C8,C13,C20,C24,C32,C35,C38,C40,C47,C49,C53)</f>
        <v>8593</v>
      </c>
      <c r="D62" s="161">
        <f t="shared" si="6"/>
        <v>339</v>
      </c>
      <c r="E62" s="161">
        <f>SUM(E4,E8,E13,E20,E24,E32,E35,E38,E40,E47,E49,E53)</f>
        <v>374</v>
      </c>
      <c r="F62" s="161">
        <f t="shared" si="6"/>
        <v>1016</v>
      </c>
      <c r="G62" s="161">
        <f t="shared" si="6"/>
        <v>0</v>
      </c>
      <c r="H62" s="161">
        <f>SUM(H4,H8,H13,H20,H24,H32,H35,H38,H40,H47,H49,H53)</f>
        <v>0</v>
      </c>
    </row>
  </sheetData>
  <mergeCells count="19">
    <mergeCell ref="A32:A34"/>
    <mergeCell ref="A2:A3"/>
    <mergeCell ref="B2:B3"/>
    <mergeCell ref="A4:A7"/>
    <mergeCell ref="A8:A10"/>
    <mergeCell ref="A11:A12"/>
    <mergeCell ref="A13:A19"/>
    <mergeCell ref="A62:B62"/>
    <mergeCell ref="A49:A52"/>
    <mergeCell ref="A53:A61"/>
    <mergeCell ref="A35:A37"/>
    <mergeCell ref="A38:A39"/>
    <mergeCell ref="A40:A46"/>
    <mergeCell ref="A47:A48"/>
    <mergeCell ref="A20:A23"/>
    <mergeCell ref="A24:A31"/>
    <mergeCell ref="C2:E2"/>
    <mergeCell ref="F2:H2"/>
    <mergeCell ref="A1:H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G10"/>
  <sheetViews>
    <sheetView workbookViewId="0">
      <selection activeCell="D17" sqref="D17"/>
    </sheetView>
  </sheetViews>
  <sheetFormatPr defaultColWidth="12.7109375" defaultRowHeight="15" x14ac:dyDescent="0.25"/>
  <cols>
    <col min="2" max="2" width="15.7109375" customWidth="1"/>
    <col min="7" max="7" width="13.7109375" customWidth="1"/>
  </cols>
  <sheetData>
    <row r="1" spans="1:7" x14ac:dyDescent="0.25">
      <c r="A1" s="80" t="s">
        <v>290</v>
      </c>
      <c r="B1" s="80"/>
      <c r="C1" s="80"/>
      <c r="D1" s="80"/>
      <c r="E1" s="80"/>
      <c r="F1" s="80"/>
      <c r="G1" s="80"/>
    </row>
    <row r="2" spans="1:7" x14ac:dyDescent="0.25">
      <c r="A2" s="81" t="s">
        <v>189</v>
      </c>
      <c r="B2" s="83" t="s">
        <v>190</v>
      </c>
      <c r="C2" s="85" t="s">
        <v>191</v>
      </c>
      <c r="D2" s="86"/>
      <c r="E2" s="87"/>
      <c r="F2" s="85" t="s">
        <v>192</v>
      </c>
      <c r="G2" s="87"/>
    </row>
    <row r="3" spans="1:7" x14ac:dyDescent="0.25">
      <c r="A3" s="82"/>
      <c r="B3" s="84"/>
      <c r="C3" s="32" t="s">
        <v>193</v>
      </c>
      <c r="D3" s="33" t="s">
        <v>194</v>
      </c>
      <c r="E3" s="34" t="s">
        <v>195</v>
      </c>
      <c r="F3" s="33" t="s">
        <v>190</v>
      </c>
      <c r="G3" s="34" t="s">
        <v>195</v>
      </c>
    </row>
    <row r="4" spans="1:7" x14ac:dyDescent="0.25">
      <c r="A4" s="15" t="s">
        <v>204</v>
      </c>
      <c r="B4" s="5"/>
      <c r="C4" s="35">
        <v>2657</v>
      </c>
      <c r="D4" s="35">
        <v>35483</v>
      </c>
      <c r="E4" s="35">
        <v>51628</v>
      </c>
      <c r="F4" s="36"/>
      <c r="G4" s="35">
        <v>2440</v>
      </c>
    </row>
    <row r="5" spans="1:7" x14ac:dyDescent="0.25">
      <c r="A5" s="30"/>
      <c r="B5" s="7" t="s">
        <v>196</v>
      </c>
      <c r="C5" s="9"/>
      <c r="D5" s="7"/>
      <c r="E5" s="7"/>
      <c r="F5" s="37" t="s">
        <v>197</v>
      </c>
      <c r="G5" s="9"/>
    </row>
    <row r="6" spans="1:7" x14ac:dyDescent="0.25">
      <c r="A6" s="15" t="s">
        <v>213</v>
      </c>
      <c r="B6" s="10"/>
      <c r="C6" s="35">
        <v>2375</v>
      </c>
      <c r="D6" s="35">
        <v>40478</v>
      </c>
      <c r="E6" s="35">
        <v>47500</v>
      </c>
      <c r="F6" s="36"/>
      <c r="G6" s="35">
        <v>25550</v>
      </c>
    </row>
    <row r="7" spans="1:7" x14ac:dyDescent="0.25">
      <c r="A7" s="30"/>
      <c r="B7" s="7" t="s">
        <v>196</v>
      </c>
      <c r="C7" s="9"/>
      <c r="D7" s="7"/>
      <c r="E7" s="7"/>
      <c r="F7" s="37" t="s">
        <v>197</v>
      </c>
      <c r="G7" s="9"/>
    </row>
    <row r="8" spans="1:7" x14ac:dyDescent="0.25">
      <c r="A8" s="15" t="s">
        <v>223</v>
      </c>
      <c r="B8" s="10"/>
      <c r="C8" s="35">
        <v>620</v>
      </c>
      <c r="D8" s="35">
        <v>8356</v>
      </c>
      <c r="E8" s="35">
        <v>12400</v>
      </c>
      <c r="F8" s="36"/>
      <c r="G8" s="35">
        <v>8800</v>
      </c>
    </row>
    <row r="9" spans="1:7" x14ac:dyDescent="0.25">
      <c r="A9" s="30"/>
      <c r="B9" s="7" t="s">
        <v>196</v>
      </c>
      <c r="C9" s="9"/>
      <c r="D9" s="7"/>
      <c r="E9" s="7"/>
      <c r="F9" s="37" t="s">
        <v>197</v>
      </c>
      <c r="G9" s="9"/>
    </row>
    <row r="10" spans="1:7" x14ac:dyDescent="0.25">
      <c r="A10" s="70" t="s">
        <v>54</v>
      </c>
      <c r="B10" s="72"/>
      <c r="C10" s="38">
        <f>SUM(C4,C6,C8)</f>
        <v>5652</v>
      </c>
      <c r="D10" s="38">
        <f>SUM(D4,D6,D8)</f>
        <v>84317</v>
      </c>
      <c r="E10" s="38">
        <f>SUM(E4,E6,E8)</f>
        <v>111528</v>
      </c>
      <c r="F10" s="38"/>
      <c r="G10" s="38">
        <f>SUM(G4,G6,G8)</f>
        <v>36790</v>
      </c>
    </row>
  </sheetData>
  <mergeCells count="6">
    <mergeCell ref="A10:B10"/>
    <mergeCell ref="A1:G1"/>
    <mergeCell ref="A2:A3"/>
    <mergeCell ref="B2:B3"/>
    <mergeCell ref="C2:E2"/>
    <mergeCell ref="F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Table 1_Multi</vt:lpstr>
      <vt:lpstr>Table 2_Distri</vt:lpstr>
      <vt:lpstr>Table 3_Sales</vt:lpstr>
      <vt:lpstr>Table 1_Q3</vt:lpstr>
      <vt:lpstr>Table 2_Q3</vt:lpstr>
      <vt:lpstr>Table 3_Q3</vt:lpstr>
      <vt:lpstr>Table 4_Q3</vt:lpstr>
      <vt:lpstr>Export Data_Q3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Queenie Salota Alesana</dc:creator>
  <cp:lastModifiedBy>Marie Therese Afamasaga</cp:lastModifiedBy>
  <dcterms:created xsi:type="dcterms:W3CDTF">2025-10-02T20:52:55Z</dcterms:created>
  <dcterms:modified xsi:type="dcterms:W3CDTF">2026-09-01T00:09:47Z</dcterms:modified>
</cp:coreProperties>
</file>