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 tabRatio="860"/>
  </bookViews>
  <sheets>
    <sheet name="Summary" sheetId="1" r:id="rId1"/>
    <sheet name="Avrg Prices  from previous yrs" sheetId="2" r:id="rId2"/>
    <sheet name="Quantity frm previous yrs" sheetId="3" r:id="rId3"/>
    <sheet name="Vegetables Summary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G37" i="1" l="1"/>
  <c r="FG38" i="1"/>
  <c r="FG39" i="1"/>
  <c r="FG40" i="1"/>
  <c r="FG41" i="1"/>
  <c r="FG42" i="1"/>
  <c r="FG43" i="1"/>
  <c r="FG44" i="1"/>
  <c r="FG45" i="1"/>
  <c r="FG46" i="1"/>
  <c r="FG36" i="1"/>
  <c r="FG47" i="1" s="1"/>
  <c r="FF37" i="1" l="1"/>
  <c r="FF38" i="1"/>
  <c r="FF39" i="1"/>
  <c r="FF40" i="1"/>
  <c r="FF41" i="1"/>
  <c r="FF42" i="1"/>
  <c r="FF43" i="1"/>
  <c r="FF44" i="1"/>
  <c r="FF45" i="1"/>
  <c r="FF46" i="1"/>
  <c r="FF36" i="1"/>
  <c r="FF47" i="1" s="1"/>
  <c r="FE37" i="1" l="1"/>
  <c r="FE38" i="1"/>
  <c r="FE39" i="1"/>
  <c r="FE40" i="1"/>
  <c r="FE41" i="1"/>
  <c r="FE42" i="1"/>
  <c r="FE43" i="1"/>
  <c r="FE44" i="1"/>
  <c r="FE45" i="1"/>
  <c r="FE46" i="1"/>
  <c r="FE36" i="1"/>
  <c r="FE47" i="1" s="1"/>
  <c r="M22" i="1" l="1"/>
  <c r="M23" i="1"/>
  <c r="M24" i="1"/>
  <c r="M25" i="1"/>
  <c r="M26" i="1"/>
  <c r="M27" i="1"/>
  <c r="M28" i="1"/>
  <c r="M29" i="1"/>
  <c r="M30" i="1"/>
  <c r="M31" i="1"/>
  <c r="M21" i="1"/>
  <c r="M6" i="1"/>
  <c r="M7" i="1"/>
  <c r="M8" i="1"/>
  <c r="M9" i="1"/>
  <c r="M10" i="1"/>
  <c r="M11" i="1"/>
  <c r="M12" i="1"/>
  <c r="M13" i="1"/>
  <c r="M14" i="1"/>
  <c r="M15" i="1"/>
  <c r="M5" i="1"/>
  <c r="M16" i="1" s="1"/>
  <c r="FE16" i="1" l="1"/>
  <c r="FF16" i="1"/>
  <c r="FG16" i="1"/>
  <c r="FH16" i="1"/>
  <c r="FI16" i="1"/>
  <c r="FJ16" i="1"/>
  <c r="FK16" i="1"/>
  <c r="FL16" i="1"/>
  <c r="FM16" i="1"/>
  <c r="FN16" i="1"/>
  <c r="FD37" i="1"/>
  <c r="FD38" i="1"/>
  <c r="FD39" i="1"/>
  <c r="FD40" i="1"/>
  <c r="FD41" i="1"/>
  <c r="FD42" i="1"/>
  <c r="FD43" i="1"/>
  <c r="FD44" i="1"/>
  <c r="FD45" i="1"/>
  <c r="FD46" i="1"/>
  <c r="FD36" i="1"/>
  <c r="FD16" i="1"/>
  <c r="FD47" i="1" l="1"/>
  <c r="FC37" i="1"/>
  <c r="FC38" i="1"/>
  <c r="FC39" i="1"/>
  <c r="FC40" i="1"/>
  <c r="FC41" i="1"/>
  <c r="FC42" i="1"/>
  <c r="FC43" i="1"/>
  <c r="FC44" i="1"/>
  <c r="FC45" i="1"/>
  <c r="FC46" i="1"/>
  <c r="FC36" i="1"/>
  <c r="FC16" i="1"/>
  <c r="FC47" i="1" l="1"/>
  <c r="FB37" i="1"/>
  <c r="FB38" i="1"/>
  <c r="FB39" i="1"/>
  <c r="FB40" i="1"/>
  <c r="FB41" i="1"/>
  <c r="FB42" i="1"/>
  <c r="FB43" i="1"/>
  <c r="FB44" i="1"/>
  <c r="FB45" i="1"/>
  <c r="FB46" i="1"/>
  <c r="FB36" i="1"/>
  <c r="M14" i="3" l="1"/>
  <c r="L14" i="3"/>
  <c r="K14" i="3"/>
  <c r="J14" i="3"/>
  <c r="I14" i="3"/>
  <c r="H14" i="3"/>
  <c r="G14" i="3"/>
  <c r="F14" i="3"/>
  <c r="E14" i="3"/>
  <c r="D14" i="3"/>
  <c r="C14" i="3"/>
  <c r="B14" i="3"/>
  <c r="FA37" i="1" l="1"/>
  <c r="FA38" i="1"/>
  <c r="FA39" i="1"/>
  <c r="FA40" i="1"/>
  <c r="FA41" i="1"/>
  <c r="FA42" i="1"/>
  <c r="FA43" i="1"/>
  <c r="FA44" i="1"/>
  <c r="FA45" i="1"/>
  <c r="FA46" i="1"/>
  <c r="FA36" i="1"/>
  <c r="EZ37" i="1" l="1"/>
  <c r="EZ38" i="1"/>
  <c r="EZ39" i="1"/>
  <c r="EZ40" i="1"/>
  <c r="EZ41" i="1"/>
  <c r="EZ42" i="1"/>
  <c r="EZ43" i="1"/>
  <c r="EZ44" i="1"/>
  <c r="EZ45" i="1"/>
  <c r="EZ46" i="1"/>
  <c r="EZ36" i="1"/>
  <c r="EY36" i="1"/>
  <c r="EY37" i="1"/>
  <c r="EY38" i="1"/>
  <c r="EY39" i="1"/>
  <c r="EY40" i="1"/>
  <c r="EY41" i="1"/>
  <c r="EY42" i="1"/>
  <c r="EY43" i="1"/>
  <c r="EY44" i="1"/>
  <c r="EY45" i="1"/>
  <c r="EY46" i="1"/>
  <c r="EX37" i="1" l="1"/>
  <c r="EX38" i="1"/>
  <c r="EX39" i="1"/>
  <c r="EX40" i="1"/>
  <c r="EX41" i="1"/>
  <c r="EX42" i="1"/>
  <c r="EX43" i="1"/>
  <c r="EX44" i="1"/>
  <c r="EX45" i="1"/>
  <c r="EX46" i="1"/>
  <c r="EX36" i="1"/>
  <c r="EW37" i="1" l="1"/>
  <c r="EW38" i="1"/>
  <c r="EW39" i="1"/>
  <c r="EW40" i="1"/>
  <c r="EW41" i="1"/>
  <c r="EW42" i="1"/>
  <c r="EW43" i="1"/>
  <c r="EW44" i="1"/>
  <c r="EW45" i="1"/>
  <c r="EW46" i="1"/>
  <c r="EW36" i="1"/>
  <c r="EV37" i="1"/>
  <c r="EV38" i="1" l="1"/>
  <c r="EV39" i="1"/>
  <c r="EV40" i="1"/>
  <c r="EV41" i="1"/>
  <c r="EV42" i="1"/>
  <c r="EV43" i="1"/>
  <c r="EV44" i="1"/>
  <c r="EV45" i="1"/>
  <c r="EV46" i="1"/>
  <c r="EV36" i="1"/>
  <c r="EU36" i="1"/>
  <c r="EU46" i="1" l="1"/>
  <c r="EU37" i="1"/>
  <c r="EU38" i="1"/>
  <c r="EU39" i="1"/>
  <c r="EU40" i="1"/>
  <c r="EU41" i="1"/>
  <c r="EU42" i="1"/>
  <c r="EU43" i="1"/>
  <c r="EU44" i="1"/>
  <c r="EU45" i="1"/>
  <c r="ET36" i="1"/>
  <c r="ET37" i="1" l="1"/>
  <c r="ET38" i="1"/>
  <c r="ET39" i="1"/>
  <c r="ET40" i="1"/>
  <c r="ET41" i="1"/>
  <c r="ET42" i="1"/>
  <c r="ET43" i="1"/>
  <c r="ET44" i="1"/>
  <c r="ET45" i="1"/>
  <c r="ET46" i="1"/>
  <c r="ES36" i="1"/>
  <c r="ET47" i="1" l="1"/>
  <c r="ES37" i="1"/>
  <c r="ES38" i="1"/>
  <c r="ES39" i="1"/>
  <c r="ES40" i="1"/>
  <c r="ES41" i="1"/>
  <c r="ES42" i="1"/>
  <c r="ES43" i="1"/>
  <c r="ES44" i="1"/>
  <c r="ES45" i="1"/>
  <c r="ES46" i="1"/>
  <c r="ER36" i="1"/>
  <c r="ES47" i="1" l="1"/>
  <c r="D29" i="3"/>
  <c r="C29" i="3"/>
  <c r="ER37" i="1"/>
  <c r="ER38" i="1"/>
  <c r="ER39" i="1"/>
  <c r="ER40" i="1"/>
  <c r="ER41" i="1"/>
  <c r="ER42" i="1"/>
  <c r="ER43" i="1"/>
  <c r="ER44" i="1"/>
  <c r="ER45" i="1"/>
  <c r="ER46" i="1"/>
  <c r="EQ37" i="1"/>
  <c r="M37" i="1" s="1"/>
  <c r="EQ36" i="1"/>
  <c r="M36" i="1" s="1"/>
  <c r="ES16" i="1"/>
  <c r="ER16" i="1"/>
  <c r="K21" i="1" l="1"/>
  <c r="L21" i="1"/>
  <c r="L31" i="1"/>
  <c r="L22" i="1"/>
  <c r="L23" i="1"/>
  <c r="L24" i="1"/>
  <c r="L25" i="1"/>
  <c r="L26" i="1"/>
  <c r="L27" i="1"/>
  <c r="L28" i="1"/>
  <c r="L29" i="1"/>
  <c r="L30" i="1"/>
  <c r="I21" i="1"/>
  <c r="EQ38" i="1" l="1"/>
  <c r="M38" i="1" s="1"/>
  <c r="EQ39" i="1"/>
  <c r="M39" i="1" s="1"/>
  <c r="EQ40" i="1"/>
  <c r="M40" i="1" s="1"/>
  <c r="EQ41" i="1"/>
  <c r="M41" i="1" s="1"/>
  <c r="EQ42" i="1"/>
  <c r="M42" i="1" s="1"/>
  <c r="EQ43" i="1"/>
  <c r="M43" i="1" s="1"/>
  <c r="EQ44" i="1"/>
  <c r="M44" i="1" s="1"/>
  <c r="EQ45" i="1"/>
  <c r="M45" i="1" s="1"/>
  <c r="EQ46" i="1"/>
  <c r="M46" i="1" s="1"/>
  <c r="EP36" i="1"/>
  <c r="M47" i="1" l="1"/>
  <c r="FB47" i="1"/>
  <c r="FA47" i="1"/>
  <c r="EZ47" i="1"/>
  <c r="EY47" i="1"/>
  <c r="EX47" i="1"/>
  <c r="EW47" i="1"/>
  <c r="EV47" i="1"/>
  <c r="EU47" i="1"/>
  <c r="ER47" i="1"/>
  <c r="EQ47" i="1"/>
  <c r="FB16" i="1"/>
  <c r="FA16" i="1"/>
  <c r="EZ16" i="1"/>
  <c r="EY16" i="1"/>
  <c r="EX16" i="1"/>
  <c r="EW16" i="1"/>
  <c r="EV16" i="1"/>
  <c r="EU16" i="1"/>
  <c r="ET16" i="1"/>
  <c r="EQ16" i="1"/>
  <c r="M29" i="3"/>
  <c r="L29" i="3"/>
  <c r="K29" i="3"/>
  <c r="J29" i="3"/>
  <c r="I29" i="3"/>
  <c r="H29" i="3"/>
  <c r="G29" i="3"/>
  <c r="F29" i="3"/>
  <c r="E29" i="3"/>
  <c r="B29" i="3"/>
  <c r="M44" i="3" l="1"/>
  <c r="L44" i="3"/>
  <c r="EP37" i="1"/>
  <c r="EP38" i="1"/>
  <c r="EP39" i="1"/>
  <c r="EP40" i="1"/>
  <c r="EP41" i="1"/>
  <c r="EP42" i="1"/>
  <c r="EP43" i="1"/>
  <c r="EP44" i="1"/>
  <c r="EP45" i="1"/>
  <c r="EP46" i="1"/>
  <c r="EO37" i="1"/>
  <c r="EO38" i="1"/>
  <c r="EO39" i="1"/>
  <c r="EO40" i="1"/>
  <c r="EO41" i="1"/>
  <c r="EO42" i="1"/>
  <c r="EO43" i="1"/>
  <c r="EO44" i="1"/>
  <c r="EO45" i="1"/>
  <c r="EO46" i="1"/>
  <c r="EO36" i="1"/>
  <c r="EP16" i="1"/>
  <c r="EO47" i="1" l="1"/>
  <c r="EP47" i="1"/>
  <c r="EE37" i="1"/>
  <c r="EE38" i="1"/>
  <c r="EE39" i="1"/>
  <c r="EE40" i="1"/>
  <c r="EE41" i="1"/>
  <c r="EE42" i="1"/>
  <c r="EE43" i="1"/>
  <c r="EE44" i="1"/>
  <c r="EE45" i="1"/>
  <c r="EE46" i="1"/>
  <c r="EF37" i="1"/>
  <c r="EF38" i="1"/>
  <c r="EF39" i="1"/>
  <c r="EF40" i="1"/>
  <c r="EF41" i="1"/>
  <c r="EF42" i="1"/>
  <c r="EF43" i="1"/>
  <c r="EF44" i="1"/>
  <c r="EF45" i="1"/>
  <c r="EF46" i="1"/>
  <c r="EG37" i="1"/>
  <c r="EG38" i="1"/>
  <c r="EG39" i="1"/>
  <c r="EG40" i="1"/>
  <c r="EG41" i="1"/>
  <c r="EG42" i="1"/>
  <c r="EG43" i="1"/>
  <c r="EG44" i="1"/>
  <c r="EG45" i="1"/>
  <c r="EG46" i="1"/>
  <c r="EH37" i="1"/>
  <c r="EH38" i="1"/>
  <c r="EH39" i="1"/>
  <c r="EH40" i="1"/>
  <c r="EH41" i="1"/>
  <c r="EH42" i="1"/>
  <c r="EH43" i="1"/>
  <c r="EH44" i="1"/>
  <c r="EH45" i="1"/>
  <c r="EH46" i="1"/>
  <c r="EI37" i="1"/>
  <c r="EI38" i="1"/>
  <c r="EI39" i="1"/>
  <c r="EI40" i="1"/>
  <c r="EI41" i="1"/>
  <c r="EI42" i="1"/>
  <c r="EI43" i="1"/>
  <c r="EI44" i="1"/>
  <c r="EI45" i="1"/>
  <c r="EI46" i="1"/>
  <c r="EJ37" i="1"/>
  <c r="EJ38" i="1"/>
  <c r="EJ39" i="1"/>
  <c r="EJ40" i="1"/>
  <c r="EJ41" i="1"/>
  <c r="EJ42" i="1"/>
  <c r="EJ43" i="1"/>
  <c r="EJ44" i="1"/>
  <c r="EJ45" i="1"/>
  <c r="EJ46" i="1"/>
  <c r="EK37" i="1"/>
  <c r="EK38" i="1"/>
  <c r="EK39" i="1"/>
  <c r="EK40" i="1"/>
  <c r="EK41" i="1"/>
  <c r="EK42" i="1"/>
  <c r="EK43" i="1"/>
  <c r="EK44" i="1"/>
  <c r="EK45" i="1"/>
  <c r="EK46" i="1"/>
  <c r="EL37" i="1"/>
  <c r="EL38" i="1"/>
  <c r="EL39" i="1"/>
  <c r="EL40" i="1"/>
  <c r="EL41" i="1"/>
  <c r="EL42" i="1"/>
  <c r="EL43" i="1"/>
  <c r="EL44" i="1"/>
  <c r="EL45" i="1"/>
  <c r="EL46" i="1"/>
  <c r="EM37" i="1"/>
  <c r="EM38" i="1"/>
  <c r="EM39" i="1"/>
  <c r="EM40" i="1"/>
  <c r="EM41" i="1"/>
  <c r="EM42" i="1"/>
  <c r="EM43" i="1"/>
  <c r="EM44" i="1"/>
  <c r="EM45" i="1"/>
  <c r="EM46" i="1"/>
  <c r="EN37" i="1"/>
  <c r="EN38" i="1"/>
  <c r="EN39" i="1"/>
  <c r="EN40" i="1"/>
  <c r="EN41" i="1"/>
  <c r="EN42" i="1"/>
  <c r="EN43" i="1"/>
  <c r="EN44" i="1"/>
  <c r="EN45" i="1"/>
  <c r="EN46" i="1"/>
  <c r="EF36" i="1"/>
  <c r="EG36" i="1"/>
  <c r="EH36" i="1"/>
  <c r="EI36" i="1"/>
  <c r="EJ36" i="1"/>
  <c r="EK36" i="1"/>
  <c r="EL36" i="1"/>
  <c r="EM36" i="1"/>
  <c r="EN36" i="1"/>
  <c r="EE36" i="1"/>
  <c r="ED37" i="1"/>
  <c r="ED38" i="1"/>
  <c r="ED39" i="1"/>
  <c r="ED40" i="1"/>
  <c r="ED41" i="1"/>
  <c r="ED42" i="1"/>
  <c r="ED43" i="1"/>
  <c r="ED44" i="1"/>
  <c r="ED45" i="1"/>
  <c r="ED46" i="1"/>
  <c r="EC37" i="1"/>
  <c r="EC38" i="1"/>
  <c r="EC39" i="1"/>
  <c r="EC40" i="1"/>
  <c r="EC41" i="1"/>
  <c r="EC42" i="1"/>
  <c r="EC43" i="1"/>
  <c r="EC44" i="1"/>
  <c r="EC45" i="1"/>
  <c r="EC46" i="1"/>
  <c r="EB37" i="1"/>
  <c r="EB38" i="1"/>
  <c r="EB39" i="1"/>
  <c r="EB40" i="1"/>
  <c r="EB41" i="1"/>
  <c r="EB42" i="1"/>
  <c r="EB43" i="1"/>
  <c r="EB44" i="1"/>
  <c r="EB45" i="1"/>
  <c r="EB46" i="1"/>
  <c r="EA37" i="1"/>
  <c r="EA38" i="1"/>
  <c r="EA39" i="1"/>
  <c r="EA40" i="1"/>
  <c r="EA41" i="1"/>
  <c r="EA42" i="1"/>
  <c r="EA43" i="1"/>
  <c r="EA44" i="1"/>
  <c r="EA45" i="1"/>
  <c r="EA46" i="1"/>
  <c r="DZ37" i="1"/>
  <c r="DZ38" i="1"/>
  <c r="DZ39" i="1"/>
  <c r="DZ40" i="1"/>
  <c r="DZ41" i="1"/>
  <c r="DZ42" i="1"/>
  <c r="DZ43" i="1"/>
  <c r="DZ44" i="1"/>
  <c r="DZ45" i="1"/>
  <c r="DZ46" i="1"/>
  <c r="DY37" i="1"/>
  <c r="DY38" i="1"/>
  <c r="DY39" i="1"/>
  <c r="DY40" i="1"/>
  <c r="DY41" i="1"/>
  <c r="DY42" i="1"/>
  <c r="DY43" i="1"/>
  <c r="DY44" i="1"/>
  <c r="DY45" i="1"/>
  <c r="DY46" i="1"/>
  <c r="DZ36" i="1"/>
  <c r="DY36" i="1"/>
  <c r="DX36" i="1"/>
  <c r="ED36" i="1"/>
  <c r="EA36" i="1"/>
  <c r="EB36" i="1"/>
  <c r="EC36" i="1"/>
  <c r="DX37" i="1"/>
  <c r="DX38" i="1"/>
  <c r="DX39" i="1"/>
  <c r="DX40" i="1"/>
  <c r="DX41" i="1"/>
  <c r="DX42" i="1"/>
  <c r="DX43" i="1"/>
  <c r="DX44" i="1"/>
  <c r="DX45" i="1"/>
  <c r="DX46" i="1"/>
  <c r="DW37" i="1"/>
  <c r="DW38" i="1"/>
  <c r="DW39" i="1"/>
  <c r="DW40" i="1"/>
  <c r="DW41" i="1"/>
  <c r="DW42" i="1"/>
  <c r="DW43" i="1"/>
  <c r="DW44" i="1"/>
  <c r="DW45" i="1"/>
  <c r="DW46" i="1"/>
  <c r="DW36" i="1"/>
  <c r="DV37" i="1"/>
  <c r="DV38" i="1"/>
  <c r="DV39" i="1"/>
  <c r="DV40" i="1"/>
  <c r="DV41" i="1"/>
  <c r="DV42" i="1"/>
  <c r="DV43" i="1"/>
  <c r="DV44" i="1"/>
  <c r="DV45" i="1"/>
  <c r="DV46" i="1"/>
  <c r="DV36" i="1"/>
  <c r="DU37" i="1"/>
  <c r="DU38" i="1"/>
  <c r="DU39" i="1"/>
  <c r="DU40" i="1"/>
  <c r="DU41" i="1"/>
  <c r="DU42" i="1"/>
  <c r="DU43" i="1"/>
  <c r="DU44" i="1"/>
  <c r="DU45" i="1"/>
  <c r="DU46" i="1"/>
  <c r="DU36" i="1"/>
  <c r="DT37" i="1"/>
  <c r="DT38" i="1"/>
  <c r="DT39" i="1"/>
  <c r="DT40" i="1"/>
  <c r="DT41" i="1"/>
  <c r="DT42" i="1"/>
  <c r="DT43" i="1"/>
  <c r="DT44" i="1"/>
  <c r="DT45" i="1"/>
  <c r="DT46" i="1"/>
  <c r="DT36" i="1"/>
  <c r="DS37" i="1"/>
  <c r="DS38" i="1"/>
  <c r="DS39" i="1"/>
  <c r="DS40" i="1"/>
  <c r="DS41" i="1"/>
  <c r="DS42" i="1"/>
  <c r="DS43" i="1"/>
  <c r="DS44" i="1"/>
  <c r="DS45" i="1"/>
  <c r="DS46" i="1"/>
  <c r="DS36" i="1"/>
  <c r="DR37" i="1"/>
  <c r="DR38" i="1"/>
  <c r="DR39" i="1"/>
  <c r="DR40" i="1"/>
  <c r="DR41" i="1"/>
  <c r="DR42" i="1"/>
  <c r="DR43" i="1"/>
  <c r="DR44" i="1"/>
  <c r="DR45" i="1"/>
  <c r="DR46" i="1"/>
  <c r="DR36" i="1"/>
  <c r="DR47" i="1" s="1"/>
  <c r="DQ37" i="1"/>
  <c r="DQ38" i="1"/>
  <c r="DQ39" i="1"/>
  <c r="DQ40" i="1"/>
  <c r="DQ41" i="1"/>
  <c r="DQ42" i="1"/>
  <c r="DQ43" i="1"/>
  <c r="DQ44" i="1"/>
  <c r="DQ45" i="1"/>
  <c r="DQ46" i="1"/>
  <c r="DQ36" i="1"/>
  <c r="DP37" i="1"/>
  <c r="DP38" i="1"/>
  <c r="DP39" i="1"/>
  <c r="DP40" i="1"/>
  <c r="DP41" i="1"/>
  <c r="DP42" i="1"/>
  <c r="DP43" i="1"/>
  <c r="DP44" i="1"/>
  <c r="DP45" i="1"/>
  <c r="DP46" i="1"/>
  <c r="DP36" i="1"/>
  <c r="DO37" i="1"/>
  <c r="DO38" i="1"/>
  <c r="DO39" i="1"/>
  <c r="DO40" i="1"/>
  <c r="DO41" i="1"/>
  <c r="DO42" i="1"/>
  <c r="DO43" i="1"/>
  <c r="DO44" i="1"/>
  <c r="DO45" i="1"/>
  <c r="DO46" i="1"/>
  <c r="DO36" i="1"/>
  <c r="DN46" i="1"/>
  <c r="DN45" i="1"/>
  <c r="DN44" i="1"/>
  <c r="DN43" i="1"/>
  <c r="DN42" i="1"/>
  <c r="DN41" i="1"/>
  <c r="DN40" i="1"/>
  <c r="DN39" i="1"/>
  <c r="DN38" i="1"/>
  <c r="DN37" i="1"/>
  <c r="DN36" i="1"/>
  <c r="DG37" i="1"/>
  <c r="DG38" i="1"/>
  <c r="DG39" i="1"/>
  <c r="DG40" i="1"/>
  <c r="DG41" i="1"/>
  <c r="DG42" i="1"/>
  <c r="DG43" i="1"/>
  <c r="DG44" i="1"/>
  <c r="DG45" i="1"/>
  <c r="DG46" i="1"/>
  <c r="DG36" i="1"/>
  <c r="CU37" i="1"/>
  <c r="CU38" i="1"/>
  <c r="CU39" i="1"/>
  <c r="CU40" i="1"/>
  <c r="CU41" i="1"/>
  <c r="CU42" i="1"/>
  <c r="CU43" i="1"/>
  <c r="CU44" i="1"/>
  <c r="CU45" i="1"/>
  <c r="CU46" i="1"/>
  <c r="CU36" i="1"/>
  <c r="CR37" i="1"/>
  <c r="CR38" i="1"/>
  <c r="CR39" i="1"/>
  <c r="CR40" i="1"/>
  <c r="CR41" i="1"/>
  <c r="CR42" i="1"/>
  <c r="CR43" i="1"/>
  <c r="CR44" i="1"/>
  <c r="CR45" i="1"/>
  <c r="CR46" i="1"/>
  <c r="CR36" i="1"/>
  <c r="CQ36" i="1"/>
  <c r="CN37" i="1"/>
  <c r="CN38" i="1"/>
  <c r="CN39" i="1"/>
  <c r="CN40" i="1"/>
  <c r="CN41" i="1"/>
  <c r="CN42" i="1"/>
  <c r="CN43" i="1"/>
  <c r="CN44" i="1"/>
  <c r="CN45" i="1"/>
  <c r="CN46" i="1"/>
  <c r="CN36" i="1"/>
  <c r="CM37" i="1"/>
  <c r="CM38" i="1"/>
  <c r="CM39" i="1"/>
  <c r="CM40" i="1"/>
  <c r="CM41" i="1"/>
  <c r="CM42" i="1"/>
  <c r="CM43" i="1"/>
  <c r="CM44" i="1"/>
  <c r="CM45" i="1"/>
  <c r="CM46" i="1"/>
  <c r="CM36" i="1"/>
  <c r="DT16" i="1"/>
  <c r="DU16" i="1"/>
  <c r="DV16" i="1"/>
  <c r="DW16" i="1"/>
  <c r="DX16" i="1"/>
  <c r="DY16" i="1"/>
  <c r="DZ16" i="1"/>
  <c r="EA16" i="1"/>
  <c r="EB16" i="1"/>
  <c r="EC16" i="1"/>
  <c r="ED16" i="1"/>
  <c r="DS16" i="1"/>
  <c r="DH16" i="1"/>
  <c r="DI16" i="1"/>
  <c r="DJ16" i="1"/>
  <c r="DK16" i="1"/>
  <c r="DL16" i="1"/>
  <c r="DM16" i="1"/>
  <c r="DN16" i="1"/>
  <c r="DO16" i="1"/>
  <c r="DP16" i="1"/>
  <c r="DQ16" i="1"/>
  <c r="DR16" i="1"/>
  <c r="DG16" i="1"/>
  <c r="CY37" i="1"/>
  <c r="CY38" i="1"/>
  <c r="CY39" i="1"/>
  <c r="CY40" i="1"/>
  <c r="CY41" i="1"/>
  <c r="CY42" i="1"/>
  <c r="CY43" i="1"/>
  <c r="CY44" i="1"/>
  <c r="CY45" i="1"/>
  <c r="CY46" i="1"/>
  <c r="CY36" i="1"/>
  <c r="CV37" i="1"/>
  <c r="CV38" i="1"/>
  <c r="CV39" i="1"/>
  <c r="CV40" i="1"/>
  <c r="CV41" i="1"/>
  <c r="CV42" i="1"/>
  <c r="CV43" i="1"/>
  <c r="CV44" i="1"/>
  <c r="CV45" i="1"/>
  <c r="CV46" i="1"/>
  <c r="CV36" i="1"/>
  <c r="DF16" i="1"/>
  <c r="CV16" i="1"/>
  <c r="CW16" i="1"/>
  <c r="CX16" i="1"/>
  <c r="CY16" i="1"/>
  <c r="CZ16" i="1"/>
  <c r="DA16" i="1"/>
  <c r="DB16" i="1"/>
  <c r="DC16" i="1"/>
  <c r="DD16" i="1"/>
  <c r="DE16" i="1"/>
  <c r="CU16" i="1"/>
  <c r="G21" i="1"/>
  <c r="CJ37" i="1"/>
  <c r="CJ38" i="1"/>
  <c r="CJ39" i="1"/>
  <c r="CJ40" i="1"/>
  <c r="CJ41" i="1"/>
  <c r="CJ42" i="1"/>
  <c r="CJ43" i="1"/>
  <c r="CJ44" i="1"/>
  <c r="CJ45" i="1"/>
  <c r="CJ46" i="1"/>
  <c r="CJ36" i="1"/>
  <c r="CJ16" i="1"/>
  <c r="CK16" i="1"/>
  <c r="CL16" i="1"/>
  <c r="CM16" i="1"/>
  <c r="CN16" i="1"/>
  <c r="CO16" i="1"/>
  <c r="CP16" i="1"/>
  <c r="CQ16" i="1"/>
  <c r="CR16" i="1"/>
  <c r="CS16" i="1"/>
  <c r="CT16" i="1"/>
  <c r="CI16" i="1"/>
  <c r="BX16" i="1"/>
  <c r="BY16" i="1"/>
  <c r="BZ16" i="1"/>
  <c r="CA16" i="1"/>
  <c r="CB16" i="1"/>
  <c r="CC16" i="1"/>
  <c r="CD16" i="1"/>
  <c r="CE16" i="1"/>
  <c r="CF16" i="1"/>
  <c r="CG16" i="1"/>
  <c r="CH16" i="1"/>
  <c r="BW16" i="1"/>
  <c r="BL16" i="1"/>
  <c r="BM16" i="1"/>
  <c r="BN16" i="1"/>
  <c r="BO16" i="1"/>
  <c r="BP16" i="1"/>
  <c r="BQ16" i="1"/>
  <c r="BR16" i="1"/>
  <c r="BS16" i="1"/>
  <c r="BT16" i="1"/>
  <c r="BU16" i="1"/>
  <c r="BV16" i="1"/>
  <c r="BK16" i="1"/>
  <c r="AZ16" i="1"/>
  <c r="BA16" i="1"/>
  <c r="BB16" i="1"/>
  <c r="BC16" i="1"/>
  <c r="BD16" i="1"/>
  <c r="BE16" i="1"/>
  <c r="BF16" i="1"/>
  <c r="BG16" i="1"/>
  <c r="BH16" i="1"/>
  <c r="BI16" i="1"/>
  <c r="BJ16" i="1"/>
  <c r="AY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J16" i="1"/>
  <c r="B22" i="1"/>
  <c r="B23" i="1"/>
  <c r="B24" i="1"/>
  <c r="B25" i="1"/>
  <c r="B26" i="1"/>
  <c r="B27" i="1"/>
  <c r="B28" i="1"/>
  <c r="B29" i="1"/>
  <c r="B30" i="1"/>
  <c r="B31" i="1"/>
  <c r="B21" i="1"/>
  <c r="C22" i="1"/>
  <c r="C23" i="1"/>
  <c r="C24" i="1"/>
  <c r="C25" i="1"/>
  <c r="C26" i="1"/>
  <c r="C27" i="1"/>
  <c r="C28" i="1"/>
  <c r="C29" i="1"/>
  <c r="C30" i="1"/>
  <c r="C31" i="1"/>
  <c r="C21" i="1"/>
  <c r="D22" i="1"/>
  <c r="D23" i="1"/>
  <c r="D24" i="1"/>
  <c r="D25" i="1"/>
  <c r="D26" i="1"/>
  <c r="D27" i="1"/>
  <c r="D28" i="1"/>
  <c r="D29" i="1"/>
  <c r="D30" i="1"/>
  <c r="D31" i="1"/>
  <c r="D21" i="1"/>
  <c r="E22" i="1"/>
  <c r="E23" i="1"/>
  <c r="E24" i="1"/>
  <c r="E25" i="1"/>
  <c r="E26" i="1"/>
  <c r="E27" i="1"/>
  <c r="E28" i="1"/>
  <c r="E29" i="1"/>
  <c r="E30" i="1"/>
  <c r="E31" i="1"/>
  <c r="E21" i="1"/>
  <c r="F22" i="1"/>
  <c r="F23" i="1"/>
  <c r="F24" i="1"/>
  <c r="F25" i="1"/>
  <c r="F26" i="1"/>
  <c r="F27" i="1"/>
  <c r="F28" i="1"/>
  <c r="F29" i="1"/>
  <c r="F30" i="1"/>
  <c r="F31" i="1"/>
  <c r="F21" i="1"/>
  <c r="G31" i="1"/>
  <c r="G22" i="1"/>
  <c r="G23" i="1"/>
  <c r="G24" i="1"/>
  <c r="G26" i="1"/>
  <c r="G27" i="1"/>
  <c r="G28" i="1"/>
  <c r="G29" i="1"/>
  <c r="G30" i="1"/>
  <c r="H22" i="1"/>
  <c r="H23" i="1"/>
  <c r="H24" i="1"/>
  <c r="H25" i="1"/>
  <c r="H26" i="1"/>
  <c r="H27" i="1"/>
  <c r="H28" i="1"/>
  <c r="H29" i="1"/>
  <c r="H30" i="1"/>
  <c r="H31" i="1"/>
  <c r="H21" i="1"/>
  <c r="I22" i="1"/>
  <c r="I23" i="1"/>
  <c r="I24" i="1"/>
  <c r="I25" i="1"/>
  <c r="I26" i="1"/>
  <c r="I27" i="1"/>
  <c r="I28" i="1"/>
  <c r="I29" i="1"/>
  <c r="I30" i="1"/>
  <c r="I31" i="1"/>
  <c r="J22" i="1"/>
  <c r="J23" i="1"/>
  <c r="J24" i="1"/>
  <c r="J25" i="1"/>
  <c r="J26" i="1"/>
  <c r="J27" i="1"/>
  <c r="J28" i="1"/>
  <c r="J29" i="1"/>
  <c r="J30" i="1"/>
  <c r="J31" i="1"/>
  <c r="J21" i="1"/>
  <c r="K22" i="1"/>
  <c r="K23" i="1"/>
  <c r="K24" i="1"/>
  <c r="K25" i="1"/>
  <c r="K26" i="1"/>
  <c r="K27" i="1"/>
  <c r="K28" i="1"/>
  <c r="K29" i="1"/>
  <c r="K30" i="1"/>
  <c r="K31" i="1"/>
  <c r="L6" i="1"/>
  <c r="L7" i="1"/>
  <c r="L8" i="1"/>
  <c r="L9" i="1"/>
  <c r="L10" i="1"/>
  <c r="L11" i="1"/>
  <c r="L12" i="1"/>
  <c r="L13" i="1"/>
  <c r="L14" i="1"/>
  <c r="L15" i="1"/>
  <c r="L5" i="1"/>
  <c r="I6" i="1"/>
  <c r="I7" i="1"/>
  <c r="I8" i="1"/>
  <c r="I9" i="1"/>
  <c r="I10" i="1"/>
  <c r="I11" i="1"/>
  <c r="I12" i="1"/>
  <c r="I13" i="1"/>
  <c r="I14" i="1"/>
  <c r="I15" i="1"/>
  <c r="I5" i="1"/>
  <c r="J6" i="1"/>
  <c r="J7" i="1"/>
  <c r="J8" i="1"/>
  <c r="J9" i="1"/>
  <c r="J10" i="1"/>
  <c r="J11" i="1"/>
  <c r="J12" i="1"/>
  <c r="J13" i="1"/>
  <c r="J14" i="1"/>
  <c r="J15" i="1"/>
  <c r="K6" i="1"/>
  <c r="K7" i="1"/>
  <c r="K8" i="1"/>
  <c r="K9" i="1"/>
  <c r="K10" i="1"/>
  <c r="K11" i="1"/>
  <c r="K12" i="1"/>
  <c r="K13" i="1"/>
  <c r="K14" i="1"/>
  <c r="K15" i="1"/>
  <c r="K5" i="1"/>
  <c r="J5" i="1"/>
  <c r="H6" i="1"/>
  <c r="H7" i="1"/>
  <c r="H8" i="1"/>
  <c r="H9" i="1"/>
  <c r="H10" i="1"/>
  <c r="H11" i="1"/>
  <c r="H12" i="1"/>
  <c r="H13" i="1"/>
  <c r="H14" i="1"/>
  <c r="H15" i="1"/>
  <c r="H5" i="1"/>
  <c r="G6" i="1"/>
  <c r="G7" i="1"/>
  <c r="G8" i="1"/>
  <c r="G9" i="1"/>
  <c r="G10" i="1"/>
  <c r="G11" i="1"/>
  <c r="G12" i="1"/>
  <c r="G13" i="1"/>
  <c r="G14" i="1"/>
  <c r="G15" i="1"/>
  <c r="G5" i="1"/>
  <c r="F5" i="1"/>
  <c r="F6" i="1"/>
  <c r="F7" i="1"/>
  <c r="F8" i="1"/>
  <c r="F9" i="1"/>
  <c r="F10" i="1"/>
  <c r="F11" i="1"/>
  <c r="F12" i="1"/>
  <c r="F13" i="1"/>
  <c r="F14" i="1"/>
  <c r="F15" i="1"/>
  <c r="E6" i="1"/>
  <c r="E7" i="1"/>
  <c r="E8" i="1"/>
  <c r="E9" i="1"/>
  <c r="E10" i="1"/>
  <c r="E11" i="1"/>
  <c r="E12" i="1"/>
  <c r="E13" i="1"/>
  <c r="E14" i="1"/>
  <c r="E15" i="1"/>
  <c r="D6" i="1"/>
  <c r="D7" i="1"/>
  <c r="D8" i="1"/>
  <c r="D9" i="1"/>
  <c r="D10" i="1"/>
  <c r="D11" i="1"/>
  <c r="D12" i="1"/>
  <c r="D13" i="1"/>
  <c r="D14" i="1"/>
  <c r="D15" i="1"/>
  <c r="C6" i="1"/>
  <c r="C7" i="1"/>
  <c r="C8" i="1"/>
  <c r="C9" i="1"/>
  <c r="C10" i="1"/>
  <c r="C11" i="1"/>
  <c r="C12" i="1"/>
  <c r="C13" i="1"/>
  <c r="C14" i="1"/>
  <c r="C15" i="1"/>
  <c r="E5" i="1"/>
  <c r="D5" i="1"/>
  <c r="C5" i="1"/>
  <c r="B15" i="1"/>
  <c r="B14" i="1"/>
  <c r="B13" i="1"/>
  <c r="B12" i="1"/>
  <c r="B11" i="1"/>
  <c r="B10" i="1"/>
  <c r="B9" i="1"/>
  <c r="B8" i="1"/>
  <c r="B7" i="1"/>
  <c r="B6" i="1"/>
  <c r="B5" i="1"/>
  <c r="DQ47" i="1" l="1"/>
  <c r="DN47" i="1"/>
  <c r="DG47" i="1"/>
  <c r="C254" i="3"/>
  <c r="D254" i="3"/>
  <c r="E254" i="3"/>
  <c r="F254" i="3"/>
  <c r="G254" i="3"/>
  <c r="H254" i="3"/>
  <c r="I254" i="3"/>
  <c r="J254" i="3"/>
  <c r="K254" i="3"/>
  <c r="L254" i="3"/>
  <c r="M254" i="3"/>
  <c r="B254" i="3"/>
  <c r="C239" i="3"/>
  <c r="D239" i="3"/>
  <c r="E239" i="3"/>
  <c r="F239" i="3"/>
  <c r="G239" i="3"/>
  <c r="H239" i="3"/>
  <c r="I239" i="3"/>
  <c r="J239" i="3"/>
  <c r="K239" i="3"/>
  <c r="L239" i="3"/>
  <c r="M239" i="3"/>
  <c r="B239" i="3"/>
  <c r="C224" i="3"/>
  <c r="D224" i="3"/>
  <c r="E224" i="3"/>
  <c r="F224" i="3"/>
  <c r="G224" i="3"/>
  <c r="H224" i="3"/>
  <c r="I224" i="3"/>
  <c r="J224" i="3"/>
  <c r="K224" i="3"/>
  <c r="L224" i="3"/>
  <c r="M224" i="3"/>
  <c r="B224" i="3"/>
  <c r="C209" i="3"/>
  <c r="D209" i="3"/>
  <c r="E209" i="3"/>
  <c r="F209" i="3"/>
  <c r="G209" i="3"/>
  <c r="H209" i="3"/>
  <c r="I209" i="3"/>
  <c r="J209" i="3"/>
  <c r="K209" i="3"/>
  <c r="L209" i="3"/>
  <c r="M209" i="3"/>
  <c r="B209" i="3"/>
  <c r="C194" i="3"/>
  <c r="D194" i="3"/>
  <c r="E194" i="3"/>
  <c r="F194" i="3"/>
  <c r="G194" i="3"/>
  <c r="H194" i="3"/>
  <c r="I194" i="3"/>
  <c r="J194" i="3"/>
  <c r="K194" i="3"/>
  <c r="L194" i="3"/>
  <c r="M194" i="3"/>
  <c r="B194" i="3"/>
  <c r="C179" i="3"/>
  <c r="D179" i="3"/>
  <c r="E179" i="3"/>
  <c r="F179" i="3"/>
  <c r="G179" i="3"/>
  <c r="H179" i="3"/>
  <c r="I179" i="3"/>
  <c r="J179" i="3"/>
  <c r="K179" i="3"/>
  <c r="L179" i="3"/>
  <c r="M179" i="3"/>
  <c r="B179" i="3"/>
  <c r="C164" i="3"/>
  <c r="D164" i="3"/>
  <c r="E164" i="3"/>
  <c r="F164" i="3"/>
  <c r="G164" i="3"/>
  <c r="H164" i="3"/>
  <c r="I164" i="3"/>
  <c r="J164" i="3"/>
  <c r="K164" i="3"/>
  <c r="L164" i="3"/>
  <c r="M164" i="3"/>
  <c r="B164" i="3"/>
  <c r="C149" i="3"/>
  <c r="D149" i="3"/>
  <c r="E149" i="3"/>
  <c r="F149" i="3"/>
  <c r="G149" i="3"/>
  <c r="H149" i="3"/>
  <c r="I149" i="3"/>
  <c r="J149" i="3"/>
  <c r="K149" i="3"/>
  <c r="L149" i="3"/>
  <c r="M149" i="3"/>
  <c r="B149" i="3"/>
  <c r="C134" i="3"/>
  <c r="D134" i="3"/>
  <c r="E134" i="3"/>
  <c r="F134" i="3"/>
  <c r="G134" i="3"/>
  <c r="H134" i="3"/>
  <c r="I134" i="3"/>
  <c r="J134" i="3"/>
  <c r="K134" i="3"/>
  <c r="L134" i="3"/>
  <c r="M134" i="3"/>
  <c r="B134" i="3"/>
  <c r="C104" i="3"/>
  <c r="D104" i="3"/>
  <c r="E104" i="3"/>
  <c r="F104" i="3"/>
  <c r="G104" i="3"/>
  <c r="H104" i="3"/>
  <c r="I104" i="3"/>
  <c r="J104" i="3"/>
  <c r="K104" i="3"/>
  <c r="L104" i="3"/>
  <c r="M104" i="3"/>
  <c r="B104" i="3"/>
  <c r="C89" i="3"/>
  <c r="D89" i="3"/>
  <c r="E89" i="3"/>
  <c r="F89" i="3"/>
  <c r="G89" i="3"/>
  <c r="H89" i="3"/>
  <c r="I89" i="3"/>
  <c r="J89" i="3"/>
  <c r="K89" i="3"/>
  <c r="L89" i="3"/>
  <c r="M89" i="3"/>
  <c r="B89" i="3"/>
  <c r="B74" i="3"/>
  <c r="C74" i="3"/>
  <c r="D74" i="3"/>
  <c r="E74" i="3"/>
  <c r="F74" i="3"/>
  <c r="G74" i="3"/>
  <c r="H74" i="3"/>
  <c r="I74" i="3"/>
  <c r="J74" i="3"/>
  <c r="K74" i="3"/>
  <c r="L74" i="3"/>
  <c r="M74" i="3"/>
  <c r="C59" i="3"/>
  <c r="D59" i="3"/>
  <c r="E59" i="3"/>
  <c r="F59" i="3"/>
  <c r="G59" i="3"/>
  <c r="H59" i="3"/>
  <c r="I59" i="3"/>
  <c r="J59" i="3"/>
  <c r="K59" i="3"/>
  <c r="L59" i="3"/>
  <c r="M59" i="3"/>
  <c r="B59" i="3"/>
  <c r="C44" i="3"/>
  <c r="D44" i="3"/>
  <c r="E44" i="3"/>
  <c r="F44" i="3"/>
  <c r="G44" i="3"/>
  <c r="H44" i="3"/>
  <c r="I44" i="3"/>
  <c r="J44" i="3"/>
  <c r="K44" i="3"/>
  <c r="B44" i="3"/>
  <c r="EO16" i="1" l="1"/>
  <c r="EN47" i="1" l="1"/>
  <c r="EF16" i="1"/>
  <c r="EG16" i="1"/>
  <c r="EH16" i="1"/>
  <c r="EI16" i="1"/>
  <c r="EJ16" i="1"/>
  <c r="EK16" i="1"/>
  <c r="EL16" i="1"/>
  <c r="EM16" i="1"/>
  <c r="EN16" i="1"/>
  <c r="EE16" i="1"/>
  <c r="L16" i="1" l="1"/>
  <c r="EM47" i="1" l="1"/>
  <c r="EL47" i="1" l="1"/>
  <c r="EJ47" i="1"/>
  <c r="EK47" i="1"/>
  <c r="O7" i="4" l="1"/>
  <c r="P7" i="4"/>
  <c r="Q7" i="4"/>
  <c r="R7" i="4"/>
  <c r="N7" i="4"/>
  <c r="EI47" i="1" l="1"/>
  <c r="C7" i="4"/>
  <c r="D7" i="4"/>
  <c r="E7" i="4"/>
  <c r="F7" i="4"/>
  <c r="G7" i="4"/>
  <c r="H7" i="4"/>
  <c r="I7" i="4"/>
  <c r="J7" i="4"/>
  <c r="K7" i="4"/>
  <c r="B7" i="4"/>
  <c r="M105" i="2" l="1"/>
  <c r="M101" i="2"/>
  <c r="J16" i="1" l="1"/>
  <c r="B16" i="1"/>
  <c r="E16" i="1" l="1"/>
  <c r="H16" i="1"/>
  <c r="K16" i="1"/>
  <c r="F16" i="1"/>
  <c r="I16" i="1"/>
  <c r="C16" i="1"/>
  <c r="D16" i="1"/>
  <c r="G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K16" i="1"/>
  <c r="AL16" i="1"/>
  <c r="P16" i="1"/>
  <c r="O16" i="1"/>
  <c r="DH46" i="1" l="1"/>
  <c r="DH37" i="1"/>
  <c r="DH38" i="1"/>
  <c r="DH39" i="1"/>
  <c r="DH40" i="1"/>
  <c r="DH41" i="1"/>
  <c r="DH42" i="1"/>
  <c r="DH43" i="1"/>
  <c r="DH44" i="1"/>
  <c r="DH45" i="1"/>
  <c r="DL36" i="1"/>
  <c r="DK36" i="1"/>
  <c r="DJ36" i="1"/>
  <c r="DH36" i="1"/>
  <c r="DM46" i="1"/>
  <c r="DL46" i="1"/>
  <c r="DK46" i="1"/>
  <c r="DJ46" i="1"/>
  <c r="DI46" i="1"/>
  <c r="DF46" i="1"/>
  <c r="DE46" i="1"/>
  <c r="DD46" i="1"/>
  <c r="DC46" i="1"/>
  <c r="DB46" i="1"/>
  <c r="DA46" i="1"/>
  <c r="CZ46" i="1"/>
  <c r="CX46" i="1"/>
  <c r="CW46" i="1"/>
  <c r="CT46" i="1"/>
  <c r="CS46" i="1"/>
  <c r="CQ46" i="1"/>
  <c r="CP46" i="1"/>
  <c r="CO46" i="1"/>
  <c r="CL46" i="1"/>
  <c r="CK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DM45" i="1"/>
  <c r="DL45" i="1"/>
  <c r="DK45" i="1"/>
  <c r="DJ45" i="1"/>
  <c r="DI45" i="1"/>
  <c r="DF45" i="1"/>
  <c r="DE45" i="1"/>
  <c r="DD45" i="1"/>
  <c r="DC45" i="1"/>
  <c r="DB45" i="1"/>
  <c r="DA45" i="1"/>
  <c r="CZ45" i="1"/>
  <c r="CX45" i="1"/>
  <c r="CW45" i="1"/>
  <c r="CT45" i="1"/>
  <c r="CS45" i="1"/>
  <c r="CQ45" i="1"/>
  <c r="CP45" i="1"/>
  <c r="CO45" i="1"/>
  <c r="CL45" i="1"/>
  <c r="CK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DM44" i="1"/>
  <c r="DL44" i="1"/>
  <c r="DK44" i="1"/>
  <c r="DJ44" i="1"/>
  <c r="DI44" i="1"/>
  <c r="DF44" i="1"/>
  <c r="DE44" i="1"/>
  <c r="DD44" i="1"/>
  <c r="DC44" i="1"/>
  <c r="DB44" i="1"/>
  <c r="DA44" i="1"/>
  <c r="CZ44" i="1"/>
  <c r="CX44" i="1"/>
  <c r="CW44" i="1"/>
  <c r="CT44" i="1"/>
  <c r="CS44" i="1"/>
  <c r="CQ44" i="1"/>
  <c r="CP44" i="1"/>
  <c r="CO44" i="1"/>
  <c r="CL44" i="1"/>
  <c r="CK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L43" i="1"/>
  <c r="K43" i="1"/>
  <c r="DM43" i="1"/>
  <c r="DL43" i="1"/>
  <c r="DK43" i="1"/>
  <c r="DJ43" i="1"/>
  <c r="DI43" i="1"/>
  <c r="DF43" i="1"/>
  <c r="DE43" i="1"/>
  <c r="DD43" i="1"/>
  <c r="DC43" i="1"/>
  <c r="DB43" i="1"/>
  <c r="DA43" i="1"/>
  <c r="CZ43" i="1"/>
  <c r="CX43" i="1"/>
  <c r="CW43" i="1"/>
  <c r="CT43" i="1"/>
  <c r="CS43" i="1"/>
  <c r="CQ43" i="1"/>
  <c r="CP43" i="1"/>
  <c r="CO43" i="1"/>
  <c r="CL43" i="1"/>
  <c r="CK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L42" i="1"/>
  <c r="DM42" i="1"/>
  <c r="DL42" i="1"/>
  <c r="DK42" i="1"/>
  <c r="DJ42" i="1"/>
  <c r="DI42" i="1"/>
  <c r="DF42" i="1"/>
  <c r="DE42" i="1"/>
  <c r="DD42" i="1"/>
  <c r="DC42" i="1"/>
  <c r="DB42" i="1"/>
  <c r="DA42" i="1"/>
  <c r="CZ42" i="1"/>
  <c r="CX42" i="1"/>
  <c r="CW42" i="1"/>
  <c r="CT42" i="1"/>
  <c r="CS42" i="1"/>
  <c r="CQ42" i="1"/>
  <c r="CP42" i="1"/>
  <c r="CO42" i="1"/>
  <c r="CL42" i="1"/>
  <c r="CK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DM41" i="1"/>
  <c r="DL41" i="1"/>
  <c r="DK41" i="1"/>
  <c r="DJ41" i="1"/>
  <c r="DI41" i="1"/>
  <c r="DF41" i="1"/>
  <c r="DE41" i="1"/>
  <c r="DD41" i="1"/>
  <c r="DC41" i="1"/>
  <c r="DB41" i="1"/>
  <c r="DA41" i="1"/>
  <c r="CZ41" i="1"/>
  <c r="CX41" i="1"/>
  <c r="CW41" i="1"/>
  <c r="CT41" i="1"/>
  <c r="CS41" i="1"/>
  <c r="CQ41" i="1"/>
  <c r="CP41" i="1"/>
  <c r="CO41" i="1"/>
  <c r="CL41" i="1"/>
  <c r="CK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L40" i="1"/>
  <c r="DM40" i="1"/>
  <c r="DL40" i="1"/>
  <c r="DK40" i="1"/>
  <c r="DJ40" i="1"/>
  <c r="DI40" i="1"/>
  <c r="DF40" i="1"/>
  <c r="DE40" i="1"/>
  <c r="DD40" i="1"/>
  <c r="DC40" i="1"/>
  <c r="DB40" i="1"/>
  <c r="DA40" i="1"/>
  <c r="CZ40" i="1"/>
  <c r="CX40" i="1"/>
  <c r="CW40" i="1"/>
  <c r="CT40" i="1"/>
  <c r="CS40" i="1"/>
  <c r="CQ40" i="1"/>
  <c r="CP40" i="1"/>
  <c r="CO40" i="1"/>
  <c r="CL40" i="1"/>
  <c r="CK40" i="1"/>
  <c r="CI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DM39" i="1"/>
  <c r="DL39" i="1"/>
  <c r="DK39" i="1"/>
  <c r="DJ39" i="1"/>
  <c r="DI39" i="1"/>
  <c r="DF39" i="1"/>
  <c r="DE39" i="1"/>
  <c r="DD39" i="1"/>
  <c r="DC39" i="1"/>
  <c r="DB39" i="1"/>
  <c r="DA39" i="1"/>
  <c r="CZ39" i="1"/>
  <c r="CX39" i="1"/>
  <c r="CW39" i="1"/>
  <c r="CT39" i="1"/>
  <c r="CS39" i="1"/>
  <c r="CQ39" i="1"/>
  <c r="CP39" i="1"/>
  <c r="CO39" i="1"/>
  <c r="CL39" i="1"/>
  <c r="CK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DM38" i="1"/>
  <c r="DL38" i="1"/>
  <c r="DK38" i="1"/>
  <c r="DJ38" i="1"/>
  <c r="DI38" i="1"/>
  <c r="DF38" i="1"/>
  <c r="DE38" i="1"/>
  <c r="DD38" i="1"/>
  <c r="DC38" i="1"/>
  <c r="DB38" i="1"/>
  <c r="DA38" i="1"/>
  <c r="CZ38" i="1"/>
  <c r="CX38" i="1"/>
  <c r="CW38" i="1"/>
  <c r="CT38" i="1"/>
  <c r="CS38" i="1"/>
  <c r="CQ38" i="1"/>
  <c r="CP38" i="1"/>
  <c r="CO38" i="1"/>
  <c r="CL38" i="1"/>
  <c r="CK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L37" i="1"/>
  <c r="DM37" i="1"/>
  <c r="DL37" i="1"/>
  <c r="DK37" i="1"/>
  <c r="DJ37" i="1"/>
  <c r="DI37" i="1"/>
  <c r="DF37" i="1"/>
  <c r="DE37" i="1"/>
  <c r="DD37" i="1"/>
  <c r="DC37" i="1"/>
  <c r="DB37" i="1"/>
  <c r="DA37" i="1"/>
  <c r="CZ37" i="1"/>
  <c r="CX37" i="1"/>
  <c r="CW37" i="1"/>
  <c r="CT37" i="1"/>
  <c r="CS37" i="1"/>
  <c r="CQ37" i="1"/>
  <c r="CP37" i="1"/>
  <c r="CO37" i="1"/>
  <c r="CL37" i="1"/>
  <c r="CK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EH47" i="1"/>
  <c r="ED47" i="1"/>
  <c r="DZ47" i="1"/>
  <c r="DV47" i="1"/>
  <c r="DP47" i="1"/>
  <c r="DM36" i="1"/>
  <c r="DI36" i="1"/>
  <c r="DF36" i="1"/>
  <c r="DE36" i="1"/>
  <c r="DD36" i="1"/>
  <c r="DC36" i="1"/>
  <c r="DB36" i="1"/>
  <c r="DA36" i="1"/>
  <c r="CZ36" i="1"/>
  <c r="CX36" i="1"/>
  <c r="CW36" i="1"/>
  <c r="CT36" i="1"/>
  <c r="CS36" i="1"/>
  <c r="CP36" i="1"/>
  <c r="CO36" i="1"/>
  <c r="CL36" i="1"/>
  <c r="CK36" i="1"/>
  <c r="CI36" i="1"/>
  <c r="CG36" i="1"/>
  <c r="CF36" i="1"/>
  <c r="CE36" i="1"/>
  <c r="CD36" i="1"/>
  <c r="CC36" i="1"/>
  <c r="CB36" i="1"/>
  <c r="CA36" i="1"/>
  <c r="BZ36" i="1"/>
  <c r="BY36" i="1"/>
  <c r="BX36" i="1"/>
  <c r="BW36" i="1"/>
  <c r="BV36" i="1"/>
  <c r="BU36" i="1"/>
  <c r="BT36" i="1"/>
  <c r="BS36" i="1"/>
  <c r="BR36" i="1"/>
  <c r="BQ36" i="1"/>
  <c r="BP36" i="1"/>
  <c r="BP47" i="1" s="1"/>
  <c r="BO36" i="1"/>
  <c r="BN36" i="1"/>
  <c r="BM36" i="1"/>
  <c r="BL36" i="1"/>
  <c r="BK36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V47" i="1" s="1"/>
  <c r="AU36" i="1"/>
  <c r="AT36" i="1"/>
  <c r="AS36" i="1"/>
  <c r="AR36" i="1"/>
  <c r="AQ36" i="1"/>
  <c r="AP36" i="1"/>
  <c r="AO36" i="1"/>
  <c r="AN36" i="1"/>
  <c r="AM36" i="1"/>
  <c r="G25" i="1"/>
  <c r="Z4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Y37" i="1"/>
  <c r="Y38" i="1"/>
  <c r="Y39" i="1"/>
  <c r="Y40" i="1"/>
  <c r="Y41" i="1"/>
  <c r="Y42" i="1"/>
  <c r="Y43" i="1"/>
  <c r="Y44" i="1"/>
  <c r="Y45" i="1"/>
  <c r="Y46" i="1"/>
  <c r="X46" i="1"/>
  <c r="X37" i="1"/>
  <c r="X38" i="1"/>
  <c r="X39" i="1"/>
  <c r="X40" i="1"/>
  <c r="X41" i="1"/>
  <c r="X42" i="1"/>
  <c r="X43" i="1"/>
  <c r="X44" i="1"/>
  <c r="X45" i="1"/>
  <c r="W37" i="1"/>
  <c r="W38" i="1"/>
  <c r="W39" i="1"/>
  <c r="W40" i="1"/>
  <c r="W41" i="1"/>
  <c r="W42" i="1"/>
  <c r="W43" i="1"/>
  <c r="W44" i="1"/>
  <c r="W45" i="1"/>
  <c r="W46" i="1"/>
  <c r="V37" i="1"/>
  <c r="V38" i="1"/>
  <c r="V39" i="1"/>
  <c r="V40" i="1"/>
  <c r="V41" i="1"/>
  <c r="V42" i="1"/>
  <c r="V43" i="1"/>
  <c r="V44" i="1"/>
  <c r="V45" i="1"/>
  <c r="V46" i="1"/>
  <c r="U37" i="1"/>
  <c r="U38" i="1"/>
  <c r="U39" i="1"/>
  <c r="U40" i="1"/>
  <c r="U41" i="1"/>
  <c r="U42" i="1"/>
  <c r="U43" i="1"/>
  <c r="U44" i="1"/>
  <c r="U45" i="1"/>
  <c r="U46" i="1"/>
  <c r="T45" i="1"/>
  <c r="T37" i="1"/>
  <c r="T38" i="1"/>
  <c r="T39" i="1"/>
  <c r="T40" i="1"/>
  <c r="T41" i="1"/>
  <c r="T42" i="1"/>
  <c r="T43" i="1"/>
  <c r="T44" i="1"/>
  <c r="T46" i="1"/>
  <c r="S37" i="1"/>
  <c r="S38" i="1"/>
  <c r="S39" i="1"/>
  <c r="S40" i="1"/>
  <c r="S41" i="1"/>
  <c r="S42" i="1"/>
  <c r="S43" i="1"/>
  <c r="S44" i="1"/>
  <c r="S45" i="1"/>
  <c r="S46" i="1"/>
  <c r="R37" i="1"/>
  <c r="R38" i="1"/>
  <c r="R39" i="1"/>
  <c r="R40" i="1"/>
  <c r="R41" i="1"/>
  <c r="R42" i="1"/>
  <c r="R43" i="1"/>
  <c r="R44" i="1"/>
  <c r="R45" i="1"/>
  <c r="R46" i="1"/>
  <c r="Q37" i="1"/>
  <c r="Q38" i="1"/>
  <c r="Q39" i="1"/>
  <c r="Q40" i="1"/>
  <c r="Q41" i="1"/>
  <c r="Q42" i="1"/>
  <c r="Q43" i="1"/>
  <c r="Q44" i="1"/>
  <c r="Q45" i="1"/>
  <c r="Q46" i="1"/>
  <c r="P37" i="1"/>
  <c r="P38" i="1"/>
  <c r="P39" i="1"/>
  <c r="P40" i="1"/>
  <c r="P41" i="1"/>
  <c r="P42" i="1"/>
  <c r="P43" i="1"/>
  <c r="P44" i="1"/>
  <c r="P45" i="1"/>
  <c r="P46" i="1"/>
  <c r="O46" i="1"/>
  <c r="O45" i="1"/>
  <c r="O37" i="1"/>
  <c r="O38" i="1"/>
  <c r="O39" i="1"/>
  <c r="O40" i="1"/>
  <c r="O41" i="1"/>
  <c r="O42" i="1"/>
  <c r="O43" i="1"/>
  <c r="O44" i="1"/>
  <c r="P36" i="1"/>
  <c r="Q36" i="1"/>
  <c r="R36" i="1"/>
  <c r="S36" i="1"/>
  <c r="T36" i="1"/>
  <c r="U36" i="1"/>
  <c r="V36" i="1"/>
  <c r="W36" i="1"/>
  <c r="X36" i="1"/>
  <c r="Y36" i="1"/>
  <c r="O36" i="1"/>
  <c r="AZ47" i="1" l="1"/>
  <c r="BT47" i="1"/>
  <c r="BD47" i="1"/>
  <c r="AN47" i="1"/>
  <c r="BX47" i="1"/>
  <c r="CB47" i="1"/>
  <c r="AR47" i="1"/>
  <c r="BL47" i="1"/>
  <c r="CF47" i="1"/>
  <c r="BH47" i="1"/>
  <c r="DA47" i="1"/>
  <c r="DE47" i="1"/>
  <c r="CE47" i="1"/>
  <c r="CS47" i="1"/>
  <c r="BY47" i="1"/>
  <c r="CG47" i="1"/>
  <c r="CW47" i="1"/>
  <c r="DH47" i="1"/>
  <c r="BZ47" i="1"/>
  <c r="DI47" i="1"/>
  <c r="DJ47" i="1"/>
  <c r="CA47" i="1"/>
  <c r="CK47" i="1"/>
  <c r="DM47" i="1"/>
  <c r="DK47" i="1"/>
  <c r="DL47" i="1"/>
  <c r="B44" i="1"/>
  <c r="CC47" i="1"/>
  <c r="CO47" i="1"/>
  <c r="W47" i="1"/>
  <c r="CD47" i="1"/>
  <c r="DO47" i="1"/>
  <c r="L36" i="1"/>
  <c r="L39" i="1"/>
  <c r="K46" i="1"/>
  <c r="K38" i="1"/>
  <c r="K41" i="1"/>
  <c r="L45" i="1"/>
  <c r="K44" i="1"/>
  <c r="D45" i="1"/>
  <c r="F45" i="1"/>
  <c r="H45" i="1"/>
  <c r="B36" i="1"/>
  <c r="K39" i="1"/>
  <c r="K42" i="1"/>
  <c r="L46" i="1"/>
  <c r="L38" i="1"/>
  <c r="L41" i="1"/>
  <c r="K45" i="1"/>
  <c r="B45" i="1"/>
  <c r="K37" i="1"/>
  <c r="D38" i="1"/>
  <c r="F38" i="1"/>
  <c r="H38" i="1"/>
  <c r="J38" i="1"/>
  <c r="K40" i="1"/>
  <c r="D41" i="1"/>
  <c r="F41" i="1"/>
  <c r="H41" i="1"/>
  <c r="J41" i="1"/>
  <c r="L44" i="1"/>
  <c r="B46" i="1"/>
  <c r="AO47" i="1"/>
  <c r="AW47" i="1"/>
  <c r="BE47" i="1"/>
  <c r="BM47" i="1"/>
  <c r="BU47" i="1"/>
  <c r="CL47" i="1"/>
  <c r="CT47" i="1"/>
  <c r="DB47" i="1"/>
  <c r="DW47" i="1"/>
  <c r="V47" i="1"/>
  <c r="B43" i="1"/>
  <c r="U47" i="1"/>
  <c r="B42" i="1"/>
  <c r="AP47" i="1"/>
  <c r="AX47" i="1"/>
  <c r="BF47" i="1"/>
  <c r="BN47" i="1"/>
  <c r="BV47" i="1"/>
  <c r="CM47" i="1"/>
  <c r="DC47" i="1"/>
  <c r="DX47" i="1"/>
  <c r="EF47" i="1"/>
  <c r="T47" i="1"/>
  <c r="B41" i="1"/>
  <c r="AQ47" i="1"/>
  <c r="BG47" i="1"/>
  <c r="BO47" i="1"/>
  <c r="CN47" i="1"/>
  <c r="CV47" i="1"/>
  <c r="DD47" i="1"/>
  <c r="DY47" i="1"/>
  <c r="EG47" i="1"/>
  <c r="B40" i="1"/>
  <c r="G38" i="1"/>
  <c r="I41" i="1"/>
  <c r="J45" i="1"/>
  <c r="E41" i="1"/>
  <c r="R47" i="1"/>
  <c r="B39" i="1"/>
  <c r="AS47" i="1"/>
  <c r="BA47" i="1"/>
  <c r="BI47" i="1"/>
  <c r="BQ47" i="1"/>
  <c r="CP47" i="1"/>
  <c r="CX47" i="1"/>
  <c r="DF47" i="1"/>
  <c r="EA47" i="1"/>
  <c r="E38" i="1"/>
  <c r="I38" i="1"/>
  <c r="Q47" i="1"/>
  <c r="B38" i="1"/>
  <c r="AT47" i="1"/>
  <c r="BB47" i="1"/>
  <c r="BJ47" i="1"/>
  <c r="BR47" i="1"/>
  <c r="CQ47" i="1"/>
  <c r="CY47" i="1"/>
  <c r="DT47" i="1"/>
  <c r="EB47" i="1"/>
  <c r="S47" i="1"/>
  <c r="G41" i="1"/>
  <c r="Y47" i="1"/>
  <c r="X47" i="1"/>
  <c r="P47" i="1"/>
  <c r="B37" i="1"/>
  <c r="AU47" i="1"/>
  <c r="BC47" i="1"/>
  <c r="BS47" i="1"/>
  <c r="CJ47" i="1"/>
  <c r="CR47" i="1"/>
  <c r="CZ47" i="1"/>
  <c r="DU47" i="1"/>
  <c r="EC47" i="1"/>
  <c r="E45" i="1"/>
  <c r="G45" i="1"/>
  <c r="I45" i="1"/>
  <c r="O47" i="1"/>
  <c r="C46" i="1"/>
  <c r="C45" i="1"/>
  <c r="C41" i="1"/>
  <c r="C37" i="1"/>
  <c r="AJ47" i="1"/>
  <c r="AF47" i="1"/>
  <c r="AB47" i="1"/>
  <c r="CH36" i="1"/>
  <c r="K36" i="1"/>
  <c r="DS47" i="1"/>
  <c r="EE47" i="1"/>
  <c r="D37" i="1"/>
  <c r="E37" i="1"/>
  <c r="F37" i="1"/>
  <c r="G37" i="1"/>
  <c r="H37" i="1"/>
  <c r="I37" i="1"/>
  <c r="J37" i="1"/>
  <c r="H40" i="1"/>
  <c r="I40" i="1"/>
  <c r="J40" i="1"/>
  <c r="D44" i="1"/>
  <c r="E44" i="1"/>
  <c r="F44" i="1"/>
  <c r="G44" i="1"/>
  <c r="H44" i="1"/>
  <c r="I44" i="1"/>
  <c r="J44" i="1"/>
  <c r="C44" i="1"/>
  <c r="C40" i="1"/>
  <c r="AI47" i="1"/>
  <c r="AE47" i="1"/>
  <c r="C36" i="1"/>
  <c r="AA47" i="1"/>
  <c r="CH40" i="1"/>
  <c r="G40" i="1" s="1"/>
  <c r="CI47" i="1"/>
  <c r="H36" i="1"/>
  <c r="CU47" i="1"/>
  <c r="I36" i="1"/>
  <c r="D40" i="1"/>
  <c r="E40" i="1"/>
  <c r="F40" i="1"/>
  <c r="D43" i="1"/>
  <c r="E43" i="1"/>
  <c r="F43" i="1"/>
  <c r="G43" i="1"/>
  <c r="H43" i="1"/>
  <c r="I43" i="1"/>
  <c r="J43" i="1"/>
  <c r="J36" i="1"/>
  <c r="C43" i="1"/>
  <c r="C39" i="1"/>
  <c r="AL47" i="1"/>
  <c r="AH47" i="1"/>
  <c r="AD47" i="1"/>
  <c r="Z47" i="1"/>
  <c r="AM47" i="1"/>
  <c r="D36" i="1"/>
  <c r="AY47" i="1"/>
  <c r="E36" i="1"/>
  <c r="BK47" i="1"/>
  <c r="F36" i="1"/>
  <c r="BW47" i="1"/>
  <c r="D39" i="1"/>
  <c r="E39" i="1"/>
  <c r="F39" i="1"/>
  <c r="G39" i="1"/>
  <c r="H39" i="1"/>
  <c r="I39" i="1"/>
  <c r="J39" i="1"/>
  <c r="D42" i="1"/>
  <c r="E42" i="1"/>
  <c r="F42" i="1"/>
  <c r="G42" i="1"/>
  <c r="H42" i="1"/>
  <c r="I42" i="1"/>
  <c r="J42" i="1"/>
  <c r="D46" i="1"/>
  <c r="E46" i="1"/>
  <c r="F46" i="1"/>
  <c r="G46" i="1"/>
  <c r="H46" i="1"/>
  <c r="I46" i="1"/>
  <c r="J46" i="1"/>
  <c r="C42" i="1"/>
  <c r="C38" i="1"/>
  <c r="AK47" i="1"/>
  <c r="AG47" i="1"/>
  <c r="AC47" i="1"/>
  <c r="CH47" i="1" l="1"/>
  <c r="L47" i="1"/>
  <c r="D47" i="1"/>
  <c r="B47" i="1"/>
  <c r="F47" i="1"/>
  <c r="H47" i="1"/>
  <c r="G36" i="1"/>
  <c r="G47" i="1" s="1"/>
  <c r="C47" i="1"/>
  <c r="K47" i="1"/>
  <c r="I47" i="1"/>
  <c r="J47" i="1"/>
  <c r="E47" i="1"/>
</calcChain>
</file>

<file path=xl/comments1.xml><?xml version="1.0" encoding="utf-8"?>
<comments xmlns="http://schemas.openxmlformats.org/spreadsheetml/2006/main">
  <authors>
    <author>Author</author>
  </authors>
  <commentList>
    <comment ref="R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  <comment ref="AS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was 165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was 165</t>
        </r>
      </text>
    </comment>
  </commentList>
</comments>
</file>

<file path=xl/sharedStrings.xml><?xml version="1.0" encoding="utf-8"?>
<sst xmlns="http://schemas.openxmlformats.org/spreadsheetml/2006/main" count="586" uniqueCount="94">
  <si>
    <t xml:space="preserve"> Local Market Monthly Survey conducted by the Samoa Bureau of Statistics</t>
  </si>
  <si>
    <t>Table 1. Average quantity crops and vegetables supplied to local market, kilograms</t>
  </si>
  <si>
    <t>Commodity</t>
  </si>
  <si>
    <t>Taro</t>
  </si>
  <si>
    <t>Banana</t>
  </si>
  <si>
    <t>Taamu</t>
  </si>
  <si>
    <t>Coconut</t>
  </si>
  <si>
    <t>Breadfruit</t>
  </si>
  <si>
    <t>Yam</t>
  </si>
  <si>
    <t>Head Cabbage</t>
  </si>
  <si>
    <t>Tomatoes</t>
  </si>
  <si>
    <t>Chinese Cabbage</t>
  </si>
  <si>
    <t>Cucumber</t>
  </si>
  <si>
    <t>Pumkin</t>
  </si>
  <si>
    <t>Total volume</t>
  </si>
  <si>
    <t>Table 2. Average price of main crops and vegetables, tala</t>
  </si>
  <si>
    <t>Pumpkin</t>
  </si>
  <si>
    <t>Table 3. Average value crops and vegetables supplied to local market, tala</t>
  </si>
  <si>
    <t>Total value</t>
  </si>
  <si>
    <r>
      <rPr>
        <b/>
        <sz val="11"/>
        <rFont val="Calibri"/>
        <family val="2"/>
        <scheme val="minor"/>
      </rPr>
      <t>SOURCE</t>
    </r>
    <r>
      <rPr>
        <sz val="11"/>
        <rFont val="Calibri"/>
        <family val="2"/>
        <scheme val="minor"/>
      </rPr>
      <t>: Samoa Bureau of Statistics</t>
    </r>
  </si>
  <si>
    <t>These tables represent the average volumes, prices and sales for the month on the days surveyed</t>
  </si>
  <si>
    <t>JAN14.AV</t>
  </si>
  <si>
    <t>FEB14.AV</t>
  </si>
  <si>
    <t>MAR14.AV</t>
  </si>
  <si>
    <t>APR14.AV</t>
  </si>
  <si>
    <t>MAY14.AV</t>
  </si>
  <si>
    <t>JUNE14.AV</t>
  </si>
  <si>
    <t>JULY14.AV</t>
  </si>
  <si>
    <t>AUG14.AV</t>
  </si>
  <si>
    <t>SEP14.AV</t>
  </si>
  <si>
    <t>OCT14.AV</t>
  </si>
  <si>
    <t>NOV14.AV</t>
  </si>
  <si>
    <t>DEC14.AV</t>
  </si>
  <si>
    <t>JAN15.AV</t>
  </si>
  <si>
    <t>FEB15.AV</t>
  </si>
  <si>
    <t>MAR15.AV</t>
  </si>
  <si>
    <t>APR.15.AV</t>
  </si>
  <si>
    <t>MAY.15.AV</t>
  </si>
  <si>
    <t>JUN.15.AV</t>
  </si>
  <si>
    <t>JULY.15.AV</t>
  </si>
  <si>
    <t>AUG.15.AV</t>
  </si>
  <si>
    <t>SEP.15.AV</t>
  </si>
  <si>
    <t>OCT.15.AV</t>
  </si>
  <si>
    <t>NOV.15.AV</t>
  </si>
  <si>
    <t>DEC.15.AV</t>
  </si>
  <si>
    <t>JUNE.15.AV</t>
  </si>
  <si>
    <t>Apr_20</t>
  </si>
  <si>
    <t>May_20</t>
  </si>
  <si>
    <t>ANNUAL</t>
  </si>
  <si>
    <t>MONTHLY</t>
  </si>
  <si>
    <t>Note : unit of measurement are in Tala per kilo</t>
  </si>
  <si>
    <t>Source : Local Market Monthly Report (SBS)</t>
  </si>
  <si>
    <t>Average quantity crops and vegetables supplied to local market, kilograms 2021</t>
  </si>
  <si>
    <t>Average quantity crops and vegetables supplied to local market, kilograms 2020</t>
  </si>
  <si>
    <t>Average quantity crops and vegetables supplied to local market, kilograms 2019</t>
  </si>
  <si>
    <t>Average quantity crops and vegetables supplied to local market, kilograms 2018</t>
  </si>
  <si>
    <t>Average quantity crops and vegetables supplied to local market, kilograms 2017</t>
  </si>
  <si>
    <t>Average quantity crops and vegetables supplied to local market, kilograms 2016</t>
  </si>
  <si>
    <t>Average quantity crops and vegetables supplied to local market, kilograms 2015</t>
  </si>
  <si>
    <t>Average quantity crops and vegetables supplied to local market, kilograms 2014</t>
  </si>
  <si>
    <t>Average quantity crops and vegetables supplied to local market, kilograms 2013</t>
  </si>
  <si>
    <t>Average quantity crops and vegetables supplied to local market, kilograms 2012</t>
  </si>
  <si>
    <t>Average quantity crops and vegetables supplied to local market, kilograms 2011</t>
  </si>
  <si>
    <t>Average quantity crops and vegetables supplied to local market, kilograms 2010</t>
  </si>
  <si>
    <t>Note : unit of measurement are in kgs</t>
  </si>
  <si>
    <t xml:space="preserve">Data Source: SBS </t>
  </si>
  <si>
    <t>Average quantity crops and vegetables supplied to local market, kilograms 2024</t>
  </si>
  <si>
    <t>Average quantity crops and vegetables supplied to local market, kilograms 2023</t>
  </si>
  <si>
    <t>Average quantity crops and vegetables supplied to local market, kilograms 2022</t>
  </si>
  <si>
    <t>Average Price of Main Crops and Vegetables 2021</t>
  </si>
  <si>
    <t>Average Price of Main Crops and Vegetables 2022</t>
  </si>
  <si>
    <t>Average Price of Main Crops and Vegetables 2023</t>
  </si>
  <si>
    <t>Average Price of Main Crops and Vegetables 2024</t>
  </si>
  <si>
    <t>Average Price of Main Crops and Vegetables 2020</t>
  </si>
  <si>
    <t>Average Price of Main Crops and Vegetables 2019</t>
  </si>
  <si>
    <t>Average Price of Main Crops and Vegetables 2018</t>
  </si>
  <si>
    <t>Average Price of Main Crops and Vegetables 2017</t>
  </si>
  <si>
    <t>Average Price of Main Crops and Vegetables 2016</t>
  </si>
  <si>
    <t>Average Price of Main Crops and Vegetables 2015</t>
  </si>
  <si>
    <t>Average Price of Main Crops and Vegetables 2014</t>
  </si>
  <si>
    <t>Average Price of Main Crops and Vegetables 2013</t>
  </si>
  <si>
    <t>Average Price of Main Crops and Vegetables 2012</t>
  </si>
  <si>
    <t>Average Price of Main Crops and Vegetables 2010</t>
  </si>
  <si>
    <t>Average Price of Main Crops and Vegetables 2011</t>
  </si>
  <si>
    <t>Jan</t>
  </si>
  <si>
    <t>Feb</t>
  </si>
  <si>
    <t>Mar</t>
  </si>
  <si>
    <t>Apr</t>
  </si>
  <si>
    <t>May</t>
  </si>
  <si>
    <t>TOTAL</t>
  </si>
  <si>
    <t>Average Price of Main Crops and Vegetables 2025</t>
  </si>
  <si>
    <t>Average quantity crops and vegetables supplied to local market, kilograms 2025</t>
  </si>
  <si>
    <t>Average Price of Main Crops and Vegetables 2026</t>
  </si>
  <si>
    <t>Average quantity crops and vegetables supplied to local market, kilograms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</si>
</sst>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-* #,##0.0_-;\-* #,##0.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Times New Roman"/>
      <family val="1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7A5F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/>
    <xf numFmtId="0" fontId="1" fillId="0" borderId="0"/>
    <xf numFmtId="0" fontId="15" fillId="0" borderId="0"/>
    <xf numFmtId="0" fontId="5" fillId="0" borderId="0"/>
    <xf numFmtId="0" fontId="15" fillId="0" borderId="0"/>
    <xf numFmtId="43" fontId="15" fillId="0" borderId="0" applyFont="0" applyFill="0" applyBorder="0" applyAlignment="0" applyProtection="0"/>
  </cellStyleXfs>
  <cellXfs count="451">
    <xf numFmtId="0" fontId="0" fillId="0" borderId="0" xfId="0"/>
    <xf numFmtId="0" fontId="4" fillId="0" borderId="2" xfId="2" applyFont="1" applyBorder="1" applyAlignment="1">
      <alignment wrapText="1"/>
    </xf>
    <xf numFmtId="0" fontId="6" fillId="0" borderId="0" xfId="0" applyFont="1"/>
    <xf numFmtId="17" fontId="4" fillId="12" borderId="7" xfId="0" applyNumberFormat="1" applyFont="1" applyFill="1" applyBorder="1" applyAlignment="1">
      <alignment vertical="center"/>
    </xf>
    <xf numFmtId="17" fontId="4" fillId="3" borderId="7" xfId="0" applyNumberFormat="1" applyFont="1" applyFill="1" applyBorder="1" applyAlignment="1">
      <alignment vertical="center"/>
    </xf>
    <xf numFmtId="17" fontId="4" fillId="8" borderId="7" xfId="0" applyNumberFormat="1" applyFont="1" applyFill="1" applyBorder="1" applyAlignment="1">
      <alignment vertical="center"/>
    </xf>
    <xf numFmtId="17" fontId="4" fillId="7" borderId="7" xfId="0" applyNumberFormat="1" applyFont="1" applyFill="1" applyBorder="1" applyAlignment="1">
      <alignment vertical="center"/>
    </xf>
    <xf numFmtId="0" fontId="6" fillId="0" borderId="3" xfId="0" applyFont="1" applyBorder="1"/>
    <xf numFmtId="0" fontId="6" fillId="0" borderId="11" xfId="0" applyFont="1" applyBorder="1"/>
    <xf numFmtId="0" fontId="6" fillId="0" borderId="12" xfId="0" applyFont="1" applyBorder="1"/>
    <xf numFmtId="17" fontId="4" fillId="13" borderId="7" xfId="0" applyNumberFormat="1" applyFont="1" applyFill="1" applyBorder="1" applyAlignment="1">
      <alignment vertical="center"/>
    </xf>
    <xf numFmtId="0" fontId="3" fillId="0" borderId="0" xfId="0" applyFont="1"/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7" fontId="13" fillId="6" borderId="7" xfId="1" applyNumberFormat="1" applyFont="1" applyFill="1" applyBorder="1" applyAlignment="1">
      <alignment vertical="center"/>
    </xf>
    <xf numFmtId="17" fontId="13" fillId="9" borderId="7" xfId="1" applyNumberFormat="1" applyFont="1" applyFill="1" applyBorder="1" applyAlignment="1">
      <alignment vertical="center" wrapText="1"/>
    </xf>
    <xf numFmtId="17" fontId="13" fillId="10" borderId="7" xfId="1" applyNumberFormat="1" applyFont="1" applyFill="1" applyBorder="1" applyAlignment="1">
      <alignment vertical="center" wrapText="1"/>
    </xf>
    <xf numFmtId="17" fontId="13" fillId="11" borderId="7" xfId="1" applyNumberFormat="1" applyFont="1" applyFill="1" applyBorder="1" applyAlignment="1">
      <alignment vertical="center" wrapText="1"/>
    </xf>
    <xf numFmtId="17" fontId="13" fillId="12" borderId="7" xfId="1" applyNumberFormat="1" applyFont="1" applyFill="1" applyBorder="1" applyAlignment="1">
      <alignment vertical="center" wrapText="1"/>
    </xf>
    <xf numFmtId="16" fontId="4" fillId="12" borderId="7" xfId="0" applyNumberFormat="1" applyFont="1" applyFill="1" applyBorder="1" applyAlignment="1">
      <alignment vertical="center"/>
    </xf>
    <xf numFmtId="0" fontId="4" fillId="2" borderId="2" xfId="2" applyFont="1" applyFill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0" borderId="3" xfId="2" applyFont="1" applyBorder="1" applyAlignment="1">
      <alignment wrapText="1"/>
    </xf>
    <xf numFmtId="0" fontId="2" fillId="0" borderId="0" xfId="0" applyFont="1"/>
    <xf numFmtId="1" fontId="2" fillId="13" borderId="7" xfId="0" applyNumberFormat="1" applyFont="1" applyFill="1" applyBorder="1"/>
    <xf numFmtId="0" fontId="6" fillId="0" borderId="0" xfId="2" applyFont="1" applyAlignment="1">
      <alignment vertical="center" wrapText="1"/>
    </xf>
    <xf numFmtId="0" fontId="4" fillId="0" borderId="3" xfId="0" applyFont="1" applyBorder="1"/>
    <xf numFmtId="0" fontId="2" fillId="13" borderId="7" xfId="0" applyFont="1" applyFill="1" applyBorder="1"/>
    <xf numFmtId="1" fontId="2" fillId="7" borderId="7" xfId="0" applyNumberFormat="1" applyFont="1" applyFill="1" applyBorder="1"/>
    <xf numFmtId="0" fontId="2" fillId="7" borderId="7" xfId="0" applyFont="1" applyFill="1" applyBorder="1"/>
    <xf numFmtId="0" fontId="17" fillId="0" borderId="0" xfId="0" applyFont="1"/>
    <xf numFmtId="0" fontId="17" fillId="13" borderId="1" xfId="0" applyFont="1" applyFill="1" applyBorder="1"/>
    <xf numFmtId="17" fontId="8" fillId="13" borderId="9" xfId="0" applyNumberFormat="1" applyFont="1" applyFill="1" applyBorder="1" applyAlignment="1">
      <alignment vertical="center"/>
    </xf>
    <xf numFmtId="0" fontId="17" fillId="13" borderId="7" xfId="0" applyFont="1" applyFill="1" applyBorder="1"/>
    <xf numFmtId="0" fontId="3" fillId="13" borderId="7" xfId="0" applyFont="1" applyFill="1" applyBorder="1"/>
    <xf numFmtId="0" fontId="8" fillId="13" borderId="8" xfId="0" applyFont="1" applyFill="1" applyBorder="1"/>
    <xf numFmtId="0" fontId="8" fillId="13" borderId="6" xfId="0" applyFont="1" applyFill="1" applyBorder="1"/>
    <xf numFmtId="0" fontId="7" fillId="0" borderId="0" xfId="0" applyFont="1"/>
    <xf numFmtId="0" fontId="8" fillId="0" borderId="10" xfId="0" applyFont="1" applyBorder="1"/>
    <xf numFmtId="0" fontId="17" fillId="18" borderId="7" xfId="0" applyFont="1" applyFill="1" applyBorder="1"/>
    <xf numFmtId="17" fontId="8" fillId="18" borderId="7" xfId="0" applyNumberFormat="1" applyFont="1" applyFill="1" applyBorder="1" applyAlignment="1">
      <alignment vertical="center"/>
    </xf>
    <xf numFmtId="0" fontId="3" fillId="18" borderId="7" xfId="0" applyFont="1" applyFill="1" applyBorder="1"/>
    <xf numFmtId="0" fontId="8" fillId="18" borderId="1" xfId="0" applyFont="1" applyFill="1" applyBorder="1"/>
    <xf numFmtId="0" fontId="7" fillId="0" borderId="10" xfId="0" applyFont="1" applyBorder="1"/>
    <xf numFmtId="0" fontId="17" fillId="16" borderId="7" xfId="0" applyFont="1" applyFill="1" applyBorder="1"/>
    <xf numFmtId="17" fontId="8" fillId="16" borderId="7" xfId="0" applyNumberFormat="1" applyFont="1" applyFill="1" applyBorder="1" applyAlignment="1">
      <alignment vertical="center"/>
    </xf>
    <xf numFmtId="0" fontId="3" fillId="16" borderId="7" xfId="0" applyFont="1" applyFill="1" applyBorder="1"/>
    <xf numFmtId="0" fontId="8" fillId="16" borderId="7" xfId="0" applyFont="1" applyFill="1" applyBorder="1"/>
    <xf numFmtId="0" fontId="17" fillId="17" borderId="7" xfId="0" applyFont="1" applyFill="1" applyBorder="1"/>
    <xf numFmtId="17" fontId="8" fillId="17" borderId="7" xfId="0" applyNumberFormat="1" applyFont="1" applyFill="1" applyBorder="1" applyAlignment="1">
      <alignment vertical="center"/>
    </xf>
    <xf numFmtId="0" fontId="3" fillId="17" borderId="7" xfId="0" applyFont="1" applyFill="1" applyBorder="1"/>
    <xf numFmtId="0" fontId="8" fillId="17" borderId="7" xfId="0" applyFont="1" applyFill="1" applyBorder="1"/>
    <xf numFmtId="0" fontId="17" fillId="11" borderId="7" xfId="0" applyFont="1" applyFill="1" applyBorder="1"/>
    <xf numFmtId="17" fontId="18" fillId="11" borderId="7" xfId="1" applyNumberFormat="1" applyFont="1" applyFill="1" applyBorder="1" applyAlignment="1">
      <alignment horizontal="center" vertical="center" wrapText="1"/>
    </xf>
    <xf numFmtId="16" fontId="8" fillId="11" borderId="7" xfId="0" applyNumberFormat="1" applyFont="1" applyFill="1" applyBorder="1" applyAlignment="1">
      <alignment horizontal="center" vertical="center"/>
    </xf>
    <xf numFmtId="16" fontId="8" fillId="11" borderId="7" xfId="0" applyNumberFormat="1" applyFont="1" applyFill="1" applyBorder="1" applyAlignment="1">
      <alignment vertical="center"/>
    </xf>
    <xf numFmtId="17" fontId="8" fillId="11" borderId="7" xfId="0" applyNumberFormat="1" applyFont="1" applyFill="1" applyBorder="1" applyAlignment="1">
      <alignment vertical="center"/>
    </xf>
    <xf numFmtId="165" fontId="3" fillId="11" borderId="7" xfId="1" applyNumberFormat="1" applyFont="1" applyFill="1" applyBorder="1" applyAlignment="1">
      <alignment horizontal="right" vertical="center" wrapText="1"/>
    </xf>
    <xf numFmtId="165" fontId="3" fillId="11" borderId="7" xfId="0" applyNumberFormat="1" applyFont="1" applyFill="1" applyBorder="1"/>
    <xf numFmtId="165" fontId="3" fillId="11" borderId="7" xfId="1" applyNumberFormat="1" applyFont="1" applyFill="1" applyBorder="1"/>
    <xf numFmtId="0" fontId="3" fillId="11" borderId="7" xfId="0" applyFont="1" applyFill="1" applyBorder="1"/>
    <xf numFmtId="165" fontId="8" fillId="11" borderId="7" xfId="1" applyNumberFormat="1" applyFont="1" applyFill="1" applyBorder="1" applyAlignment="1">
      <alignment horizontal="right" vertical="center" wrapText="1"/>
    </xf>
    <xf numFmtId="0" fontId="17" fillId="21" borderId="7" xfId="0" applyFont="1" applyFill="1" applyBorder="1"/>
    <xf numFmtId="17" fontId="18" fillId="21" borderId="7" xfId="1" applyNumberFormat="1" applyFont="1" applyFill="1" applyBorder="1" applyAlignment="1">
      <alignment horizontal="center" vertical="center" wrapText="1"/>
    </xf>
    <xf numFmtId="165" fontId="3" fillId="21" borderId="7" xfId="1" applyNumberFormat="1" applyFont="1" applyFill="1" applyBorder="1" applyAlignment="1">
      <alignment horizontal="right" vertical="center" wrapText="1"/>
    </xf>
    <xf numFmtId="165" fontId="8" fillId="21" borderId="7" xfId="1" applyNumberFormat="1" applyFont="1" applyFill="1" applyBorder="1" applyAlignment="1">
      <alignment horizontal="right" vertical="center" wrapText="1"/>
    </xf>
    <xf numFmtId="0" fontId="17" fillId="14" borderId="7" xfId="0" applyFont="1" applyFill="1" applyBorder="1"/>
    <xf numFmtId="17" fontId="18" fillId="14" borderId="7" xfId="1" applyNumberFormat="1" applyFont="1" applyFill="1" applyBorder="1" applyAlignment="1">
      <alignment horizontal="center" vertical="center" wrapText="1"/>
    </xf>
    <xf numFmtId="165" fontId="3" fillId="14" borderId="7" xfId="1" applyNumberFormat="1" applyFont="1" applyFill="1" applyBorder="1" applyAlignment="1">
      <alignment horizontal="right" vertical="center" wrapText="1"/>
    </xf>
    <xf numFmtId="165" fontId="8" fillId="14" borderId="7" xfId="1" applyNumberFormat="1" applyFont="1" applyFill="1" applyBorder="1" applyAlignment="1">
      <alignment horizontal="right" vertical="center" wrapText="1"/>
    </xf>
    <xf numFmtId="0" fontId="20" fillId="19" borderId="7" xfId="0" applyFont="1" applyFill="1" applyBorder="1"/>
    <xf numFmtId="17" fontId="19" fillId="19" borderId="7" xfId="1" applyNumberFormat="1" applyFont="1" applyFill="1" applyBorder="1" applyAlignment="1">
      <alignment horizontal="center" vertical="center" wrapText="1"/>
    </xf>
    <xf numFmtId="165" fontId="20" fillId="19" borderId="7" xfId="1" applyNumberFormat="1" applyFont="1" applyFill="1" applyBorder="1" applyAlignment="1">
      <alignment horizontal="right" vertical="center" wrapText="1"/>
    </xf>
    <xf numFmtId="165" fontId="19" fillId="19" borderId="7" xfId="1" applyNumberFormat="1" applyFont="1" applyFill="1" applyBorder="1" applyAlignment="1">
      <alignment horizontal="right" vertical="center" wrapText="1"/>
    </xf>
    <xf numFmtId="0" fontId="17" fillId="15" borderId="7" xfId="0" applyFont="1" applyFill="1" applyBorder="1"/>
    <xf numFmtId="1" fontId="3" fillId="15" borderId="7" xfId="0" applyNumberFormat="1" applyFont="1" applyFill="1" applyBorder="1" applyAlignment="1">
      <alignment horizontal="center"/>
    </xf>
    <xf numFmtId="0" fontId="8" fillId="15" borderId="7" xfId="0" applyFont="1" applyFill="1" applyBorder="1" applyAlignment="1">
      <alignment horizontal="center"/>
    </xf>
    <xf numFmtId="0" fontId="17" fillId="8" borderId="7" xfId="0" applyFont="1" applyFill="1" applyBorder="1"/>
    <xf numFmtId="1" fontId="3" fillId="8" borderId="7" xfId="0" applyNumberFormat="1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20" fillId="20" borderId="7" xfId="0" applyFont="1" applyFill="1" applyBorder="1"/>
    <xf numFmtId="1" fontId="20" fillId="20" borderId="7" xfId="0" applyNumberFormat="1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17" fontId="8" fillId="8" borderId="7" xfId="2" applyNumberFormat="1" applyFont="1" applyFill="1" applyBorder="1" applyAlignment="1">
      <alignment horizontal="left" vertical="center"/>
    </xf>
    <xf numFmtId="0" fontId="3" fillId="8" borderId="7" xfId="2" applyFont="1" applyFill="1" applyBorder="1" applyAlignment="1">
      <alignment horizontal="center" vertical="center" wrapText="1"/>
    </xf>
    <xf numFmtId="1" fontId="3" fillId="8" borderId="7" xfId="2" applyNumberFormat="1" applyFont="1" applyFill="1" applyBorder="1" applyAlignment="1">
      <alignment horizontal="center" vertical="center" wrapText="1"/>
    </xf>
    <xf numFmtId="0" fontId="3" fillId="8" borderId="7" xfId="2" applyFont="1" applyFill="1" applyBorder="1" applyAlignment="1">
      <alignment horizontal="center" vertical="center"/>
    </xf>
    <xf numFmtId="1" fontId="3" fillId="13" borderId="7" xfId="0" applyNumberFormat="1" applyFont="1" applyFill="1" applyBorder="1"/>
    <xf numFmtId="1" fontId="3" fillId="16" borderId="7" xfId="5" applyNumberFormat="1" applyFont="1" applyFill="1" applyBorder="1" applyAlignment="1">
      <alignment horizontal="right"/>
    </xf>
    <xf numFmtId="1" fontId="3" fillId="17" borderId="7" xfId="0" applyNumberFormat="1" applyFont="1" applyFill="1" applyBorder="1" applyAlignment="1">
      <alignment horizontal="right"/>
    </xf>
    <xf numFmtId="1" fontId="3" fillId="11" borderId="7" xfId="0" applyNumberFormat="1" applyFont="1" applyFill="1" applyBorder="1" applyAlignment="1">
      <alignment horizontal="right"/>
    </xf>
    <xf numFmtId="1" fontId="3" fillId="11" borderId="7" xfId="4" applyNumberFormat="1" applyFont="1" applyFill="1" applyBorder="1" applyAlignment="1">
      <alignment horizontal="right"/>
    </xf>
    <xf numFmtId="17" fontId="8" fillId="15" borderId="7" xfId="2" applyNumberFormat="1" applyFont="1" applyFill="1" applyBorder="1" applyAlignment="1">
      <alignment horizontal="left" vertical="center"/>
    </xf>
    <xf numFmtId="0" fontId="3" fillId="15" borderId="7" xfId="2" applyFont="1" applyFill="1" applyBorder="1" applyAlignment="1">
      <alignment horizontal="center" vertical="center" wrapText="1"/>
    </xf>
    <xf numFmtId="1" fontId="3" fillId="15" borderId="7" xfId="2" applyNumberFormat="1" applyFont="1" applyFill="1" applyBorder="1" applyAlignment="1">
      <alignment horizontal="center" vertical="center" wrapText="1"/>
    </xf>
    <xf numFmtId="0" fontId="3" fillId="15" borderId="7" xfId="2" applyFont="1" applyFill="1" applyBorder="1" applyAlignment="1">
      <alignment horizontal="center" vertical="center"/>
    </xf>
    <xf numFmtId="17" fontId="19" fillId="20" borderId="7" xfId="2" applyNumberFormat="1" applyFont="1" applyFill="1" applyBorder="1" applyAlignment="1">
      <alignment horizontal="left" vertical="center"/>
    </xf>
    <xf numFmtId="0" fontId="20" fillId="20" borderId="7" xfId="2" applyFont="1" applyFill="1" applyBorder="1" applyAlignment="1">
      <alignment horizontal="center" vertical="center" wrapText="1"/>
    </xf>
    <xf numFmtId="1" fontId="20" fillId="20" borderId="7" xfId="2" applyNumberFormat="1" applyFont="1" applyFill="1" applyBorder="1" applyAlignment="1">
      <alignment horizontal="center" vertical="center" wrapText="1"/>
    </xf>
    <xf numFmtId="0" fontId="20" fillId="20" borderId="7" xfId="2" applyFont="1" applyFill="1" applyBorder="1" applyAlignment="1">
      <alignment horizontal="center" vertical="center"/>
    </xf>
    <xf numFmtId="0" fontId="9" fillId="0" borderId="0" xfId="8" applyFont="1"/>
    <xf numFmtId="0" fontId="17" fillId="22" borderId="7" xfId="0" applyFont="1" applyFill="1" applyBorder="1"/>
    <xf numFmtId="17" fontId="8" fillId="22" borderId="7" xfId="2" applyNumberFormat="1" applyFont="1" applyFill="1" applyBorder="1" applyAlignment="1">
      <alignment horizontal="left" vertical="center"/>
    </xf>
    <xf numFmtId="1" fontId="3" fillId="22" borderId="7" xfId="2" applyNumberFormat="1" applyFont="1" applyFill="1" applyBorder="1" applyAlignment="1">
      <alignment horizontal="center" vertical="center" wrapText="1"/>
    </xf>
    <xf numFmtId="1" fontId="3" fillId="22" borderId="7" xfId="0" applyNumberFormat="1" applyFont="1" applyFill="1" applyBorder="1" applyAlignment="1">
      <alignment horizontal="center"/>
    </xf>
    <xf numFmtId="1" fontId="3" fillId="22" borderId="7" xfId="2" applyNumberFormat="1" applyFont="1" applyFill="1" applyBorder="1" applyAlignment="1">
      <alignment horizontal="center" vertical="center"/>
    </xf>
    <xf numFmtId="1" fontId="8" fillId="22" borderId="7" xfId="0" applyNumberFormat="1" applyFont="1" applyFill="1" applyBorder="1" applyAlignment="1">
      <alignment horizontal="center"/>
    </xf>
    <xf numFmtId="0" fontId="17" fillId="23" borderId="7" xfId="0" applyFont="1" applyFill="1" applyBorder="1"/>
    <xf numFmtId="17" fontId="8" fillId="23" borderId="7" xfId="2" applyNumberFormat="1" applyFont="1" applyFill="1" applyBorder="1" applyAlignment="1">
      <alignment horizontal="left" vertical="center"/>
    </xf>
    <xf numFmtId="0" fontId="3" fillId="23" borderId="7" xfId="2" applyFont="1" applyFill="1" applyBorder="1" applyAlignment="1">
      <alignment horizontal="center" vertical="center" wrapText="1"/>
    </xf>
    <xf numFmtId="0" fontId="3" fillId="23" borderId="7" xfId="2" applyFont="1" applyFill="1" applyBorder="1" applyAlignment="1">
      <alignment horizontal="center" vertical="center"/>
    </xf>
    <xf numFmtId="1" fontId="3" fillId="23" borderId="7" xfId="0" applyNumberFormat="1" applyFont="1" applyFill="1" applyBorder="1" applyAlignment="1">
      <alignment horizontal="center"/>
    </xf>
    <xf numFmtId="0" fontId="8" fillId="23" borderId="7" xfId="0" applyFont="1" applyFill="1" applyBorder="1" applyAlignment="1">
      <alignment horizontal="center"/>
    </xf>
    <xf numFmtId="0" fontId="17" fillId="24" borderId="7" xfId="0" applyFont="1" applyFill="1" applyBorder="1"/>
    <xf numFmtId="17" fontId="8" fillId="24" borderId="7" xfId="2" applyNumberFormat="1" applyFont="1" applyFill="1" applyBorder="1" applyAlignment="1">
      <alignment horizontal="left" vertical="center"/>
    </xf>
    <xf numFmtId="0" fontId="7" fillId="24" borderId="7" xfId="0" applyFont="1" applyFill="1" applyBorder="1"/>
    <xf numFmtId="0" fontId="17" fillId="25" borderId="7" xfId="0" applyFont="1" applyFill="1" applyBorder="1"/>
    <xf numFmtId="17" fontId="8" fillId="25" borderId="7" xfId="7" applyNumberFormat="1" applyFont="1" applyFill="1" applyBorder="1" applyAlignment="1">
      <alignment horizontal="center"/>
    </xf>
    <xf numFmtId="1" fontId="3" fillId="25" borderId="7" xfId="2" applyNumberFormat="1" applyFont="1" applyFill="1" applyBorder="1" applyAlignment="1">
      <alignment horizontal="center" vertical="center" wrapText="1"/>
    </xf>
    <xf numFmtId="1" fontId="3" fillId="25" borderId="7" xfId="2" applyNumberFormat="1" applyFont="1" applyFill="1" applyBorder="1" applyAlignment="1">
      <alignment horizontal="center" vertical="center"/>
    </xf>
    <xf numFmtId="1" fontId="3" fillId="25" borderId="7" xfId="0" applyNumberFormat="1" applyFont="1" applyFill="1" applyBorder="1" applyAlignment="1">
      <alignment horizontal="center" vertical="center"/>
    </xf>
    <xf numFmtId="1" fontId="8" fillId="25" borderId="7" xfId="0" applyNumberFormat="1" applyFont="1" applyFill="1" applyBorder="1" applyAlignment="1">
      <alignment horizontal="center"/>
    </xf>
    <xf numFmtId="0" fontId="7" fillId="25" borderId="7" xfId="0" applyFont="1" applyFill="1" applyBorder="1" applyAlignment="1">
      <alignment horizontal="center"/>
    </xf>
    <xf numFmtId="0" fontId="7" fillId="24" borderId="7" xfId="0" applyFont="1" applyFill="1" applyBorder="1" applyAlignment="1">
      <alignment horizontal="center"/>
    </xf>
    <xf numFmtId="0" fontId="7" fillId="23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22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19" fillId="19" borderId="7" xfId="0" applyFont="1" applyFill="1" applyBorder="1" applyAlignment="1">
      <alignment horizontal="center"/>
    </xf>
    <xf numFmtId="0" fontId="7" fillId="14" borderId="7" xfId="0" applyFont="1" applyFill="1" applyBorder="1" applyAlignment="1">
      <alignment horizontal="center"/>
    </xf>
    <xf numFmtId="0" fontId="7" fillId="21" borderId="7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/>
    </xf>
    <xf numFmtId="0" fontId="7" fillId="16" borderId="7" xfId="0" applyFont="1" applyFill="1" applyBorder="1" applyAlignment="1">
      <alignment horizontal="center"/>
    </xf>
    <xf numFmtId="0" fontId="7" fillId="18" borderId="7" xfId="0" applyFont="1" applyFill="1" applyBorder="1" applyAlignment="1">
      <alignment horizontal="center"/>
    </xf>
    <xf numFmtId="0" fontId="7" fillId="13" borderId="13" xfId="0" applyFont="1" applyFill="1" applyBorder="1" applyAlignment="1">
      <alignment horizontal="center"/>
    </xf>
    <xf numFmtId="0" fontId="2" fillId="6" borderId="7" xfId="0" applyFont="1" applyFill="1" applyBorder="1"/>
    <xf numFmtId="1" fontId="2" fillId="6" borderId="7" xfId="0" applyNumberFormat="1" applyFont="1" applyFill="1" applyBorder="1"/>
    <xf numFmtId="0" fontId="0" fillId="4" borderId="7" xfId="0" applyFill="1" applyBorder="1"/>
    <xf numFmtId="165" fontId="6" fillId="6" borderId="7" xfId="1" applyNumberFormat="1" applyFont="1" applyFill="1" applyBorder="1" applyAlignment="1">
      <alignment vertical="center" wrapText="1"/>
    </xf>
    <xf numFmtId="165" fontId="6" fillId="9" borderId="7" xfId="1" applyNumberFormat="1" applyFont="1" applyFill="1" applyBorder="1" applyAlignment="1">
      <alignment vertical="center" wrapText="1"/>
    </xf>
    <xf numFmtId="165" fontId="6" fillId="10" borderId="7" xfId="1" applyNumberFormat="1" applyFont="1" applyFill="1" applyBorder="1" applyAlignment="1">
      <alignment vertical="center" wrapText="1"/>
    </xf>
    <xf numFmtId="165" fontId="6" fillId="11" borderId="7" xfId="1" applyNumberFormat="1" applyFont="1" applyFill="1" applyBorder="1" applyAlignment="1">
      <alignment vertical="center" wrapText="1"/>
    </xf>
    <xf numFmtId="165" fontId="6" fillId="12" borderId="7" xfId="1" applyNumberFormat="1" applyFont="1" applyFill="1" applyBorder="1" applyAlignment="1">
      <alignment vertical="center" wrapText="1"/>
    </xf>
    <xf numFmtId="165" fontId="6" fillId="12" borderId="7" xfId="0" applyNumberFormat="1" applyFont="1" applyFill="1" applyBorder="1"/>
    <xf numFmtId="165" fontId="6" fillId="12" borderId="7" xfId="1" applyNumberFormat="1" applyFont="1" applyFill="1" applyBorder="1" applyAlignment="1"/>
    <xf numFmtId="0" fontId="6" fillId="12" borderId="7" xfId="0" applyFont="1" applyFill="1" applyBorder="1"/>
    <xf numFmtId="0" fontId="6" fillId="3" borderId="7" xfId="0" applyFont="1" applyFill="1" applyBorder="1"/>
    <xf numFmtId="0" fontId="6" fillId="8" borderId="7" xfId="0" applyFont="1" applyFill="1" applyBorder="1"/>
    <xf numFmtId="0" fontId="6" fillId="7" borderId="7" xfId="0" applyFont="1" applyFill="1" applyBorder="1"/>
    <xf numFmtId="0" fontId="6" fillId="13" borderId="7" xfId="0" applyFont="1" applyFill="1" applyBorder="1"/>
    <xf numFmtId="164" fontId="6" fillId="6" borderId="7" xfId="1" applyFont="1" applyFill="1" applyBorder="1" applyAlignment="1">
      <alignment vertical="center"/>
    </xf>
    <xf numFmtId="164" fontId="6" fillId="6" borderId="7" xfId="1" applyFont="1" applyFill="1" applyBorder="1" applyAlignment="1"/>
    <xf numFmtId="164" fontId="14" fillId="9" borderId="7" xfId="1" applyFont="1" applyFill="1" applyBorder="1" applyAlignment="1">
      <alignment vertical="center" wrapText="1"/>
    </xf>
    <xf numFmtId="164" fontId="6" fillId="9" borderId="7" xfId="1" applyFont="1" applyFill="1" applyBorder="1" applyAlignment="1"/>
    <xf numFmtId="164" fontId="6" fillId="9" borderId="7" xfId="1" applyFont="1" applyFill="1" applyBorder="1" applyAlignment="1">
      <alignment wrapText="1"/>
    </xf>
    <xf numFmtId="164" fontId="14" fillId="10" borderId="7" xfId="1" applyFont="1" applyFill="1" applyBorder="1" applyAlignment="1">
      <alignment vertical="center" wrapText="1"/>
    </xf>
    <xf numFmtId="164" fontId="6" fillId="10" borderId="7" xfId="1" applyFont="1" applyFill="1" applyBorder="1" applyAlignment="1"/>
    <xf numFmtId="164" fontId="6" fillId="10" borderId="7" xfId="1" applyFont="1" applyFill="1" applyBorder="1" applyAlignment="1">
      <alignment wrapText="1"/>
    </xf>
    <xf numFmtId="164" fontId="14" fillId="11" borderId="7" xfId="1" applyFont="1" applyFill="1" applyBorder="1" applyAlignment="1">
      <alignment vertical="center" wrapText="1"/>
    </xf>
    <xf numFmtId="164" fontId="6" fillId="11" borderId="7" xfId="1" applyFont="1" applyFill="1" applyBorder="1" applyAlignment="1"/>
    <xf numFmtId="164" fontId="6" fillId="11" borderId="7" xfId="1" applyFont="1" applyFill="1" applyBorder="1" applyAlignment="1">
      <alignment wrapText="1"/>
    </xf>
    <xf numFmtId="166" fontId="6" fillId="12" borderId="7" xfId="1" applyNumberFormat="1" applyFont="1" applyFill="1" applyBorder="1" applyAlignment="1">
      <alignment vertical="center" wrapText="1"/>
    </xf>
    <xf numFmtId="43" fontId="6" fillId="12" borderId="7" xfId="1" applyNumberFormat="1" applyFont="1" applyFill="1" applyBorder="1" applyAlignment="1">
      <alignment vertical="center" wrapText="1"/>
    </xf>
    <xf numFmtId="2" fontId="6" fillId="12" borderId="7" xfId="1" applyNumberFormat="1" applyFont="1" applyFill="1" applyBorder="1" applyAlignment="1">
      <alignment vertical="center" wrapText="1"/>
    </xf>
    <xf numFmtId="0" fontId="6" fillId="12" borderId="7" xfId="1" applyNumberFormat="1" applyFont="1" applyFill="1" applyBorder="1" applyAlignment="1">
      <alignment vertical="center" wrapText="1"/>
    </xf>
    <xf numFmtId="4" fontId="6" fillId="12" borderId="7" xfId="1" applyNumberFormat="1" applyFont="1" applyFill="1" applyBorder="1" applyAlignment="1">
      <alignment vertical="center" wrapText="1"/>
    </xf>
    <xf numFmtId="43" fontId="6" fillId="3" borderId="7" xfId="1" applyNumberFormat="1" applyFont="1" applyFill="1" applyBorder="1" applyAlignment="1">
      <alignment vertical="center" wrapText="1"/>
    </xf>
    <xf numFmtId="43" fontId="6" fillId="8" borderId="7" xfId="1" applyNumberFormat="1" applyFont="1" applyFill="1" applyBorder="1" applyAlignment="1">
      <alignment vertical="center" wrapText="1"/>
    </xf>
    <xf numFmtId="43" fontId="6" fillId="7" borderId="7" xfId="1" applyNumberFormat="1" applyFont="1" applyFill="1" applyBorder="1" applyAlignment="1">
      <alignment vertical="center" wrapText="1"/>
    </xf>
    <xf numFmtId="43" fontId="6" fillId="13" borderId="7" xfId="1" applyNumberFormat="1" applyFont="1" applyFill="1" applyBorder="1" applyAlignment="1">
      <alignment vertical="center" wrapText="1"/>
    </xf>
    <xf numFmtId="164" fontId="14" fillId="6" borderId="7" xfId="1" applyFont="1" applyFill="1" applyBorder="1" applyAlignment="1">
      <alignment vertical="center"/>
    </xf>
    <xf numFmtId="164" fontId="14" fillId="9" borderId="7" xfId="1" applyFont="1" applyFill="1" applyBorder="1" applyAlignment="1">
      <alignment vertical="center"/>
    </xf>
    <xf numFmtId="164" fontId="6" fillId="9" borderId="7" xfId="1" applyFont="1" applyFill="1" applyBorder="1" applyAlignment="1">
      <alignment vertical="center"/>
    </xf>
    <xf numFmtId="164" fontId="14" fillId="10" borderId="7" xfId="1" applyFont="1" applyFill="1" applyBorder="1" applyAlignment="1">
      <alignment vertical="center"/>
    </xf>
    <xf numFmtId="164" fontId="6" fillId="10" borderId="7" xfId="1" applyFont="1" applyFill="1" applyBorder="1" applyAlignment="1">
      <alignment vertical="center"/>
    </xf>
    <xf numFmtId="164" fontId="14" fillId="11" borderId="7" xfId="1" applyFont="1" applyFill="1" applyBorder="1" applyAlignment="1">
      <alignment vertical="center"/>
    </xf>
    <xf numFmtId="164" fontId="6" fillId="11" borderId="7" xfId="1" applyFont="1" applyFill="1" applyBorder="1" applyAlignment="1">
      <alignment vertical="center"/>
    </xf>
    <xf numFmtId="0" fontId="0" fillId="5" borderId="7" xfId="0" applyFill="1" applyBorder="1"/>
    <xf numFmtId="165" fontId="6" fillId="6" borderId="7" xfId="1" applyNumberFormat="1" applyFont="1" applyFill="1" applyBorder="1" applyAlignment="1"/>
    <xf numFmtId="165" fontId="6" fillId="9" borderId="7" xfId="1" applyNumberFormat="1" applyFont="1" applyFill="1" applyBorder="1" applyAlignment="1"/>
    <xf numFmtId="165" fontId="6" fillId="10" borderId="7" xfId="1" applyNumberFormat="1" applyFont="1" applyFill="1" applyBorder="1" applyAlignment="1"/>
    <xf numFmtId="165" fontId="6" fillId="11" borderId="7" xfId="1" applyNumberFormat="1" applyFont="1" applyFill="1" applyBorder="1" applyAlignment="1"/>
    <xf numFmtId="2" fontId="6" fillId="12" borderId="7" xfId="0" applyNumberFormat="1" applyFont="1" applyFill="1" applyBorder="1"/>
    <xf numFmtId="164" fontId="6" fillId="12" borderId="7" xfId="0" applyNumberFormat="1" applyFont="1" applyFill="1" applyBorder="1"/>
    <xf numFmtId="164" fontId="6" fillId="12" borderId="7" xfId="1" applyFont="1" applyFill="1" applyBorder="1" applyAlignment="1"/>
    <xf numFmtId="2" fontId="6" fillId="3" borderId="7" xfId="0" applyNumberFormat="1" applyFont="1" applyFill="1" applyBorder="1"/>
    <xf numFmtId="164" fontId="6" fillId="13" borderId="7" xfId="0" applyNumberFormat="1" applyFont="1" applyFill="1" applyBorder="1"/>
    <xf numFmtId="164" fontId="6" fillId="3" borderId="7" xfId="0" applyNumberFormat="1" applyFont="1" applyFill="1" applyBorder="1"/>
    <xf numFmtId="43" fontId="6" fillId="3" borderId="7" xfId="0" applyNumberFormat="1" applyFont="1" applyFill="1" applyBorder="1"/>
    <xf numFmtId="164" fontId="6" fillId="8" borderId="7" xfId="0" applyNumberFormat="1" applyFont="1" applyFill="1" applyBorder="1"/>
    <xf numFmtId="1" fontId="2" fillId="4" borderId="7" xfId="0" applyNumberFormat="1" applyFont="1" applyFill="1" applyBorder="1"/>
    <xf numFmtId="0" fontId="2" fillId="4" borderId="7" xfId="0" applyFont="1" applyFill="1" applyBorder="1"/>
    <xf numFmtId="1" fontId="2" fillId="5" borderId="7" xfId="0" applyNumberFormat="1" applyFont="1" applyFill="1" applyBorder="1"/>
    <xf numFmtId="0" fontId="2" fillId="5" borderId="7" xfId="0" applyFont="1" applyFill="1" applyBorder="1"/>
    <xf numFmtId="1" fontId="2" fillId="9" borderId="7" xfId="0" applyNumberFormat="1" applyFont="1" applyFill="1" applyBorder="1"/>
    <xf numFmtId="0" fontId="2" fillId="9" borderId="7" xfId="0" applyFont="1" applyFill="1" applyBorder="1"/>
    <xf numFmtId="1" fontId="2" fillId="11" borderId="7" xfId="0" applyNumberFormat="1" applyFont="1" applyFill="1" applyBorder="1"/>
    <xf numFmtId="1" fontId="2" fillId="10" borderId="7" xfId="0" applyNumberFormat="1" applyFont="1" applyFill="1" applyBorder="1"/>
    <xf numFmtId="0" fontId="2" fillId="10" borderId="7" xfId="0" applyFont="1" applyFill="1" applyBorder="1"/>
    <xf numFmtId="0" fontId="2" fillId="11" borderId="7" xfId="0" applyFont="1" applyFill="1" applyBorder="1"/>
    <xf numFmtId="1" fontId="2" fillId="12" borderId="7" xfId="0" applyNumberFormat="1" applyFont="1" applyFill="1" applyBorder="1"/>
    <xf numFmtId="0" fontId="2" fillId="12" borderId="7" xfId="0" applyFont="1" applyFill="1" applyBorder="1"/>
    <xf numFmtId="1" fontId="2" fillId="3" borderId="7" xfId="0" applyNumberFormat="1" applyFont="1" applyFill="1" applyBorder="1"/>
    <xf numFmtId="0" fontId="2" fillId="3" borderId="7" xfId="0" applyFont="1" applyFill="1" applyBorder="1"/>
    <xf numFmtId="0" fontId="2" fillId="8" borderId="7" xfId="0" applyFont="1" applyFill="1" applyBorder="1"/>
    <xf numFmtId="1" fontId="2" fillId="8" borderId="7" xfId="0" applyNumberFormat="1" applyFont="1" applyFill="1" applyBorder="1"/>
    <xf numFmtId="1" fontId="0" fillId="6" borderId="7" xfId="0" applyNumberFormat="1" applyFill="1" applyBorder="1"/>
    <xf numFmtId="0" fontId="0" fillId="13" borderId="7" xfId="0" applyFill="1" applyBorder="1"/>
    <xf numFmtId="2" fontId="0" fillId="6" borderId="7" xfId="0" applyNumberFormat="1" applyFill="1" applyBorder="1"/>
    <xf numFmtId="164" fontId="0" fillId="6" borderId="7" xfId="0" applyNumberFormat="1" applyFill="1" applyBorder="1"/>
    <xf numFmtId="166" fontId="0" fillId="6" borderId="7" xfId="0" applyNumberFormat="1" applyFill="1" applyBorder="1"/>
    <xf numFmtId="164" fontId="0" fillId="6" borderId="7" xfId="1" applyFont="1" applyFill="1" applyBorder="1" applyAlignment="1">
      <alignment vertical="center"/>
    </xf>
    <xf numFmtId="164" fontId="0" fillId="9" borderId="7" xfId="1" applyFont="1" applyFill="1" applyBorder="1" applyAlignment="1"/>
    <xf numFmtId="164" fontId="0" fillId="9" borderId="7" xfId="1" applyFont="1" applyFill="1" applyBorder="1" applyAlignment="1">
      <alignment vertical="center" wrapText="1"/>
    </xf>
    <xf numFmtId="164" fontId="0" fillId="10" borderId="7" xfId="1" applyFont="1" applyFill="1" applyBorder="1" applyAlignment="1"/>
    <xf numFmtId="164" fontId="0" fillId="10" borderId="7" xfId="1" applyFont="1" applyFill="1" applyBorder="1" applyAlignment="1">
      <alignment vertical="center" wrapText="1"/>
    </xf>
    <xf numFmtId="164" fontId="0" fillId="11" borderId="7" xfId="1" applyFont="1" applyFill="1" applyBorder="1" applyAlignment="1"/>
    <xf numFmtId="164" fontId="0" fillId="11" borderId="7" xfId="1" applyFont="1" applyFill="1" applyBorder="1" applyAlignment="1">
      <alignment vertical="center" wrapText="1"/>
    </xf>
    <xf numFmtId="2" fontId="0" fillId="12" borderId="7" xfId="0" applyNumberFormat="1" applyFill="1" applyBorder="1"/>
    <xf numFmtId="0" fontId="0" fillId="12" borderId="7" xfId="0" applyFill="1" applyBorder="1"/>
    <xf numFmtId="0" fontId="0" fillId="3" borderId="7" xfId="0" applyFill="1" applyBorder="1"/>
    <xf numFmtId="0" fontId="0" fillId="8" borderId="7" xfId="0" applyFill="1" applyBorder="1"/>
    <xf numFmtId="0" fontId="0" fillId="7" borderId="7" xfId="0" applyFill="1" applyBorder="1"/>
    <xf numFmtId="2" fontId="0" fillId="8" borderId="7" xfId="0" applyNumberFormat="1" applyFill="1" applyBorder="1"/>
    <xf numFmtId="2" fontId="0" fillId="7" borderId="7" xfId="0" applyNumberFormat="1" applyFill="1" applyBorder="1"/>
    <xf numFmtId="0" fontId="4" fillId="0" borderId="0" xfId="0" applyFont="1"/>
    <xf numFmtId="0" fontId="0" fillId="6" borderId="7" xfId="0" applyFill="1" applyBorder="1"/>
    <xf numFmtId="165" fontId="0" fillId="6" borderId="7" xfId="0" applyNumberFormat="1" applyFill="1" applyBorder="1"/>
    <xf numFmtId="0" fontId="23" fillId="0" borderId="0" xfId="0" applyFont="1" applyAlignment="1">
      <alignment wrapText="1"/>
    </xf>
    <xf numFmtId="0" fontId="4" fillId="5" borderId="7" xfId="0" applyFont="1" applyFill="1" applyBorder="1"/>
    <xf numFmtId="1" fontId="0" fillId="4" borderId="7" xfId="0" applyNumberFormat="1" applyFill="1" applyBorder="1"/>
    <xf numFmtId="1" fontId="0" fillId="5" borderId="7" xfId="0" applyNumberFormat="1" applyFill="1" applyBorder="1"/>
    <xf numFmtId="1" fontId="6" fillId="5" borderId="7" xfId="0" applyNumberFormat="1" applyFont="1" applyFill="1" applyBorder="1"/>
    <xf numFmtId="1" fontId="6" fillId="12" borderId="7" xfId="0" applyNumberFormat="1" applyFont="1" applyFill="1" applyBorder="1"/>
    <xf numFmtId="1" fontId="6" fillId="12" borderId="7" xfId="4" applyNumberFormat="1" applyFont="1" applyFill="1" applyBorder="1"/>
    <xf numFmtId="1" fontId="6" fillId="3" borderId="7" xfId="0" applyNumberFormat="1" applyFont="1" applyFill="1" applyBorder="1"/>
    <xf numFmtId="1" fontId="6" fillId="8" borderId="7" xfId="5" applyNumberFormat="1" applyFont="1" applyFill="1" applyBorder="1"/>
    <xf numFmtId="1" fontId="6" fillId="13" borderId="7" xfId="0" applyNumberFormat="1" applyFont="1" applyFill="1" applyBorder="1"/>
    <xf numFmtId="0" fontId="4" fillId="4" borderId="7" xfId="0" applyFont="1" applyFill="1" applyBorder="1"/>
    <xf numFmtId="0" fontId="4" fillId="2" borderId="2" xfId="3" applyFont="1" applyFill="1" applyBorder="1" applyAlignment="1">
      <alignment wrapText="1"/>
    </xf>
    <xf numFmtId="2" fontId="6" fillId="4" borderId="7" xfId="0" applyNumberFormat="1" applyFont="1" applyFill="1" applyBorder="1"/>
    <xf numFmtId="2" fontId="6" fillId="5" borderId="7" xfId="0" applyNumberFormat="1" applyFont="1" applyFill="1" applyBorder="1"/>
    <xf numFmtId="2" fontId="6" fillId="8" borderId="7" xfId="0" applyNumberFormat="1" applyFont="1" applyFill="1" applyBorder="1"/>
    <xf numFmtId="43" fontId="6" fillId="13" borderId="7" xfId="9" applyFont="1" applyFill="1" applyBorder="1" applyAlignment="1"/>
    <xf numFmtId="0" fontId="4" fillId="0" borderId="2" xfId="3" applyFont="1" applyBorder="1" applyAlignment="1">
      <alignment wrapText="1"/>
    </xf>
    <xf numFmtId="2" fontId="22" fillId="5" borderId="7" xfId="0" applyNumberFormat="1" applyFont="1" applyFill="1" applyBorder="1"/>
    <xf numFmtId="2" fontId="22" fillId="4" borderId="7" xfId="0" applyNumberFormat="1" applyFont="1" applyFill="1" applyBorder="1"/>
    <xf numFmtId="0" fontId="4" fillId="0" borderId="4" xfId="2" applyFont="1" applyBorder="1" applyAlignment="1">
      <alignment vertical="center" wrapText="1"/>
    </xf>
    <xf numFmtId="164" fontId="24" fillId="11" borderId="7" xfId="1" applyFont="1" applyFill="1" applyBorder="1" applyAlignment="1">
      <alignment wrapText="1"/>
    </xf>
    <xf numFmtId="17" fontId="4" fillId="10" borderId="7" xfId="0" applyNumberFormat="1" applyFont="1" applyFill="1" applyBorder="1" applyAlignment="1">
      <alignment vertical="center"/>
    </xf>
    <xf numFmtId="17" fontId="4" fillId="5" borderId="7" xfId="0" applyNumberFormat="1" applyFont="1" applyFill="1" applyBorder="1" applyAlignment="1">
      <alignment vertical="center"/>
    </xf>
    <xf numFmtId="17" fontId="4" fillId="24" borderId="7" xfId="0" applyNumberFormat="1" applyFont="1" applyFill="1" applyBorder="1" applyAlignment="1">
      <alignment vertical="center"/>
    </xf>
    <xf numFmtId="17" fontId="4" fillId="25" borderId="7" xfId="0" applyNumberFormat="1" applyFont="1" applyFill="1" applyBorder="1" applyAlignment="1">
      <alignment vertical="center"/>
    </xf>
    <xf numFmtId="17" fontId="4" fillId="6" borderId="7" xfId="0" applyNumberFormat="1" applyFont="1" applyFill="1" applyBorder="1" applyAlignment="1">
      <alignment vertical="center"/>
    </xf>
    <xf numFmtId="17" fontId="6" fillId="25" borderId="7" xfId="0" applyNumberFormat="1" applyFont="1" applyFill="1" applyBorder="1" applyAlignment="1">
      <alignment vertical="center"/>
    </xf>
    <xf numFmtId="0" fontId="13" fillId="0" borderId="7" xfId="3" applyFont="1" applyBorder="1" applyAlignment="1">
      <alignment wrapText="1"/>
    </xf>
    <xf numFmtId="0" fontId="13" fillId="0" borderId="7" xfId="2" applyFont="1" applyBorder="1" applyAlignment="1">
      <alignment vertical="center" wrapText="1"/>
    </xf>
    <xf numFmtId="2" fontId="0" fillId="0" borderId="0" xfId="0" applyNumberFormat="1"/>
    <xf numFmtId="0" fontId="13" fillId="0" borderId="0" xfId="2" applyFont="1" applyAlignment="1">
      <alignment vertical="center" wrapText="1"/>
    </xf>
    <xf numFmtId="2" fontId="6" fillId="0" borderId="0" xfId="0" applyNumberFormat="1" applyFont="1"/>
    <xf numFmtId="43" fontId="6" fillId="0" borderId="0" xfId="1" applyNumberFormat="1" applyFont="1" applyFill="1" applyBorder="1" applyAlignment="1">
      <alignment vertical="center" wrapText="1"/>
    </xf>
    <xf numFmtId="43" fontId="0" fillId="0" borderId="0" xfId="0" applyNumberFormat="1"/>
    <xf numFmtId="17" fontId="13" fillId="25" borderId="7" xfId="1" applyNumberFormat="1" applyFont="1" applyFill="1" applyBorder="1" applyAlignment="1">
      <alignment vertical="center" wrapText="1"/>
    </xf>
    <xf numFmtId="17" fontId="13" fillId="28" borderId="7" xfId="1" applyNumberFormat="1" applyFont="1" applyFill="1" applyBorder="1" applyAlignment="1">
      <alignment vertical="center" wrapText="1"/>
    </xf>
    <xf numFmtId="17" fontId="13" fillId="5" borderId="7" xfId="1" applyNumberFormat="1" applyFont="1" applyFill="1" applyBorder="1" applyAlignment="1">
      <alignment vertical="center" wrapText="1"/>
    </xf>
    <xf numFmtId="17" fontId="13" fillId="6" borderId="7" xfId="1" applyNumberFormat="1" applyFont="1" applyFill="1" applyBorder="1" applyAlignment="1">
      <alignment vertical="center" wrapText="1"/>
    </xf>
    <xf numFmtId="0" fontId="0" fillId="0" borderId="10" xfId="0" applyBorder="1"/>
    <xf numFmtId="17" fontId="13" fillId="26" borderId="7" xfId="1" applyNumberFormat="1" applyFont="1" applyFill="1" applyBorder="1" applyAlignment="1">
      <alignment vertical="center"/>
    </xf>
    <xf numFmtId="17" fontId="13" fillId="8" borderId="7" xfId="1" applyNumberFormat="1" applyFont="1" applyFill="1" applyBorder="1" applyAlignment="1">
      <alignment wrapText="1"/>
    </xf>
    <xf numFmtId="17" fontId="13" fillId="25" borderId="7" xfId="1" applyNumberFormat="1" applyFont="1" applyFill="1" applyBorder="1" applyAlignment="1">
      <alignment wrapText="1"/>
    </xf>
    <xf numFmtId="17" fontId="13" fillId="12" borderId="7" xfId="1" applyNumberFormat="1" applyFont="1" applyFill="1" applyBorder="1" applyAlignment="1">
      <alignment wrapText="1"/>
    </xf>
    <xf numFmtId="17" fontId="13" fillId="29" borderId="7" xfId="1" applyNumberFormat="1" applyFont="1" applyFill="1" applyBorder="1" applyAlignment="1">
      <alignment wrapText="1"/>
    </xf>
    <xf numFmtId="17" fontId="13" fillId="23" borderId="7" xfId="1" applyNumberFormat="1" applyFont="1" applyFill="1" applyBorder="1" applyAlignment="1"/>
    <xf numFmtId="17" fontId="13" fillId="6" borderId="7" xfId="1" applyNumberFormat="1" applyFont="1" applyFill="1" applyBorder="1" applyAlignment="1"/>
    <xf numFmtId="0" fontId="6" fillId="5" borderId="7" xfId="0" applyFont="1" applyFill="1" applyBorder="1"/>
    <xf numFmtId="43" fontId="6" fillId="5" borderId="7" xfId="9" applyFont="1" applyFill="1" applyBorder="1" applyAlignment="1"/>
    <xf numFmtId="43" fontId="6" fillId="5" borderId="7" xfId="1" applyNumberFormat="1" applyFont="1" applyFill="1" applyBorder="1" applyAlignment="1">
      <alignment vertical="center" wrapText="1"/>
    </xf>
    <xf numFmtId="43" fontId="6" fillId="6" borderId="7" xfId="1" applyNumberFormat="1" applyFont="1" applyFill="1" applyBorder="1" applyAlignment="1">
      <alignment vertical="center" wrapText="1"/>
    </xf>
    <xf numFmtId="2" fontId="6" fillId="10" borderId="7" xfId="0" applyNumberFormat="1" applyFont="1" applyFill="1" applyBorder="1"/>
    <xf numFmtId="0" fontId="0" fillId="10" borderId="7" xfId="0" applyFill="1" applyBorder="1"/>
    <xf numFmtId="2" fontId="0" fillId="10" borderId="7" xfId="0" applyNumberFormat="1" applyFill="1" applyBorder="1"/>
    <xf numFmtId="43" fontId="6" fillId="10" borderId="7" xfId="1" applyNumberFormat="1" applyFont="1" applyFill="1" applyBorder="1" applyAlignment="1">
      <alignment vertical="center" wrapText="1"/>
    </xf>
    <xf numFmtId="2" fontId="6" fillId="24" borderId="7" xfId="0" applyNumberFormat="1" applyFont="1" applyFill="1" applyBorder="1"/>
    <xf numFmtId="0" fontId="0" fillId="24" borderId="7" xfId="0" applyFill="1" applyBorder="1"/>
    <xf numFmtId="43" fontId="6" fillId="24" borderId="7" xfId="1" applyNumberFormat="1" applyFont="1" applyFill="1" applyBorder="1" applyAlignment="1">
      <alignment vertical="center" wrapText="1"/>
    </xf>
    <xf numFmtId="166" fontId="6" fillId="25" borderId="7" xfId="1" applyNumberFormat="1" applyFont="1" applyFill="1" applyBorder="1" applyAlignment="1">
      <alignment vertical="center" wrapText="1"/>
    </xf>
    <xf numFmtId="43" fontId="6" fillId="25" borderId="7" xfId="1" applyNumberFormat="1" applyFont="1" applyFill="1" applyBorder="1" applyAlignment="1">
      <alignment vertical="center" wrapText="1"/>
    </xf>
    <xf numFmtId="2" fontId="6" fillId="25" borderId="7" xfId="1" applyNumberFormat="1" applyFont="1" applyFill="1" applyBorder="1" applyAlignment="1">
      <alignment vertical="center" wrapText="1"/>
    </xf>
    <xf numFmtId="2" fontId="0" fillId="25" borderId="7" xfId="0" applyNumberFormat="1" applyFill="1" applyBorder="1"/>
    <xf numFmtId="0" fontId="0" fillId="25" borderId="7" xfId="0" applyFill="1" applyBorder="1"/>
    <xf numFmtId="0" fontId="6" fillId="25" borderId="7" xfId="1" applyNumberFormat="1" applyFont="1" applyFill="1" applyBorder="1" applyAlignment="1">
      <alignment vertical="center" wrapText="1"/>
    </xf>
    <xf numFmtId="4" fontId="6" fillId="25" borderId="7" xfId="1" applyNumberFormat="1" applyFont="1" applyFill="1" applyBorder="1" applyAlignment="1">
      <alignment vertical="center" wrapText="1"/>
    </xf>
    <xf numFmtId="164" fontId="14" fillId="28" borderId="7" xfId="1" applyFont="1" applyFill="1" applyBorder="1" applyAlignment="1">
      <alignment vertical="center" wrapText="1"/>
    </xf>
    <xf numFmtId="164" fontId="6" fillId="28" borderId="7" xfId="1" applyFont="1" applyFill="1" applyBorder="1" applyAlignment="1"/>
    <xf numFmtId="164" fontId="0" fillId="28" borderId="7" xfId="1" applyFont="1" applyFill="1" applyBorder="1" applyAlignment="1"/>
    <xf numFmtId="164" fontId="0" fillId="28" borderId="7" xfId="1" applyFont="1" applyFill="1" applyBorder="1" applyAlignment="1">
      <alignment vertical="center" wrapText="1"/>
    </xf>
    <xf numFmtId="164" fontId="6" fillId="28" borderId="7" xfId="1" applyFont="1" applyFill="1" applyBorder="1" applyAlignment="1">
      <alignment wrapText="1"/>
    </xf>
    <xf numFmtId="164" fontId="14" fillId="28" borderId="7" xfId="1" applyFont="1" applyFill="1" applyBorder="1" applyAlignment="1">
      <alignment vertical="center"/>
    </xf>
    <xf numFmtId="164" fontId="6" fillId="28" borderId="7" xfId="1" applyFont="1" applyFill="1" applyBorder="1" applyAlignment="1">
      <alignment vertical="center"/>
    </xf>
    <xf numFmtId="164" fontId="14" fillId="5" borderId="7" xfId="1" applyFont="1" applyFill="1" applyBorder="1" applyAlignment="1">
      <alignment vertical="center" wrapText="1"/>
    </xf>
    <xf numFmtId="164" fontId="6" fillId="5" borderId="7" xfId="1" applyFont="1" applyFill="1" applyBorder="1" applyAlignment="1"/>
    <xf numFmtId="164" fontId="0" fillId="5" borderId="7" xfId="1" applyFont="1" applyFill="1" applyBorder="1" applyAlignment="1"/>
    <xf numFmtId="164" fontId="0" fillId="5" borderId="7" xfId="1" applyFont="1" applyFill="1" applyBorder="1" applyAlignment="1">
      <alignment vertical="center" wrapText="1"/>
    </xf>
    <xf numFmtId="164" fontId="6" fillId="5" borderId="7" xfId="1" applyFont="1" applyFill="1" applyBorder="1" applyAlignment="1">
      <alignment wrapText="1"/>
    </xf>
    <xf numFmtId="164" fontId="14" fillId="5" borderId="7" xfId="1" applyFont="1" applyFill="1" applyBorder="1" applyAlignment="1">
      <alignment vertical="center"/>
    </xf>
    <xf numFmtId="164" fontId="6" fillId="5" borderId="7" xfId="1" applyFont="1" applyFill="1" applyBorder="1" applyAlignment="1">
      <alignment vertical="center"/>
    </xf>
    <xf numFmtId="164" fontId="14" fillId="6" borderId="7" xfId="1" applyFont="1" applyFill="1" applyBorder="1" applyAlignment="1">
      <alignment vertical="center" wrapText="1"/>
    </xf>
    <xf numFmtId="164" fontId="0" fillId="6" borderId="7" xfId="1" applyFont="1" applyFill="1" applyBorder="1" applyAlignment="1"/>
    <xf numFmtId="164" fontId="0" fillId="6" borderId="7" xfId="1" applyFont="1" applyFill="1" applyBorder="1" applyAlignment="1">
      <alignment vertical="center" wrapText="1"/>
    </xf>
    <xf numFmtId="164" fontId="6" fillId="6" borderId="7" xfId="1" applyFont="1" applyFill="1" applyBorder="1" applyAlignment="1">
      <alignment wrapText="1"/>
    </xf>
    <xf numFmtId="164" fontId="6" fillId="26" borderId="7" xfId="1" applyFont="1" applyFill="1" applyBorder="1" applyAlignment="1">
      <alignment vertical="center"/>
    </xf>
    <xf numFmtId="164" fontId="6" fillId="26" borderId="7" xfId="1" applyFont="1" applyFill="1" applyBorder="1" applyAlignment="1"/>
    <xf numFmtId="164" fontId="0" fillId="26" borderId="7" xfId="1" applyFont="1" applyFill="1" applyBorder="1" applyAlignment="1">
      <alignment vertical="center"/>
    </xf>
    <xf numFmtId="164" fontId="14" fillId="26" borderId="7" xfId="1" applyFont="1" applyFill="1" applyBorder="1" applyAlignment="1">
      <alignment vertical="center"/>
    </xf>
    <xf numFmtId="164" fontId="14" fillId="8" borderId="7" xfId="1" applyFont="1" applyFill="1" applyBorder="1" applyAlignment="1">
      <alignment vertical="center" wrapText="1"/>
    </xf>
    <xf numFmtId="164" fontId="6" fillId="8" borderId="7" xfId="1" applyFont="1" applyFill="1" applyBorder="1" applyAlignment="1"/>
    <xf numFmtId="164" fontId="0" fillId="8" borderId="7" xfId="1" applyFont="1" applyFill="1" applyBorder="1" applyAlignment="1">
      <alignment vertical="center" wrapText="1"/>
    </xf>
    <xf numFmtId="164" fontId="6" fillId="8" borderId="7" xfId="1" applyFont="1" applyFill="1" applyBorder="1" applyAlignment="1">
      <alignment wrapText="1"/>
    </xf>
    <xf numFmtId="164" fontId="14" fillId="8" borderId="7" xfId="1" applyFont="1" applyFill="1" applyBorder="1" applyAlignment="1">
      <alignment vertical="center"/>
    </xf>
    <xf numFmtId="164" fontId="6" fillId="8" borderId="7" xfId="1" applyFont="1" applyFill="1" applyBorder="1" applyAlignment="1">
      <alignment vertical="center"/>
    </xf>
    <xf numFmtId="164" fontId="14" fillId="25" borderId="7" xfId="1" applyFont="1" applyFill="1" applyBorder="1" applyAlignment="1">
      <alignment vertical="center" wrapText="1"/>
    </xf>
    <xf numFmtId="164" fontId="6" fillId="25" borderId="7" xfId="1" applyFont="1" applyFill="1" applyBorder="1" applyAlignment="1"/>
    <xf numFmtId="164" fontId="0" fillId="25" borderId="7" xfId="1" applyFont="1" applyFill="1" applyBorder="1" applyAlignment="1">
      <alignment vertical="center" wrapText="1"/>
    </xf>
    <xf numFmtId="164" fontId="6" fillId="25" borderId="7" xfId="1" applyFont="1" applyFill="1" applyBorder="1" applyAlignment="1">
      <alignment wrapText="1"/>
    </xf>
    <xf numFmtId="164" fontId="14" fillId="25" borderId="7" xfId="1" applyFont="1" applyFill="1" applyBorder="1" applyAlignment="1">
      <alignment vertical="center"/>
    </xf>
    <xf numFmtId="164" fontId="6" fillId="25" borderId="7" xfId="1" applyFont="1" applyFill="1" applyBorder="1" applyAlignment="1">
      <alignment vertical="center"/>
    </xf>
    <xf numFmtId="164" fontId="14" fillId="12" borderId="7" xfId="1" applyFont="1" applyFill="1" applyBorder="1" applyAlignment="1">
      <alignment vertical="center" wrapText="1"/>
    </xf>
    <xf numFmtId="164" fontId="0" fillId="12" borderId="7" xfId="1" applyFont="1" applyFill="1" applyBorder="1" applyAlignment="1">
      <alignment vertical="center" wrapText="1"/>
    </xf>
    <xf numFmtId="164" fontId="6" fillId="12" borderId="7" xfId="1" applyFont="1" applyFill="1" applyBorder="1" applyAlignment="1">
      <alignment wrapText="1"/>
    </xf>
    <xf numFmtId="164" fontId="14" fillId="12" borderId="7" xfId="1" applyFont="1" applyFill="1" applyBorder="1" applyAlignment="1">
      <alignment vertical="center"/>
    </xf>
    <xf numFmtId="164" fontId="6" fillId="12" borderId="7" xfId="1" applyFont="1" applyFill="1" applyBorder="1" applyAlignment="1">
      <alignment vertical="center"/>
    </xf>
    <xf numFmtId="164" fontId="14" fillId="29" borderId="7" xfId="1" applyFont="1" applyFill="1" applyBorder="1" applyAlignment="1">
      <alignment vertical="center" wrapText="1"/>
    </xf>
    <xf numFmtId="164" fontId="0" fillId="29" borderId="7" xfId="1" applyFont="1" applyFill="1" applyBorder="1" applyAlignment="1">
      <alignment vertical="center" wrapText="1"/>
    </xf>
    <xf numFmtId="164" fontId="6" fillId="29" borderId="7" xfId="1" applyFont="1" applyFill="1" applyBorder="1" applyAlignment="1">
      <alignment wrapText="1"/>
    </xf>
    <xf numFmtId="164" fontId="0" fillId="29" borderId="7" xfId="1" applyFont="1" applyFill="1" applyBorder="1" applyAlignment="1"/>
    <xf numFmtId="164" fontId="14" fillId="29" borderId="7" xfId="1" applyFont="1" applyFill="1" applyBorder="1" applyAlignment="1">
      <alignment vertical="center"/>
    </xf>
    <xf numFmtId="164" fontId="6" fillId="29" borderId="7" xfId="1" applyFont="1" applyFill="1" applyBorder="1" applyAlignment="1">
      <alignment vertical="center"/>
    </xf>
    <xf numFmtId="164" fontId="14" fillId="23" borderId="7" xfId="1" applyFont="1" applyFill="1" applyBorder="1" applyAlignment="1">
      <alignment vertical="center" wrapText="1"/>
    </xf>
    <xf numFmtId="164" fontId="14" fillId="23" borderId="7" xfId="1" applyFont="1" applyFill="1" applyBorder="1" applyAlignment="1">
      <alignment vertical="center"/>
    </xf>
    <xf numFmtId="164" fontId="0" fillId="23" borderId="7" xfId="1" applyFont="1" applyFill="1" applyBorder="1" applyAlignment="1">
      <alignment vertical="center"/>
    </xf>
    <xf numFmtId="164" fontId="6" fillId="23" borderId="7" xfId="1" applyFont="1" applyFill="1" applyBorder="1" applyAlignment="1"/>
    <xf numFmtId="164" fontId="14" fillId="6" borderId="7" xfId="1" applyFont="1" applyFill="1" applyBorder="1" applyAlignment="1">
      <alignment wrapText="1"/>
    </xf>
    <xf numFmtId="164" fontId="14" fillId="6" borderId="7" xfId="1" applyFont="1" applyFill="1" applyBorder="1" applyAlignment="1"/>
    <xf numFmtId="0" fontId="23" fillId="0" borderId="0" xfId="6" applyFont="1"/>
    <xf numFmtId="0" fontId="16" fillId="0" borderId="0" xfId="0" applyFont="1"/>
    <xf numFmtId="1" fontId="6" fillId="13" borderId="7" xfId="0" applyNumberFormat="1" applyFont="1" applyFill="1" applyBorder="1" applyAlignment="1">
      <alignment horizontal="right"/>
    </xf>
    <xf numFmtId="1" fontId="6" fillId="13" borderId="3" xfId="0" applyNumberFormat="1" applyFont="1" applyFill="1" applyBorder="1" applyAlignment="1">
      <alignment horizontal="right"/>
    </xf>
    <xf numFmtId="43" fontId="6" fillId="13" borderId="7" xfId="9" applyFont="1" applyFill="1" applyBorder="1" applyAlignment="1">
      <alignment horizontal="right"/>
    </xf>
    <xf numFmtId="164" fontId="2" fillId="13" borderId="7" xfId="0" applyNumberFormat="1" applyFont="1" applyFill="1" applyBorder="1"/>
    <xf numFmtId="43" fontId="6" fillId="5" borderId="7" xfId="9" applyFont="1" applyFill="1" applyBorder="1" applyAlignment="1">
      <alignment horizontal="right"/>
    </xf>
    <xf numFmtId="1" fontId="8" fillId="13" borderId="6" xfId="0" applyNumberFormat="1" applyFont="1" applyFill="1" applyBorder="1"/>
    <xf numFmtId="0" fontId="8" fillId="0" borderId="0" xfId="0" applyFont="1" applyAlignment="1">
      <alignment horizontal="center" wrapText="1"/>
    </xf>
    <xf numFmtId="17" fontId="4" fillId="30" borderId="7" xfId="0" applyNumberFormat="1" applyFont="1" applyFill="1" applyBorder="1" applyAlignment="1">
      <alignment vertical="center"/>
    </xf>
    <xf numFmtId="0" fontId="6" fillId="30" borderId="7" xfId="0" applyFont="1" applyFill="1" applyBorder="1"/>
    <xf numFmtId="0" fontId="0" fillId="30" borderId="7" xfId="0" applyFill="1" applyBorder="1"/>
    <xf numFmtId="43" fontId="6" fillId="30" borderId="7" xfId="9" applyFont="1" applyFill="1" applyBorder="1" applyAlignment="1">
      <alignment horizontal="right"/>
    </xf>
    <xf numFmtId="43" fontId="6" fillId="30" borderId="7" xfId="1" applyNumberFormat="1" applyFont="1" applyFill="1" applyBorder="1" applyAlignment="1">
      <alignment vertical="center" wrapText="1"/>
    </xf>
    <xf numFmtId="0" fontId="17" fillId="5" borderId="1" xfId="0" applyFont="1" applyFill="1" applyBorder="1"/>
    <xf numFmtId="17" fontId="8" fillId="5" borderId="9" xfId="0" applyNumberFormat="1" applyFont="1" applyFill="1" applyBorder="1" applyAlignment="1">
      <alignment vertical="center"/>
    </xf>
    <xf numFmtId="0" fontId="17" fillId="5" borderId="7" xfId="0" applyFont="1" applyFill="1" applyBorder="1"/>
    <xf numFmtId="0" fontId="3" fillId="5" borderId="7" xfId="0" applyFont="1" applyFill="1" applyBorder="1"/>
    <xf numFmtId="1" fontId="6" fillId="5" borderId="7" xfId="0" applyNumberFormat="1" applyFont="1" applyFill="1" applyBorder="1" applyAlignment="1">
      <alignment horizontal="right"/>
    </xf>
    <xf numFmtId="0" fontId="7" fillId="5" borderId="13" xfId="0" applyFont="1" applyFill="1" applyBorder="1" applyAlignment="1">
      <alignment horizontal="center"/>
    </xf>
    <xf numFmtId="0" fontId="8" fillId="5" borderId="8" xfId="0" applyFont="1" applyFill="1" applyBorder="1"/>
    <xf numFmtId="0" fontId="8" fillId="5" borderId="6" xfId="0" applyFont="1" applyFill="1" applyBorder="1"/>
    <xf numFmtId="1" fontId="8" fillId="5" borderId="6" xfId="0" applyNumberFormat="1" applyFont="1" applyFill="1" applyBorder="1"/>
    <xf numFmtId="1" fontId="2" fillId="0" borderId="10" xfId="0" applyNumberFormat="1" applyFont="1" applyBorder="1"/>
    <xf numFmtId="0" fontId="21" fillId="27" borderId="11" xfId="0" applyFont="1" applyFill="1" applyBorder="1"/>
    <xf numFmtId="0" fontId="21" fillId="27" borderId="12" xfId="0" applyFont="1" applyFill="1" applyBorder="1"/>
    <xf numFmtId="2" fontId="0" fillId="30" borderId="7" xfId="0" applyNumberFormat="1" applyFill="1" applyBorder="1"/>
    <xf numFmtId="0" fontId="10" fillId="30" borderId="7" xfId="0" applyFont="1" applyFill="1" applyBorder="1" applyAlignment="1">
      <alignment horizontal="right"/>
    </xf>
    <xf numFmtId="0" fontId="10" fillId="5" borderId="7" xfId="0" applyFont="1" applyFill="1" applyBorder="1" applyAlignment="1">
      <alignment horizontal="right"/>
    </xf>
    <xf numFmtId="0" fontId="10" fillId="12" borderId="7" xfId="0" applyFont="1" applyFill="1" applyBorder="1" applyAlignment="1">
      <alignment horizontal="right"/>
    </xf>
    <xf numFmtId="1" fontId="6" fillId="12" borderId="7" xfId="0" applyNumberFormat="1" applyFont="1" applyFill="1" applyBorder="1" applyAlignment="1">
      <alignment horizontal="right"/>
    </xf>
    <xf numFmtId="0" fontId="6" fillId="12" borderId="1" xfId="0" applyFont="1" applyFill="1" applyBorder="1"/>
    <xf numFmtId="2" fontId="2" fillId="12" borderId="7" xfId="0" applyNumberFormat="1" applyFont="1" applyFill="1" applyBorder="1"/>
    <xf numFmtId="0" fontId="6" fillId="12" borderId="7" xfId="0" applyFont="1" applyFill="1" applyBorder="1" applyAlignment="1">
      <alignment horizontal="right"/>
    </xf>
    <xf numFmtId="0" fontId="6" fillId="30" borderId="7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  <xf numFmtId="2" fontId="6" fillId="12" borderId="7" xfId="0" applyNumberFormat="1" applyFont="1" applyFill="1" applyBorder="1" applyAlignment="1">
      <alignment horizontal="right"/>
    </xf>
    <xf numFmtId="2" fontId="6" fillId="12" borderId="1" xfId="0" applyNumberFormat="1" applyFont="1" applyFill="1" applyBorder="1"/>
    <xf numFmtId="2" fontId="6" fillId="30" borderId="7" xfId="0" applyNumberFormat="1" applyFont="1" applyFill="1" applyBorder="1"/>
    <xf numFmtId="17" fontId="4" fillId="12" borderId="3" xfId="0" applyNumberFormat="1" applyFont="1" applyFill="1" applyBorder="1" applyAlignment="1">
      <alignment vertical="center"/>
    </xf>
    <xf numFmtId="2" fontId="6" fillId="12" borderId="3" xfId="0" applyNumberFormat="1" applyFont="1" applyFill="1" applyBorder="1" applyAlignment="1">
      <alignment horizontal="right"/>
    </xf>
    <xf numFmtId="2" fontId="2" fillId="12" borderId="3" xfId="0" applyNumberFormat="1" applyFont="1" applyFill="1" applyBorder="1"/>
    <xf numFmtId="0" fontId="0" fillId="27" borderId="7" xfId="0" applyFill="1" applyBorder="1"/>
    <xf numFmtId="0" fontId="0" fillId="2" borderId="0" xfId="0" applyFill="1"/>
    <xf numFmtId="0" fontId="2" fillId="2" borderId="0" xfId="0" applyFont="1" applyFill="1"/>
    <xf numFmtId="0" fontId="2" fillId="25" borderId="7" xfId="0" applyFont="1" applyFill="1" applyBorder="1"/>
    <xf numFmtId="0" fontId="0" fillId="31" borderId="7" xfId="0" applyFill="1" applyBorder="1"/>
    <xf numFmtId="0" fontId="17" fillId="32" borderId="1" xfId="0" applyFont="1" applyFill="1" applyBorder="1"/>
    <xf numFmtId="17" fontId="8" fillId="32" borderId="9" xfId="0" applyNumberFormat="1" applyFont="1" applyFill="1" applyBorder="1" applyAlignment="1">
      <alignment vertical="center"/>
    </xf>
    <xf numFmtId="0" fontId="17" fillId="32" borderId="7" xfId="0" applyFont="1" applyFill="1" applyBorder="1"/>
    <xf numFmtId="0" fontId="0" fillId="32" borderId="7" xfId="0" applyFill="1" applyBorder="1"/>
    <xf numFmtId="0" fontId="3" fillId="32" borderId="7" xfId="0" applyFont="1" applyFill="1" applyBorder="1"/>
    <xf numFmtId="0" fontId="3" fillId="32" borderId="7" xfId="0" applyFont="1" applyFill="1" applyBorder="1" applyAlignment="1">
      <alignment horizontal="right"/>
    </xf>
    <xf numFmtId="1" fontId="6" fillId="32" borderId="7" xfId="0" applyNumberFormat="1" applyFont="1" applyFill="1" applyBorder="1"/>
    <xf numFmtId="1" fontId="6" fillId="32" borderId="7" xfId="0" applyNumberFormat="1" applyFont="1" applyFill="1" applyBorder="1" applyAlignment="1">
      <alignment horizontal="right"/>
    </xf>
    <xf numFmtId="0" fontId="7" fillId="32" borderId="13" xfId="0" applyFont="1" applyFill="1" applyBorder="1" applyAlignment="1">
      <alignment horizontal="center"/>
    </xf>
    <xf numFmtId="0" fontId="8" fillId="32" borderId="8" xfId="0" applyFont="1" applyFill="1" applyBorder="1"/>
    <xf numFmtId="1" fontId="2" fillId="32" borderId="7" xfId="0" applyNumberFormat="1" applyFont="1" applyFill="1" applyBorder="1"/>
    <xf numFmtId="0" fontId="8" fillId="32" borderId="6" xfId="0" applyFont="1" applyFill="1" applyBorder="1"/>
    <xf numFmtId="1" fontId="8" fillId="32" borderId="6" xfId="0" applyNumberFormat="1" applyFont="1" applyFill="1" applyBorder="1"/>
    <xf numFmtId="17" fontId="4" fillId="31" borderId="7" xfId="0" applyNumberFormat="1" applyFont="1" applyFill="1" applyBorder="1" applyAlignment="1">
      <alignment vertical="center"/>
    </xf>
    <xf numFmtId="2" fontId="0" fillId="31" borderId="7" xfId="0" applyNumberFormat="1" applyFill="1" applyBorder="1"/>
    <xf numFmtId="0" fontId="6" fillId="31" borderId="7" xfId="0" applyFont="1" applyFill="1" applyBorder="1"/>
    <xf numFmtId="0" fontId="6" fillId="31" borderId="7" xfId="0" applyFont="1" applyFill="1" applyBorder="1" applyAlignment="1">
      <alignment horizontal="right"/>
    </xf>
    <xf numFmtId="2" fontId="6" fillId="31" borderId="7" xfId="0" applyNumberFormat="1" applyFont="1" applyFill="1" applyBorder="1"/>
    <xf numFmtId="43" fontId="6" fillId="31" borderId="7" xfId="9" applyFont="1" applyFill="1" applyBorder="1" applyAlignment="1">
      <alignment horizontal="right"/>
    </xf>
    <xf numFmtId="43" fontId="6" fillId="31" borderId="7" xfId="1" applyNumberFormat="1" applyFont="1" applyFill="1" applyBorder="1" applyAlignment="1">
      <alignment vertical="center" wrapText="1"/>
    </xf>
    <xf numFmtId="0" fontId="2" fillId="6" borderId="13" xfId="0" applyFont="1" applyFill="1" applyBorder="1"/>
    <xf numFmtId="2" fontId="2" fillId="6" borderId="7" xfId="0" applyNumberFormat="1" applyFont="1" applyFill="1" applyBorder="1"/>
    <xf numFmtId="0" fontId="21" fillId="27" borderId="3" xfId="0" applyFont="1" applyFill="1" applyBorder="1" applyAlignment="1">
      <alignment horizontal="center"/>
    </xf>
    <xf numFmtId="0" fontId="21" fillId="27" borderId="11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0" borderId="0" xfId="0" applyFont="1"/>
    <xf numFmtId="0" fontId="7" fillId="25" borderId="7" xfId="0" applyFont="1" applyFill="1" applyBorder="1" applyAlignment="1">
      <alignment horizontal="center"/>
    </xf>
    <xf numFmtId="0" fontId="19" fillId="19" borderId="7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0" fontId="7" fillId="22" borderId="7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7" fillId="32" borderId="5" xfId="0" applyFont="1" applyFill="1" applyBorder="1" applyAlignment="1">
      <alignment horizontal="center"/>
    </xf>
    <xf numFmtId="0" fontId="7" fillId="32" borderId="10" xfId="0" applyFont="1" applyFill="1" applyBorder="1" applyAlignment="1">
      <alignment horizontal="center"/>
    </xf>
    <xf numFmtId="0" fontId="7" fillId="32" borderId="9" xfId="0" applyFont="1" applyFill="1" applyBorder="1" applyAlignment="1">
      <alignment horizontal="center"/>
    </xf>
    <xf numFmtId="0" fontId="7" fillId="14" borderId="3" xfId="0" applyFont="1" applyFill="1" applyBorder="1" applyAlignment="1">
      <alignment horizontal="center"/>
    </xf>
    <xf numFmtId="0" fontId="7" fillId="14" borderId="11" xfId="0" applyFont="1" applyFill="1" applyBorder="1" applyAlignment="1">
      <alignment horizontal="center"/>
    </xf>
    <xf numFmtId="0" fontId="7" fillId="14" borderId="12" xfId="0" applyFont="1" applyFill="1" applyBorder="1" applyAlignment="1">
      <alignment horizontal="center"/>
    </xf>
    <xf numFmtId="0" fontId="7" fillId="23" borderId="7" xfId="0" applyFont="1" applyFill="1" applyBorder="1" applyAlignment="1">
      <alignment horizontal="center"/>
    </xf>
    <xf numFmtId="0" fontId="7" fillId="24" borderId="7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21" borderId="3" xfId="0" applyFont="1" applyFill="1" applyBorder="1" applyAlignment="1">
      <alignment horizontal="center"/>
    </xf>
    <xf numFmtId="0" fontId="7" fillId="21" borderId="11" xfId="0" applyFont="1" applyFill="1" applyBorder="1" applyAlignment="1">
      <alignment horizontal="center"/>
    </xf>
    <xf numFmtId="0" fontId="7" fillId="21" borderId="12" xfId="0" applyFont="1" applyFill="1" applyBorder="1" applyAlignment="1">
      <alignment horizontal="center"/>
    </xf>
    <xf numFmtId="0" fontId="7" fillId="13" borderId="5" xfId="0" applyFont="1" applyFill="1" applyBorder="1" applyAlignment="1">
      <alignment horizontal="center"/>
    </xf>
    <xf numFmtId="0" fontId="7" fillId="13" borderId="10" xfId="0" applyFont="1" applyFill="1" applyBorder="1" applyAlignment="1">
      <alignment horizontal="center"/>
    </xf>
    <xf numFmtId="0" fontId="7" fillId="13" borderId="9" xfId="0" applyFont="1" applyFill="1" applyBorder="1" applyAlignment="1">
      <alignment horizontal="center"/>
    </xf>
    <xf numFmtId="0" fontId="7" fillId="18" borderId="3" xfId="0" applyFont="1" applyFill="1" applyBorder="1" applyAlignment="1">
      <alignment horizontal="center"/>
    </xf>
    <xf numFmtId="0" fontId="7" fillId="18" borderId="11" xfId="0" applyFont="1" applyFill="1" applyBorder="1" applyAlignment="1">
      <alignment horizontal="center"/>
    </xf>
    <xf numFmtId="0" fontId="7" fillId="18" borderId="12" xfId="0" applyFont="1" applyFill="1" applyBorder="1" applyAlignment="1">
      <alignment horizontal="center"/>
    </xf>
    <xf numFmtId="0" fontId="7" fillId="16" borderId="7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7" fillId="17" borderId="11" xfId="0" applyFont="1" applyFill="1" applyBorder="1" applyAlignment="1">
      <alignment horizontal="center"/>
    </xf>
    <xf numFmtId="0" fontId="7" fillId="17" borderId="12" xfId="0" applyFont="1" applyFill="1" applyBorder="1" applyAlignment="1">
      <alignment horizontal="center"/>
    </xf>
  </cellXfs>
  <cellStyles count="10">
    <cellStyle name="Comma" xfId="1" builtinId="3"/>
    <cellStyle name="Comma 11 2" xfId="9"/>
    <cellStyle name="Normal" xfId="0" builtinId="0"/>
    <cellStyle name="Normal 13 3" xfId="8"/>
    <cellStyle name="Normal 16" xfId="6"/>
    <cellStyle name="Normal 2" xfId="5"/>
    <cellStyle name="Normal 2 4 4" xfId="4"/>
    <cellStyle name="Normal_2008" xfId="7"/>
    <cellStyle name="Normal_2009" xfId="3"/>
    <cellStyle name="Normal_2010" xfId="2"/>
  </cellStyles>
  <dxfs count="0"/>
  <tableStyles count="0" defaultTableStyle="TableStyleMedium2" defaultPivotStyle="PivotStyleMedium9"/>
  <colors>
    <mruColors>
      <color rgb="FFE7A5FB"/>
      <color rgb="FF99FFCC"/>
      <color rgb="FF66CCFF"/>
      <color rgb="FFFFFFCC"/>
      <color rgb="FFFF3399"/>
      <color rgb="FF0099CC"/>
      <color rgb="FF99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All Selected Vegetables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2705639482128224E-2"/>
          <c:y val="0.19480351414406533"/>
          <c:w val="0.77479369948946408"/>
          <c:h val="0.68921660834062404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'Vegetables Summary'!$G$1:$K$1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'Vegetables Summary'!$G$7:$K$7</c:f>
              <c:numCache>
                <c:formatCode>General</c:formatCode>
                <c:ptCount val="5"/>
                <c:pt idx="0">
                  <c:v>13031</c:v>
                </c:pt>
                <c:pt idx="1">
                  <c:v>11192.226041666667</c:v>
                </c:pt>
                <c:pt idx="2">
                  <c:v>10045</c:v>
                </c:pt>
                <c:pt idx="3">
                  <c:v>14650.333333333332</c:v>
                </c:pt>
                <c:pt idx="4">
                  <c:v>11262.75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93-4D65-8AD7-8E21B6C61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04768"/>
        <c:axId val="67132736"/>
      </c:lineChart>
      <c:catAx>
        <c:axId val="6070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7132736"/>
        <c:crosses val="autoZero"/>
        <c:auto val="1"/>
        <c:lblAlgn val="ctr"/>
        <c:lblOffset val="100"/>
        <c:noMultiLvlLbl val="0"/>
      </c:catAx>
      <c:valAx>
        <c:axId val="67132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0704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2004 Vegetables</c:v>
          </c:tx>
          <c:marker>
            <c:symbol val="none"/>
          </c:marker>
          <c:cat>
            <c:strRef>
              <c:f>'Vegetables Summary'!$N$1:$R$1</c:f>
              <c:strCache>
                <c:ptCount val="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</c:strCache>
            </c:strRef>
          </c:cat>
          <c:val>
            <c:numRef>
              <c:f>'Vegetables Summary'!$N$7:$R$7</c:f>
              <c:numCache>
                <c:formatCode>General</c:formatCode>
                <c:ptCount val="5"/>
                <c:pt idx="0">
                  <c:v>6800</c:v>
                </c:pt>
                <c:pt idx="1">
                  <c:v>6740</c:v>
                </c:pt>
                <c:pt idx="2">
                  <c:v>6466</c:v>
                </c:pt>
                <c:pt idx="3">
                  <c:v>6494</c:v>
                </c:pt>
                <c:pt idx="4">
                  <c:v>4038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2-48A8-ACAD-74E997EB6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2528"/>
        <c:axId val="67159168"/>
      </c:lineChart>
      <c:catAx>
        <c:axId val="6018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7159168"/>
        <c:crosses val="autoZero"/>
        <c:auto val="1"/>
        <c:lblAlgn val="ctr"/>
        <c:lblOffset val="100"/>
        <c:noMultiLvlLbl val="0"/>
      </c:catAx>
      <c:valAx>
        <c:axId val="671591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0182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1238248</xdr:colOff>
      <xdr:row>8</xdr:row>
      <xdr:rowOff>9525</xdr:rowOff>
    </xdr:from>
    <xdr:to>
      <xdr:col>11</xdr:col>
      <xdr:colOff>514349</xdr:colOff>
      <xdr:row>22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142875</xdr:colOff>
      <xdr:row>7</xdr:row>
      <xdr:rowOff>161925</xdr:rowOff>
    </xdr:from>
    <xdr:to>
      <xdr:col>19</xdr:col>
      <xdr:colOff>447675</xdr:colOff>
      <xdr:row>22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O51"/>
  <sheetViews>
    <sheetView tabSelected="1" zoomScaleNormal="100" workbookViewId="0">
      <pane xSplit="1" topLeftCell="FC1" activePane="topRight" state="frozen"/>
      <selection pane="topRight" activeCell="FE21" sqref="FE21"/>
    </sheetView>
  </sheetViews>
  <sheetFormatPr defaultColWidth="10.5703125" defaultRowHeight="15" x14ac:dyDescent="0.25"/>
  <cols>
    <col min="1" max="1" width="46.140625" style="2" customWidth="1"/>
    <col min="91" max="91" width="10.85546875" customWidth="1"/>
    <col min="92" max="92" width="10.7109375" customWidth="1"/>
    <col min="93" max="93" width="11" customWidth="1"/>
    <col min="145" max="146" width="11.42578125" customWidth="1"/>
    <col min="147" max="147" width="12.28515625" customWidth="1"/>
    <col min="148" max="148" width="12.140625" customWidth="1"/>
    <col min="149" max="149" width="13.42578125" customWidth="1"/>
  </cols>
  <sheetData>
    <row r="1" spans="1:171" ht="31.5" x14ac:dyDescent="0.25">
      <c r="A1" s="353" t="s">
        <v>0</v>
      </c>
    </row>
    <row r="2" spans="1:171" ht="15.75" x14ac:dyDescent="0.25">
      <c r="A2" s="11" t="s">
        <v>1</v>
      </c>
    </row>
    <row r="3" spans="1:171" x14ac:dyDescent="0.25">
      <c r="A3" s="12" t="s">
        <v>2</v>
      </c>
      <c r="B3" s="416" t="s">
        <v>48</v>
      </c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O3" s="414" t="s">
        <v>49</v>
      </c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369"/>
      <c r="AB3" s="369"/>
      <c r="AC3" s="369"/>
      <c r="AD3" s="369"/>
      <c r="AE3" s="369"/>
      <c r="AF3" s="369"/>
      <c r="AG3" s="369"/>
      <c r="AH3" s="369"/>
      <c r="AI3" s="369"/>
      <c r="AJ3" s="369"/>
      <c r="AK3" s="369"/>
      <c r="AL3" s="369"/>
      <c r="AM3" s="415" t="s">
        <v>49</v>
      </c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5"/>
      <c r="AY3" s="415" t="s">
        <v>49</v>
      </c>
      <c r="AZ3" s="415"/>
      <c r="BA3" s="415"/>
      <c r="BB3" s="415"/>
      <c r="BC3" s="415"/>
      <c r="BD3" s="415"/>
      <c r="BE3" s="415"/>
      <c r="BF3" s="415"/>
      <c r="BG3" s="415"/>
      <c r="BH3" s="415"/>
      <c r="BI3" s="415"/>
      <c r="BJ3" s="415"/>
      <c r="BK3" s="415" t="s">
        <v>49</v>
      </c>
      <c r="BL3" s="415"/>
      <c r="BM3" s="415"/>
      <c r="BN3" s="415"/>
      <c r="BO3" s="415"/>
      <c r="BP3" s="415"/>
      <c r="BQ3" s="415"/>
      <c r="BR3" s="415"/>
      <c r="BS3" s="415"/>
      <c r="BT3" s="415"/>
      <c r="BU3" s="415"/>
      <c r="BV3" s="415"/>
      <c r="BW3" s="415" t="s">
        <v>49</v>
      </c>
      <c r="BX3" s="415"/>
      <c r="BY3" s="415"/>
      <c r="BZ3" s="415"/>
      <c r="CA3" s="415"/>
      <c r="CB3" s="415"/>
      <c r="CC3" s="415"/>
      <c r="CD3" s="415"/>
      <c r="CE3" s="415"/>
      <c r="CF3" s="415"/>
      <c r="CG3" s="415"/>
      <c r="CH3" s="415"/>
      <c r="CI3" s="415" t="s">
        <v>49</v>
      </c>
      <c r="CJ3" s="415"/>
      <c r="CK3" s="415"/>
      <c r="CL3" s="415"/>
      <c r="CM3" s="415"/>
      <c r="CN3" s="415"/>
      <c r="CO3" s="415"/>
      <c r="CP3" s="415"/>
      <c r="CQ3" s="415"/>
      <c r="CR3" s="415"/>
      <c r="CS3" s="415"/>
      <c r="CT3" s="415"/>
      <c r="CU3" s="415" t="s">
        <v>49</v>
      </c>
      <c r="CV3" s="415"/>
      <c r="CW3" s="415"/>
      <c r="CX3" s="415"/>
      <c r="CY3" s="415"/>
      <c r="CZ3" s="415"/>
      <c r="DA3" s="415"/>
      <c r="DB3" s="415"/>
      <c r="DC3" s="415"/>
      <c r="DD3" s="415"/>
      <c r="DE3" s="415"/>
      <c r="DF3" s="415"/>
      <c r="DG3" s="369"/>
      <c r="DH3" s="369"/>
      <c r="DI3" s="369"/>
      <c r="DJ3" s="369"/>
      <c r="DK3" s="369"/>
      <c r="DL3" s="369"/>
      <c r="DM3" s="369"/>
      <c r="DN3" s="369"/>
      <c r="DO3" s="369"/>
      <c r="DP3" s="369"/>
      <c r="DQ3" s="369"/>
      <c r="DR3" s="369"/>
      <c r="DS3" s="369"/>
      <c r="DT3" s="369"/>
      <c r="DU3" s="369"/>
      <c r="DV3" s="369"/>
      <c r="DW3" s="369"/>
      <c r="DX3" s="369"/>
      <c r="DY3" s="369"/>
      <c r="DZ3" s="369"/>
      <c r="EA3" s="369"/>
      <c r="EB3" s="369"/>
      <c r="EC3" s="369"/>
      <c r="ED3" s="369"/>
      <c r="EE3" s="369"/>
      <c r="EF3" s="369"/>
      <c r="EG3" s="369"/>
      <c r="EH3" s="369"/>
      <c r="EI3" s="369"/>
      <c r="EJ3" s="369"/>
      <c r="EK3" s="369"/>
      <c r="EL3" s="369"/>
      <c r="EM3" s="369"/>
      <c r="EN3" s="369"/>
      <c r="EO3" s="369"/>
      <c r="EP3" s="370"/>
      <c r="EQ3" s="370"/>
      <c r="ER3" s="370"/>
      <c r="ES3" s="370"/>
      <c r="ET3" s="370"/>
      <c r="EU3" s="370"/>
      <c r="EV3" s="370"/>
      <c r="EW3" s="370"/>
      <c r="EX3" s="370"/>
      <c r="EY3" s="370"/>
      <c r="EZ3" s="370"/>
      <c r="FA3" s="370"/>
      <c r="FB3" s="370"/>
      <c r="FC3" s="387"/>
      <c r="FD3" s="387"/>
      <c r="FE3" s="387"/>
      <c r="FF3" s="387"/>
      <c r="FG3" s="387"/>
      <c r="FH3" s="387"/>
      <c r="FI3" s="387"/>
      <c r="FJ3" s="387"/>
      <c r="FK3" s="387"/>
      <c r="FL3" s="387"/>
      <c r="FM3" s="387"/>
      <c r="FN3" s="387"/>
      <c r="FO3" s="388"/>
    </row>
    <row r="4" spans="1:171" x14ac:dyDescent="0.25">
      <c r="A4" s="13"/>
      <c r="B4" s="137">
        <v>2014</v>
      </c>
      <c r="C4" s="137">
        <v>2015</v>
      </c>
      <c r="D4" s="137">
        <v>2016</v>
      </c>
      <c r="E4" s="137">
        <v>2017</v>
      </c>
      <c r="F4" s="137">
        <v>2018</v>
      </c>
      <c r="G4" s="137">
        <v>2019</v>
      </c>
      <c r="H4" s="137">
        <v>2020</v>
      </c>
      <c r="I4" s="137">
        <v>2021</v>
      </c>
      <c r="J4" s="137">
        <v>2022</v>
      </c>
      <c r="K4" s="137">
        <v>2023</v>
      </c>
      <c r="L4" s="137">
        <v>2024</v>
      </c>
      <c r="M4" s="137">
        <v>2025</v>
      </c>
      <c r="O4" s="193" t="s">
        <v>21</v>
      </c>
      <c r="P4" s="193" t="s">
        <v>22</v>
      </c>
      <c r="Q4" s="193" t="s">
        <v>23</v>
      </c>
      <c r="R4" s="193" t="s">
        <v>24</v>
      </c>
      <c r="S4" s="193" t="s">
        <v>25</v>
      </c>
      <c r="T4" s="193" t="s">
        <v>26</v>
      </c>
      <c r="U4" s="193" t="s">
        <v>27</v>
      </c>
      <c r="V4" s="193" t="s">
        <v>28</v>
      </c>
      <c r="W4" s="193" t="s">
        <v>29</v>
      </c>
      <c r="X4" s="193" t="s">
        <v>30</v>
      </c>
      <c r="Y4" s="193" t="s">
        <v>31</v>
      </c>
      <c r="Z4" s="193" t="s">
        <v>32</v>
      </c>
      <c r="AA4" s="195" t="s">
        <v>33</v>
      </c>
      <c r="AB4" s="195" t="s">
        <v>34</v>
      </c>
      <c r="AC4" s="195" t="s">
        <v>35</v>
      </c>
      <c r="AD4" s="195" t="s">
        <v>36</v>
      </c>
      <c r="AE4" s="195" t="s">
        <v>37</v>
      </c>
      <c r="AF4" s="195" t="s">
        <v>38</v>
      </c>
      <c r="AG4" s="195" t="s">
        <v>39</v>
      </c>
      <c r="AH4" s="231" t="s">
        <v>40</v>
      </c>
      <c r="AI4" s="231" t="s">
        <v>41</v>
      </c>
      <c r="AJ4" s="231" t="s">
        <v>42</v>
      </c>
      <c r="AK4" s="231" t="s">
        <v>43</v>
      </c>
      <c r="AL4" s="231" t="s">
        <v>44</v>
      </c>
      <c r="AM4" s="14">
        <v>42370</v>
      </c>
      <c r="AN4" s="14">
        <v>42401</v>
      </c>
      <c r="AO4" s="14">
        <v>42430</v>
      </c>
      <c r="AP4" s="14">
        <v>42461</v>
      </c>
      <c r="AQ4" s="14">
        <v>42491</v>
      </c>
      <c r="AR4" s="14">
        <v>42522</v>
      </c>
      <c r="AS4" s="14">
        <v>42552</v>
      </c>
      <c r="AT4" s="14">
        <v>42583</v>
      </c>
      <c r="AU4" s="14">
        <v>42614</v>
      </c>
      <c r="AV4" s="14">
        <v>42644</v>
      </c>
      <c r="AW4" s="14">
        <v>42675</v>
      </c>
      <c r="AX4" s="14">
        <v>42705</v>
      </c>
      <c r="AY4" s="15">
        <v>42736</v>
      </c>
      <c r="AZ4" s="15">
        <v>42767</v>
      </c>
      <c r="BA4" s="15">
        <v>42795</v>
      </c>
      <c r="BB4" s="15">
        <v>42826</v>
      </c>
      <c r="BC4" s="15">
        <v>42856</v>
      </c>
      <c r="BD4" s="15">
        <v>42887</v>
      </c>
      <c r="BE4" s="15">
        <v>42917</v>
      </c>
      <c r="BF4" s="15">
        <v>42948</v>
      </c>
      <c r="BG4" s="15">
        <v>42979</v>
      </c>
      <c r="BH4" s="15">
        <v>43009</v>
      </c>
      <c r="BI4" s="15">
        <v>43040</v>
      </c>
      <c r="BJ4" s="15">
        <v>43070</v>
      </c>
      <c r="BK4" s="16">
        <v>43101</v>
      </c>
      <c r="BL4" s="16">
        <v>43132</v>
      </c>
      <c r="BM4" s="16">
        <v>43160</v>
      </c>
      <c r="BN4" s="16">
        <v>43191</v>
      </c>
      <c r="BO4" s="16">
        <v>43221</v>
      </c>
      <c r="BP4" s="16">
        <v>43252</v>
      </c>
      <c r="BQ4" s="16">
        <v>43282</v>
      </c>
      <c r="BR4" s="16">
        <v>43313</v>
      </c>
      <c r="BS4" s="16">
        <v>43344</v>
      </c>
      <c r="BT4" s="16">
        <v>43374</v>
      </c>
      <c r="BU4" s="16">
        <v>43405</v>
      </c>
      <c r="BV4" s="16">
        <v>43435</v>
      </c>
      <c r="BW4" s="17">
        <v>43466</v>
      </c>
      <c r="BX4" s="17">
        <v>43497</v>
      </c>
      <c r="BY4" s="17">
        <v>43525</v>
      </c>
      <c r="BZ4" s="17">
        <v>43556</v>
      </c>
      <c r="CA4" s="17">
        <v>43586</v>
      </c>
      <c r="CB4" s="17">
        <v>43617</v>
      </c>
      <c r="CC4" s="17">
        <v>43647</v>
      </c>
      <c r="CD4" s="17">
        <v>43678</v>
      </c>
      <c r="CE4" s="17">
        <v>43709</v>
      </c>
      <c r="CF4" s="17">
        <v>43739</v>
      </c>
      <c r="CG4" s="17">
        <v>43770</v>
      </c>
      <c r="CH4" s="17">
        <v>43800</v>
      </c>
      <c r="CI4" s="18">
        <v>43831</v>
      </c>
      <c r="CJ4" s="18">
        <v>43862</v>
      </c>
      <c r="CK4" s="18">
        <v>43891</v>
      </c>
      <c r="CL4" s="19" t="s">
        <v>46</v>
      </c>
      <c r="CM4" s="19" t="s">
        <v>47</v>
      </c>
      <c r="CN4" s="3">
        <v>43983</v>
      </c>
      <c r="CO4" s="3">
        <v>44013</v>
      </c>
      <c r="CP4" s="3">
        <v>44044</v>
      </c>
      <c r="CQ4" s="3">
        <v>44075</v>
      </c>
      <c r="CR4" s="3">
        <v>44105</v>
      </c>
      <c r="CS4" s="3">
        <v>44136</v>
      </c>
      <c r="CT4" s="3">
        <v>44166</v>
      </c>
      <c r="CU4" s="4">
        <v>44197</v>
      </c>
      <c r="CV4" s="4">
        <v>44228</v>
      </c>
      <c r="CW4" s="4">
        <v>44256</v>
      </c>
      <c r="CX4" s="4">
        <v>44287</v>
      </c>
      <c r="CY4" s="4">
        <v>44317</v>
      </c>
      <c r="CZ4" s="4">
        <v>44348</v>
      </c>
      <c r="DA4" s="4">
        <v>44378</v>
      </c>
      <c r="DB4" s="4">
        <v>44409</v>
      </c>
      <c r="DC4" s="4">
        <v>44440</v>
      </c>
      <c r="DD4" s="4">
        <v>44470</v>
      </c>
      <c r="DE4" s="4">
        <v>44501</v>
      </c>
      <c r="DF4" s="4">
        <v>44531</v>
      </c>
      <c r="DG4" s="5">
        <v>44562</v>
      </c>
      <c r="DH4" s="5">
        <v>44593</v>
      </c>
      <c r="DI4" s="5">
        <v>44621</v>
      </c>
      <c r="DJ4" s="5">
        <v>44652</v>
      </c>
      <c r="DK4" s="5">
        <v>44682</v>
      </c>
      <c r="DL4" s="5">
        <v>44713</v>
      </c>
      <c r="DM4" s="5">
        <v>44743</v>
      </c>
      <c r="DN4" s="5">
        <v>44774</v>
      </c>
      <c r="DO4" s="5">
        <v>44805</v>
      </c>
      <c r="DP4" s="5">
        <v>44835</v>
      </c>
      <c r="DQ4" s="5">
        <v>44866</v>
      </c>
      <c r="DR4" s="5">
        <v>44896</v>
      </c>
      <c r="DS4" s="6">
        <v>44927</v>
      </c>
      <c r="DT4" s="6">
        <v>44958</v>
      </c>
      <c r="DU4" s="6">
        <v>44986</v>
      </c>
      <c r="DV4" s="6">
        <v>45017</v>
      </c>
      <c r="DW4" s="6">
        <v>45047</v>
      </c>
      <c r="DX4" s="6">
        <v>45078</v>
      </c>
      <c r="DY4" s="6">
        <v>45108</v>
      </c>
      <c r="DZ4" s="6">
        <v>45139</v>
      </c>
      <c r="EA4" s="6">
        <v>45170</v>
      </c>
      <c r="EB4" s="6">
        <v>45200</v>
      </c>
      <c r="EC4" s="6">
        <v>45231</v>
      </c>
      <c r="ED4" s="6">
        <v>45261</v>
      </c>
      <c r="EE4" s="10">
        <v>45292</v>
      </c>
      <c r="EF4" s="10">
        <v>45323</v>
      </c>
      <c r="EG4" s="10">
        <v>45352</v>
      </c>
      <c r="EH4" s="10">
        <v>45383</v>
      </c>
      <c r="EI4" s="10">
        <v>45413</v>
      </c>
      <c r="EJ4" s="10">
        <v>45444</v>
      </c>
      <c r="EK4" s="10">
        <v>45474</v>
      </c>
      <c r="EL4" s="10">
        <v>45505</v>
      </c>
      <c r="EM4" s="10">
        <v>45536</v>
      </c>
      <c r="EN4" s="10">
        <v>45566</v>
      </c>
      <c r="EO4" s="10">
        <v>45597</v>
      </c>
      <c r="EP4" s="10">
        <v>45627</v>
      </c>
      <c r="EQ4" s="3">
        <v>45658</v>
      </c>
      <c r="ER4" s="3">
        <v>45689</v>
      </c>
      <c r="ES4" s="3">
        <v>45717</v>
      </c>
      <c r="ET4" s="3">
        <v>45748</v>
      </c>
      <c r="EU4" s="3">
        <v>45778</v>
      </c>
      <c r="EV4" s="3">
        <v>45809</v>
      </c>
      <c r="EW4" s="3">
        <v>45839</v>
      </c>
      <c r="EX4" s="3">
        <v>45870</v>
      </c>
      <c r="EY4" s="3">
        <v>45901</v>
      </c>
      <c r="EZ4" s="3">
        <v>45931</v>
      </c>
      <c r="FA4" s="3">
        <v>45962</v>
      </c>
      <c r="FB4" s="3">
        <v>45992</v>
      </c>
      <c r="FC4" s="254">
        <v>46023</v>
      </c>
      <c r="FD4" s="254">
        <v>46054</v>
      </c>
      <c r="FE4" s="254">
        <v>46082</v>
      </c>
      <c r="FF4" s="254">
        <v>46113</v>
      </c>
      <c r="FG4" s="254">
        <v>46143</v>
      </c>
      <c r="FH4" s="254">
        <v>46174</v>
      </c>
      <c r="FI4" s="254">
        <v>46204</v>
      </c>
      <c r="FJ4" s="254">
        <v>46235</v>
      </c>
      <c r="FK4" s="254">
        <v>46266</v>
      </c>
      <c r="FL4" s="254">
        <v>46296</v>
      </c>
      <c r="FM4" s="254">
        <v>46327</v>
      </c>
      <c r="FN4" s="254">
        <v>46357</v>
      </c>
      <c r="FO4" s="388"/>
    </row>
    <row r="5" spans="1:171" x14ac:dyDescent="0.25">
      <c r="A5" s="20" t="s">
        <v>3</v>
      </c>
      <c r="B5" s="208">
        <f>AVERAGE(O5,P5,Q5,R5,S5,T5,U5,V5,W5,X5,Y5,Z5)</f>
        <v>7520.5682708333334</v>
      </c>
      <c r="C5" s="208">
        <f>AVERAGE(AA5,AB5,AC5,AD5,AE5,AF5,AG5,AH5,AI5,AJ5,AK5,AL5)</f>
        <v>4372.1724999999997</v>
      </c>
      <c r="D5" s="208">
        <f>AVERAGE(AM5,AN5,AO5,AP5,AQ5,AR5,AS5,AT5,AU5,AV5,AW5,AX5)</f>
        <v>7304.583333333333</v>
      </c>
      <c r="E5" s="208">
        <f>AVERAGE(AY5,AZ5,BA5,BB5,BC5,BD5,BE5,BF5,BG5,BH5,BI5,BJ5)</f>
        <v>10749.067333333332</v>
      </c>
      <c r="F5" s="208">
        <f>AVERAGE(BK5,BL5,BM5,BN5,BO5,BP5,BQ5,BR5,BS5,BT5,BU5,BV5)</f>
        <v>7304.583333333333</v>
      </c>
      <c r="G5" s="208">
        <f>AVERAGE(BW5,BX5,BY5,BZ5,CA5,CB5,CC5,CD5,CE5,CF5,CG5,CH5)</f>
        <v>6341.916666666667</v>
      </c>
      <c r="H5" s="208">
        <f>AVERAGE(CI5,CJ5,CK5,CL5,CM5,CN5,CO5,CP5,CQ5,CR5,CS5,CT5)</f>
        <v>7500.7070833333337</v>
      </c>
      <c r="I5" s="208">
        <f>AVERAGE(CU5,CV5,CW5,CX5,CY5,CZ5,DA5,DB5,DC5,DD5,DE5,DF5)</f>
        <v>6651.2495796783624</v>
      </c>
      <c r="J5" s="208">
        <f>AVERAGE(DG5,DH5,DI5,DJ5,DK5,DL5,DM5,DN5,DO5,DP5,DQ5,DR5)</f>
        <v>4948.666666666667</v>
      </c>
      <c r="K5" s="208">
        <f>AVERAGE(DS5,DT5,DU5,DV5,DW5,DX5,DY5,DZ5,EA5,EB5,EC5,ED5)</f>
        <v>4796.333333333333</v>
      </c>
      <c r="L5" s="208">
        <f>AVERAGE(EE5,EF5,EG5,EH5,EI5,EJ5,EK5,EL5,EM5,EN5,EO5,EP5)</f>
        <v>6036.4811663767241</v>
      </c>
      <c r="M5" s="208">
        <f>AVERAGE(EQ5,ER5,ES5,ET5,EU5,EV5,EW5,EX5,EY5,EZ5,FA5,FB5,)</f>
        <v>5249.4615384615381</v>
      </c>
      <c r="O5" s="232">
        <v>13192.844999999999</v>
      </c>
      <c r="P5" s="232">
        <v>11247.811250000001</v>
      </c>
      <c r="Q5" s="232">
        <v>11000.9825</v>
      </c>
      <c r="R5" s="232">
        <v>8806.0349999999999</v>
      </c>
      <c r="S5" s="232">
        <v>8466.7380000000012</v>
      </c>
      <c r="T5" s="232">
        <v>6355.4437499999995</v>
      </c>
      <c r="U5" s="232">
        <v>7325.8589999999995</v>
      </c>
      <c r="V5" s="232">
        <v>5266.6924999999992</v>
      </c>
      <c r="W5" s="232">
        <v>5252.0162500000006</v>
      </c>
      <c r="X5" s="232">
        <v>4465.5460000000003</v>
      </c>
      <c r="Y5" s="232">
        <v>3621.0250000000001</v>
      </c>
      <c r="Z5" s="232">
        <v>5245.8250000000007</v>
      </c>
      <c r="AA5" s="233">
        <v>2228.0925000000002</v>
      </c>
      <c r="AB5" s="233">
        <v>4430.9049999999997</v>
      </c>
      <c r="AC5" s="233">
        <v>4088.625</v>
      </c>
      <c r="AD5" s="233">
        <v>5327.0520000000006</v>
      </c>
      <c r="AE5" s="233">
        <v>4289.1424999999999</v>
      </c>
      <c r="AF5" s="233">
        <v>5090.1624999999995</v>
      </c>
      <c r="AG5" s="233">
        <v>4487.9059999999999</v>
      </c>
      <c r="AH5" s="234">
        <v>3925.4300000000003</v>
      </c>
      <c r="AI5" s="234">
        <v>4811.24</v>
      </c>
      <c r="AJ5" s="234">
        <v>5071.9319999999989</v>
      </c>
      <c r="AK5" s="234">
        <v>4127.5775000000003</v>
      </c>
      <c r="AL5" s="234">
        <v>4588.0050000000001</v>
      </c>
      <c r="AM5" s="140">
        <v>12262</v>
      </c>
      <c r="AN5" s="140">
        <v>9877</v>
      </c>
      <c r="AO5" s="140">
        <v>10030</v>
      </c>
      <c r="AP5" s="140">
        <v>10264</v>
      </c>
      <c r="AQ5" s="140">
        <v>8383</v>
      </c>
      <c r="AR5" s="140">
        <v>7639</v>
      </c>
      <c r="AS5" s="140">
        <v>5757</v>
      </c>
      <c r="AT5" s="140">
        <v>5812</v>
      </c>
      <c r="AU5" s="140">
        <v>4891</v>
      </c>
      <c r="AV5" s="140">
        <v>4698</v>
      </c>
      <c r="AW5" s="140">
        <v>4057</v>
      </c>
      <c r="AX5" s="140">
        <v>3985</v>
      </c>
      <c r="AY5" s="141">
        <v>7706</v>
      </c>
      <c r="AZ5" s="141">
        <v>10633</v>
      </c>
      <c r="BA5" s="141">
        <v>16394.807999999997</v>
      </c>
      <c r="BB5" s="141">
        <v>15573</v>
      </c>
      <c r="BC5" s="141">
        <v>14899</v>
      </c>
      <c r="BD5" s="141">
        <v>14283</v>
      </c>
      <c r="BE5" s="141">
        <v>13105</v>
      </c>
      <c r="BF5" s="141">
        <v>9941</v>
      </c>
      <c r="BG5" s="141">
        <v>7211</v>
      </c>
      <c r="BH5" s="141">
        <v>6948</v>
      </c>
      <c r="BI5" s="141">
        <v>6261</v>
      </c>
      <c r="BJ5" s="141">
        <v>6034</v>
      </c>
      <c r="BK5" s="142">
        <v>12262</v>
      </c>
      <c r="BL5" s="142">
        <v>9877</v>
      </c>
      <c r="BM5" s="142">
        <v>10030</v>
      </c>
      <c r="BN5" s="142">
        <v>10264</v>
      </c>
      <c r="BO5" s="142">
        <v>8383</v>
      </c>
      <c r="BP5" s="142">
        <v>7639</v>
      </c>
      <c r="BQ5" s="142">
        <v>5757</v>
      </c>
      <c r="BR5" s="142">
        <v>5812</v>
      </c>
      <c r="BS5" s="142">
        <v>4891</v>
      </c>
      <c r="BT5" s="142">
        <v>4698</v>
      </c>
      <c r="BU5" s="142">
        <v>4057</v>
      </c>
      <c r="BV5" s="142">
        <v>3985</v>
      </c>
      <c r="BW5" s="143">
        <v>5727</v>
      </c>
      <c r="BX5" s="143">
        <v>8622</v>
      </c>
      <c r="BY5" s="143">
        <v>9064</v>
      </c>
      <c r="BZ5" s="143">
        <v>6399</v>
      </c>
      <c r="CA5" s="143">
        <v>7079</v>
      </c>
      <c r="CB5" s="143">
        <v>4327</v>
      </c>
      <c r="CC5" s="143">
        <v>4747</v>
      </c>
      <c r="CD5" s="143">
        <v>6484</v>
      </c>
      <c r="CE5" s="143">
        <v>5594</v>
      </c>
      <c r="CF5" s="143">
        <v>7491</v>
      </c>
      <c r="CG5" s="143">
        <v>5610</v>
      </c>
      <c r="CH5" s="143">
        <v>4959</v>
      </c>
      <c r="CI5" s="144">
        <v>9294</v>
      </c>
      <c r="CJ5" s="144">
        <v>8862</v>
      </c>
      <c r="CK5" s="235">
        <v>7878.4449999999997</v>
      </c>
      <c r="CL5" s="236">
        <v>9082.0400000000009</v>
      </c>
      <c r="CM5" s="145">
        <v>6148</v>
      </c>
      <c r="CN5" s="146">
        <v>6361</v>
      </c>
      <c r="CO5" s="146">
        <v>4431</v>
      </c>
      <c r="CP5" s="147">
        <v>4653</v>
      </c>
      <c r="CQ5" s="147">
        <v>5775</v>
      </c>
      <c r="CR5" s="147">
        <v>7473</v>
      </c>
      <c r="CS5" s="147">
        <v>7506</v>
      </c>
      <c r="CT5" s="147">
        <v>12545</v>
      </c>
      <c r="CU5" s="148">
        <v>9259</v>
      </c>
      <c r="CV5" s="148">
        <v>10383</v>
      </c>
      <c r="CW5" s="148">
        <v>12434</v>
      </c>
      <c r="CX5" s="148">
        <v>8496</v>
      </c>
      <c r="CY5" s="148">
        <v>7974</v>
      </c>
      <c r="CZ5" s="148">
        <v>7198</v>
      </c>
      <c r="DA5" s="148">
        <v>7496</v>
      </c>
      <c r="DB5" s="148">
        <v>2820</v>
      </c>
      <c r="DC5" s="148">
        <v>2485</v>
      </c>
      <c r="DD5" s="148">
        <v>3793</v>
      </c>
      <c r="DE5" s="148">
        <v>3324</v>
      </c>
      <c r="DF5" s="237">
        <v>4152.99495614035</v>
      </c>
      <c r="DG5" s="149">
        <v>5517</v>
      </c>
      <c r="DH5" s="149">
        <v>3168</v>
      </c>
      <c r="DI5" s="149">
        <v>6459</v>
      </c>
      <c r="DJ5" s="149">
        <v>5771</v>
      </c>
      <c r="DK5" s="238">
        <v>5585</v>
      </c>
      <c r="DL5" s="238">
        <v>3030</v>
      </c>
      <c r="DM5" s="149">
        <v>3136</v>
      </c>
      <c r="DN5" s="149">
        <v>3882</v>
      </c>
      <c r="DO5" s="149">
        <v>4901</v>
      </c>
      <c r="DP5" s="149">
        <v>8082</v>
      </c>
      <c r="DQ5" s="149">
        <v>6784</v>
      </c>
      <c r="DR5" s="149">
        <v>3069</v>
      </c>
      <c r="DS5" s="150">
        <v>8268</v>
      </c>
      <c r="DT5" s="150">
        <v>4286</v>
      </c>
      <c r="DU5" s="150">
        <v>4618</v>
      </c>
      <c r="DV5" s="150">
        <v>4639</v>
      </c>
      <c r="DW5" s="150">
        <v>5658</v>
      </c>
      <c r="DX5" s="150">
        <v>3345</v>
      </c>
      <c r="DY5" s="150">
        <v>4478</v>
      </c>
      <c r="DZ5" s="150">
        <v>3358</v>
      </c>
      <c r="EA5" s="150">
        <v>3688</v>
      </c>
      <c r="EB5" s="150">
        <v>4867</v>
      </c>
      <c r="EC5" s="150">
        <v>3376</v>
      </c>
      <c r="ED5" s="150">
        <v>6975</v>
      </c>
      <c r="EE5" s="151">
        <v>9788</v>
      </c>
      <c r="EF5" s="151">
        <v>9611</v>
      </c>
      <c r="EG5" s="151">
        <v>8094</v>
      </c>
      <c r="EH5" s="151">
        <v>5728</v>
      </c>
      <c r="EI5" s="151">
        <v>8275</v>
      </c>
      <c r="EJ5" s="151">
        <v>3541</v>
      </c>
      <c r="EK5" s="151">
        <v>4082</v>
      </c>
      <c r="EL5" s="151">
        <v>6753</v>
      </c>
      <c r="EM5" s="151">
        <v>5781</v>
      </c>
      <c r="EN5" s="151">
        <v>3595</v>
      </c>
      <c r="EO5" s="239">
        <v>3196.9552359419222</v>
      </c>
      <c r="EP5" s="348">
        <v>3992.8187605787616</v>
      </c>
      <c r="EQ5" s="221">
        <v>7741</v>
      </c>
      <c r="ER5" s="374">
        <v>9407</v>
      </c>
      <c r="ES5" s="221">
        <v>7762</v>
      </c>
      <c r="ET5" s="147">
        <v>3838</v>
      </c>
      <c r="EU5" s="147">
        <v>3876</v>
      </c>
      <c r="EV5" s="147">
        <v>3894</v>
      </c>
      <c r="EW5" s="147">
        <v>4630</v>
      </c>
      <c r="EX5" s="147">
        <v>3856</v>
      </c>
      <c r="EY5" s="147">
        <v>4128</v>
      </c>
      <c r="EZ5" s="378">
        <v>6605</v>
      </c>
      <c r="FA5" s="235">
        <v>7240</v>
      </c>
      <c r="FB5" s="375">
        <v>5266</v>
      </c>
      <c r="FC5" s="291">
        <v>6047</v>
      </c>
      <c r="FD5" s="291">
        <v>7408</v>
      </c>
      <c r="FE5" s="291">
        <v>6549</v>
      </c>
      <c r="FF5" s="291">
        <v>3954</v>
      </c>
      <c r="FG5" s="291">
        <v>4398</v>
      </c>
      <c r="FH5" s="291"/>
      <c r="FI5" s="291"/>
      <c r="FJ5" s="291"/>
      <c r="FK5" s="291"/>
      <c r="FL5" s="291"/>
      <c r="FM5" s="291"/>
      <c r="FN5" s="291"/>
      <c r="FO5" s="388"/>
    </row>
    <row r="6" spans="1:171" x14ac:dyDescent="0.25">
      <c r="A6" s="21" t="s">
        <v>4</v>
      </c>
      <c r="B6" s="208">
        <f t="shared" ref="B6:B15" si="0">AVERAGE(O6,P6,Q6,R6,S6,T6,U6,V6,W6,X6,Y6,Z6)</f>
        <v>2641.8416666666667</v>
      </c>
      <c r="C6" s="208">
        <f t="shared" ref="C6:C15" si="1">AVERAGE(AA6,AB6,AC6,AD6,AE6,AF6,AG6,AH6,AI6,AJ6,AK6,AL6)</f>
        <v>1893.2833333333335</v>
      </c>
      <c r="D6" s="208">
        <f t="shared" ref="D6:D15" si="2">AVERAGE(AM6,AN6,AO6,AP6,AQ6,AR6,AS6,AT6,AU6,AV6,AW6,AX6)</f>
        <v>1372.5833333333333</v>
      </c>
      <c r="E6" s="208">
        <f t="shared" ref="E6:E15" si="3">AVERAGE(AY6,AZ6,BA6,BB6,BC6,BD6,BE6,BF6,BG6,BH6,BI6,BJ6)</f>
        <v>2474.7333333333331</v>
      </c>
      <c r="F6" s="208">
        <f t="shared" ref="F6:F15" si="4">AVERAGE(BK6,BL6,BM6,BN6,BO6,BP6,BQ6,BR6,BS6,BT6,BU6,BV6)</f>
        <v>1372.5833333333333</v>
      </c>
      <c r="G6" s="208">
        <f t="shared" ref="G6:G15" si="5">AVERAGE(BW6,BX6,BY6,BZ6,CA6,CB6,CC6,CD6,CE6,CF6,CG6,CH6)</f>
        <v>2651.8333333333335</v>
      </c>
      <c r="H6" s="208">
        <f t="shared" ref="H6:H15" si="6">AVERAGE(CI6,CJ6,CK6,CL6,CM6,CN6,CO6,CP6,CQ6,CR6,CS6,CT6)</f>
        <v>2313.7708333333335</v>
      </c>
      <c r="I6" s="208">
        <f t="shared" ref="I6:I15" si="7">AVERAGE(CU6,CV6,CW6,CX6,CY6,CZ6,DA6,DB6,DC6,DD6,DE6,DF6)</f>
        <v>1950.1666666666667</v>
      </c>
      <c r="J6" s="208">
        <f t="shared" ref="J6:J15" si="8">AVERAGE(DG6,DH6,DI6,DJ6,DK6,DL6,DM6,DN6,DO6,DP6,DQ6,DR6)</f>
        <v>1695.9166666666667</v>
      </c>
      <c r="K6" s="208">
        <f t="shared" ref="K6:K15" si="9">AVERAGE(DS6,DT6,DU6,DV6,DW6,DX6,DY6,DZ6,EA6,EB6,EC6,ED6)</f>
        <v>1777.25</v>
      </c>
      <c r="L6" s="208">
        <f t="shared" ref="L6:L15" si="10">AVERAGE(EE6,EF6,EG6,EH6,EI6,EJ6,EK6,EL6,EM6,EN6,EO6,EP6)</f>
        <v>1667.2708333333333</v>
      </c>
      <c r="M6" s="208">
        <f t="shared" ref="M6:M15" si="11">AVERAGE(EQ6,ER6,ES6,ET6,EU6,EV6,EW6,EX6,EY6,EZ6,FA6,FB6,)</f>
        <v>1516.3846153846155</v>
      </c>
      <c r="O6" s="232">
        <v>3329.25</v>
      </c>
      <c r="P6" s="232">
        <v>2611</v>
      </c>
      <c r="Q6" s="232">
        <v>2299.25</v>
      </c>
      <c r="R6" s="232">
        <v>1599.5</v>
      </c>
      <c r="S6" s="232">
        <v>2072.4</v>
      </c>
      <c r="T6" s="232">
        <v>2223</v>
      </c>
      <c r="U6" s="232">
        <v>3238</v>
      </c>
      <c r="V6" s="232">
        <v>2078.25</v>
      </c>
      <c r="W6" s="232">
        <v>3089.5</v>
      </c>
      <c r="X6" s="232">
        <v>2492.1999999999998</v>
      </c>
      <c r="Y6" s="232">
        <v>2878</v>
      </c>
      <c r="Z6" s="232">
        <v>3791.75</v>
      </c>
      <c r="AA6" s="233">
        <v>3587</v>
      </c>
      <c r="AB6" s="233">
        <v>3963.5</v>
      </c>
      <c r="AC6" s="233">
        <v>1887</v>
      </c>
      <c r="AD6" s="233">
        <v>1564</v>
      </c>
      <c r="AE6" s="233">
        <v>1615.75</v>
      </c>
      <c r="AF6" s="233">
        <v>1831.75</v>
      </c>
      <c r="AG6" s="233">
        <v>1496</v>
      </c>
      <c r="AH6" s="234">
        <v>1870</v>
      </c>
      <c r="AI6" s="234">
        <v>1399</v>
      </c>
      <c r="AJ6" s="234">
        <v>1380.4</v>
      </c>
      <c r="AK6" s="234">
        <v>1062.5</v>
      </c>
      <c r="AL6" s="234">
        <v>1062.5</v>
      </c>
      <c r="AM6" s="140">
        <v>2535</v>
      </c>
      <c r="AN6" s="140">
        <v>3307</v>
      </c>
      <c r="AO6" s="140">
        <v>900</v>
      </c>
      <c r="AP6" s="140">
        <v>175</v>
      </c>
      <c r="AQ6" s="140">
        <v>173</v>
      </c>
      <c r="AR6" s="140">
        <v>471</v>
      </c>
      <c r="AS6" s="140">
        <v>434</v>
      </c>
      <c r="AT6" s="140">
        <v>365</v>
      </c>
      <c r="AU6" s="140">
        <v>1340</v>
      </c>
      <c r="AV6" s="140">
        <v>2294</v>
      </c>
      <c r="AW6" s="140">
        <v>2027</v>
      </c>
      <c r="AX6" s="140">
        <v>2450</v>
      </c>
      <c r="AY6" s="141">
        <v>3526</v>
      </c>
      <c r="AZ6" s="141">
        <v>4463</v>
      </c>
      <c r="BA6" s="141">
        <v>2402.8000000000002</v>
      </c>
      <c r="BB6" s="141">
        <v>2409</v>
      </c>
      <c r="BC6" s="141">
        <v>1769</v>
      </c>
      <c r="BD6" s="141">
        <v>1416</v>
      </c>
      <c r="BE6" s="141">
        <v>1089</v>
      </c>
      <c r="BF6" s="141">
        <v>1226</v>
      </c>
      <c r="BG6" s="141">
        <v>1979</v>
      </c>
      <c r="BH6" s="141">
        <v>3412</v>
      </c>
      <c r="BI6" s="141">
        <v>3401</v>
      </c>
      <c r="BJ6" s="141">
        <v>2604</v>
      </c>
      <c r="BK6" s="142">
        <v>2535</v>
      </c>
      <c r="BL6" s="142">
        <v>3307</v>
      </c>
      <c r="BM6" s="142">
        <v>900</v>
      </c>
      <c r="BN6" s="142">
        <v>175</v>
      </c>
      <c r="BO6" s="142">
        <v>173</v>
      </c>
      <c r="BP6" s="142">
        <v>471</v>
      </c>
      <c r="BQ6" s="142">
        <v>434</v>
      </c>
      <c r="BR6" s="142">
        <v>365</v>
      </c>
      <c r="BS6" s="142">
        <v>1340</v>
      </c>
      <c r="BT6" s="142">
        <v>2294</v>
      </c>
      <c r="BU6" s="142">
        <v>2027</v>
      </c>
      <c r="BV6" s="142">
        <v>2450</v>
      </c>
      <c r="BW6" s="143">
        <v>3061</v>
      </c>
      <c r="BX6" s="143">
        <v>3865</v>
      </c>
      <c r="BY6" s="143">
        <v>2346</v>
      </c>
      <c r="BZ6" s="143">
        <v>1084</v>
      </c>
      <c r="CA6" s="143">
        <v>1112</v>
      </c>
      <c r="CB6" s="143">
        <v>1791</v>
      </c>
      <c r="CC6" s="143">
        <v>2062</v>
      </c>
      <c r="CD6" s="143">
        <v>2552</v>
      </c>
      <c r="CE6" s="143">
        <v>3053</v>
      </c>
      <c r="CF6" s="143">
        <v>3596</v>
      </c>
      <c r="CG6" s="143">
        <v>4414</v>
      </c>
      <c r="CH6" s="143">
        <v>2886</v>
      </c>
      <c r="CI6" s="144">
        <v>5964</v>
      </c>
      <c r="CJ6" s="144">
        <v>1707</v>
      </c>
      <c r="CK6" s="235">
        <v>967.75</v>
      </c>
      <c r="CL6" s="236">
        <v>1143.5</v>
      </c>
      <c r="CM6" s="147">
        <v>1243</v>
      </c>
      <c r="CN6" s="146">
        <v>1901</v>
      </c>
      <c r="CO6" s="146">
        <v>2072</v>
      </c>
      <c r="CP6" s="147">
        <v>3000</v>
      </c>
      <c r="CQ6" s="147">
        <v>1351</v>
      </c>
      <c r="CR6" s="147">
        <v>2853</v>
      </c>
      <c r="CS6" s="147">
        <v>3397</v>
      </c>
      <c r="CT6" s="147">
        <v>2166</v>
      </c>
      <c r="CU6" s="148">
        <v>2570</v>
      </c>
      <c r="CV6" s="148">
        <v>2051</v>
      </c>
      <c r="CW6" s="148">
        <v>1564</v>
      </c>
      <c r="CX6" s="148">
        <v>2707</v>
      </c>
      <c r="CY6" s="148">
        <v>1387</v>
      </c>
      <c r="CZ6" s="148">
        <v>1088</v>
      </c>
      <c r="DA6" s="148">
        <v>1814</v>
      </c>
      <c r="DB6" s="148">
        <v>3777</v>
      </c>
      <c r="DC6" s="148">
        <v>2246</v>
      </c>
      <c r="DD6" s="148">
        <v>1419</v>
      </c>
      <c r="DE6" s="148">
        <v>1438</v>
      </c>
      <c r="DF6" s="148">
        <v>1341</v>
      </c>
      <c r="DG6" s="149">
        <v>1609</v>
      </c>
      <c r="DH6" s="149">
        <v>2127</v>
      </c>
      <c r="DI6" s="149">
        <v>1500</v>
      </c>
      <c r="DJ6" s="149">
        <v>1490</v>
      </c>
      <c r="DK6" s="238">
        <v>1877</v>
      </c>
      <c r="DL6" s="238">
        <v>1445</v>
      </c>
      <c r="DM6" s="149">
        <v>2080</v>
      </c>
      <c r="DN6" s="149">
        <v>1951</v>
      </c>
      <c r="DO6" s="149">
        <v>976</v>
      </c>
      <c r="DP6" s="149">
        <v>1696</v>
      </c>
      <c r="DQ6" s="149">
        <v>1879</v>
      </c>
      <c r="DR6" s="149">
        <v>1721</v>
      </c>
      <c r="DS6" s="150">
        <v>2235</v>
      </c>
      <c r="DT6" s="150">
        <v>2865</v>
      </c>
      <c r="DU6" s="150">
        <v>1297</v>
      </c>
      <c r="DV6" s="150">
        <v>1407</v>
      </c>
      <c r="DW6" s="150">
        <v>1311</v>
      </c>
      <c r="DX6" s="150">
        <v>813</v>
      </c>
      <c r="DY6" s="150">
        <v>973</v>
      </c>
      <c r="DZ6" s="150">
        <v>1202</v>
      </c>
      <c r="EA6" s="150">
        <v>2141</v>
      </c>
      <c r="EB6" s="150">
        <v>2499</v>
      </c>
      <c r="EC6" s="150">
        <v>2594</v>
      </c>
      <c r="ED6" s="150">
        <v>1990</v>
      </c>
      <c r="EE6" s="151">
        <v>2789</v>
      </c>
      <c r="EF6" s="151">
        <v>3579</v>
      </c>
      <c r="EG6" s="151">
        <v>1607</v>
      </c>
      <c r="EH6" s="151">
        <v>986</v>
      </c>
      <c r="EI6" s="151">
        <v>929</v>
      </c>
      <c r="EJ6" s="151">
        <v>799</v>
      </c>
      <c r="EK6" s="151">
        <v>1233</v>
      </c>
      <c r="EL6" s="151">
        <v>1312</v>
      </c>
      <c r="EM6" s="151">
        <v>1282</v>
      </c>
      <c r="EN6" s="151">
        <v>2559</v>
      </c>
      <c r="EO6" s="239">
        <v>1750.5</v>
      </c>
      <c r="EP6" s="348">
        <v>1181.75</v>
      </c>
      <c r="EQ6" s="221">
        <v>3110</v>
      </c>
      <c r="ER6" s="374">
        <v>2093</v>
      </c>
      <c r="ES6" s="221">
        <v>1424</v>
      </c>
      <c r="ET6" s="147">
        <v>1012</v>
      </c>
      <c r="EU6" s="147">
        <v>572</v>
      </c>
      <c r="EV6" s="147">
        <v>841</v>
      </c>
      <c r="EW6" s="147">
        <v>867</v>
      </c>
      <c r="EX6" s="147">
        <v>1418</v>
      </c>
      <c r="EY6" s="147">
        <v>1747</v>
      </c>
      <c r="EZ6" s="378">
        <v>2364</v>
      </c>
      <c r="FA6" s="235">
        <v>2632</v>
      </c>
      <c r="FB6" s="375">
        <v>1633</v>
      </c>
      <c r="FC6" s="291">
        <v>1449</v>
      </c>
      <c r="FD6" s="291">
        <v>2293</v>
      </c>
      <c r="FE6" s="291">
        <v>2105</v>
      </c>
      <c r="FF6" s="291">
        <v>1628</v>
      </c>
      <c r="FG6" s="291">
        <v>1880</v>
      </c>
      <c r="FH6" s="291"/>
      <c r="FI6" s="291"/>
      <c r="FJ6" s="291"/>
      <c r="FK6" s="291"/>
      <c r="FL6" s="291"/>
      <c r="FM6" s="291"/>
      <c r="FN6" s="291"/>
      <c r="FO6" s="388"/>
    </row>
    <row r="7" spans="1:171" x14ac:dyDescent="0.25">
      <c r="A7" s="21" t="s">
        <v>5</v>
      </c>
      <c r="B7" s="208">
        <f t="shared" si="0"/>
        <v>816.125</v>
      </c>
      <c r="C7" s="208">
        <f t="shared" si="1"/>
        <v>325.59999999999997</v>
      </c>
      <c r="D7" s="208">
        <f t="shared" si="2"/>
        <v>466.41666666666669</v>
      </c>
      <c r="E7" s="208">
        <f t="shared" si="3"/>
        <v>542.7833333333333</v>
      </c>
      <c r="F7" s="208">
        <f t="shared" si="4"/>
        <v>466.41666666666669</v>
      </c>
      <c r="G7" s="208">
        <f t="shared" si="5"/>
        <v>336.83333333333331</v>
      </c>
      <c r="H7" s="208">
        <f t="shared" si="6"/>
        <v>62.5625</v>
      </c>
      <c r="I7" s="208">
        <f t="shared" si="7"/>
        <v>92.583333333333329</v>
      </c>
      <c r="J7" s="208">
        <f t="shared" si="8"/>
        <v>54.833333333333336</v>
      </c>
      <c r="K7" s="208">
        <f t="shared" si="9"/>
        <v>69.166666666666671</v>
      </c>
      <c r="L7" s="208">
        <f t="shared" si="10"/>
        <v>436.66666666666669</v>
      </c>
      <c r="M7" s="208">
        <f t="shared" si="11"/>
        <v>289.30769230769232</v>
      </c>
      <c r="O7" s="232">
        <v>938.25</v>
      </c>
      <c r="P7" s="232">
        <v>1167.75</v>
      </c>
      <c r="Q7" s="232">
        <v>749.5</v>
      </c>
      <c r="R7" s="232">
        <v>476.75</v>
      </c>
      <c r="S7" s="232">
        <v>819.4</v>
      </c>
      <c r="T7" s="232">
        <v>487.25</v>
      </c>
      <c r="U7" s="232">
        <v>940.8</v>
      </c>
      <c r="V7" s="232">
        <v>1047.5</v>
      </c>
      <c r="W7" s="232">
        <v>1844.25</v>
      </c>
      <c r="X7" s="232">
        <v>476.8</v>
      </c>
      <c r="Y7" s="232">
        <v>412.5</v>
      </c>
      <c r="Z7" s="232">
        <v>432.75</v>
      </c>
      <c r="AA7" s="233">
        <v>474.75</v>
      </c>
      <c r="AB7" s="233">
        <v>618</v>
      </c>
      <c r="AC7" s="233">
        <v>352.5</v>
      </c>
      <c r="AD7" s="233">
        <v>472.2</v>
      </c>
      <c r="AE7" s="233">
        <v>510</v>
      </c>
      <c r="AF7" s="233">
        <v>278</v>
      </c>
      <c r="AG7" s="233">
        <v>225.2</v>
      </c>
      <c r="AH7" s="234">
        <v>84</v>
      </c>
      <c r="AI7" s="234">
        <v>305.25</v>
      </c>
      <c r="AJ7" s="234">
        <v>281.8</v>
      </c>
      <c r="AK7" s="234">
        <v>137.75</v>
      </c>
      <c r="AL7" s="234">
        <v>167.75</v>
      </c>
      <c r="AM7" s="140">
        <v>327</v>
      </c>
      <c r="AN7" s="140">
        <v>400</v>
      </c>
      <c r="AO7" s="140">
        <v>444</v>
      </c>
      <c r="AP7" s="140">
        <v>683</v>
      </c>
      <c r="AQ7" s="140">
        <v>830</v>
      </c>
      <c r="AR7" s="140">
        <v>596</v>
      </c>
      <c r="AS7" s="140">
        <v>711</v>
      </c>
      <c r="AT7" s="140">
        <v>560</v>
      </c>
      <c r="AU7" s="140">
        <v>272</v>
      </c>
      <c r="AV7" s="140">
        <v>409</v>
      </c>
      <c r="AW7" s="140">
        <v>276</v>
      </c>
      <c r="AX7" s="140">
        <v>89</v>
      </c>
      <c r="AY7" s="141">
        <v>601</v>
      </c>
      <c r="AZ7" s="141">
        <v>407</v>
      </c>
      <c r="BA7" s="141">
        <v>369.4</v>
      </c>
      <c r="BB7" s="141">
        <v>537</v>
      </c>
      <c r="BC7" s="141">
        <v>385</v>
      </c>
      <c r="BD7" s="141">
        <v>440</v>
      </c>
      <c r="BE7" s="141">
        <v>784</v>
      </c>
      <c r="BF7" s="141">
        <v>234</v>
      </c>
      <c r="BG7" s="141">
        <v>790</v>
      </c>
      <c r="BH7" s="141">
        <v>746</v>
      </c>
      <c r="BI7" s="141">
        <v>443</v>
      </c>
      <c r="BJ7" s="141">
        <v>777</v>
      </c>
      <c r="BK7" s="142">
        <v>327</v>
      </c>
      <c r="BL7" s="142">
        <v>400</v>
      </c>
      <c r="BM7" s="142">
        <v>444</v>
      </c>
      <c r="BN7" s="142">
        <v>683</v>
      </c>
      <c r="BO7" s="142">
        <v>830</v>
      </c>
      <c r="BP7" s="142">
        <v>596</v>
      </c>
      <c r="BQ7" s="142">
        <v>711</v>
      </c>
      <c r="BR7" s="142">
        <v>560</v>
      </c>
      <c r="BS7" s="142">
        <v>272</v>
      </c>
      <c r="BT7" s="142">
        <v>409</v>
      </c>
      <c r="BU7" s="142">
        <v>276</v>
      </c>
      <c r="BV7" s="142">
        <v>89</v>
      </c>
      <c r="BW7" s="143">
        <v>319</v>
      </c>
      <c r="BX7" s="143">
        <v>247</v>
      </c>
      <c r="BY7" s="143">
        <v>165</v>
      </c>
      <c r="BZ7" s="143">
        <v>445</v>
      </c>
      <c r="CA7" s="143">
        <v>489</v>
      </c>
      <c r="CB7" s="143">
        <v>363</v>
      </c>
      <c r="CC7" s="143">
        <v>548</v>
      </c>
      <c r="CD7" s="143">
        <v>466</v>
      </c>
      <c r="CE7" s="143">
        <v>297</v>
      </c>
      <c r="CF7" s="143">
        <v>296</v>
      </c>
      <c r="CG7" s="143">
        <v>366</v>
      </c>
      <c r="CH7" s="143">
        <v>41</v>
      </c>
      <c r="CI7" s="144">
        <v>57</v>
      </c>
      <c r="CJ7" s="144">
        <v>39</v>
      </c>
      <c r="CK7" s="235">
        <v>57.25</v>
      </c>
      <c r="CL7" s="236">
        <v>31.5</v>
      </c>
      <c r="CM7" s="147">
        <v>100</v>
      </c>
      <c r="CN7" s="146">
        <v>65</v>
      </c>
      <c r="CO7" s="146">
        <v>33</v>
      </c>
      <c r="CP7" s="147">
        <v>187</v>
      </c>
      <c r="CQ7" s="147">
        <v>63</v>
      </c>
      <c r="CR7" s="147">
        <v>23</v>
      </c>
      <c r="CS7" s="147">
        <v>58</v>
      </c>
      <c r="CT7" s="147">
        <v>37</v>
      </c>
      <c r="CU7" s="148">
        <v>30</v>
      </c>
      <c r="CV7" s="148">
        <v>4</v>
      </c>
      <c r="CW7" s="148">
        <v>113</v>
      </c>
      <c r="CX7" s="148">
        <v>36</v>
      </c>
      <c r="CY7" s="148">
        <v>133</v>
      </c>
      <c r="CZ7" s="148">
        <v>124</v>
      </c>
      <c r="DA7" s="148">
        <v>155</v>
      </c>
      <c r="DB7" s="148">
        <v>228</v>
      </c>
      <c r="DC7" s="148">
        <v>39</v>
      </c>
      <c r="DD7" s="148">
        <v>60</v>
      </c>
      <c r="DE7" s="148">
        <v>128</v>
      </c>
      <c r="DF7" s="148">
        <v>61</v>
      </c>
      <c r="DG7" s="149">
        <v>26</v>
      </c>
      <c r="DH7" s="149">
        <v>3</v>
      </c>
      <c r="DI7" s="149">
        <v>12</v>
      </c>
      <c r="DJ7" s="149">
        <v>26</v>
      </c>
      <c r="DK7" s="238">
        <v>60</v>
      </c>
      <c r="DL7" s="238">
        <v>70</v>
      </c>
      <c r="DM7" s="149">
        <v>178</v>
      </c>
      <c r="DN7" s="149">
        <v>4</v>
      </c>
      <c r="DO7" s="149">
        <v>30</v>
      </c>
      <c r="DP7" s="149">
        <v>218</v>
      </c>
      <c r="DQ7" s="149">
        <v>7</v>
      </c>
      <c r="DR7" s="149">
        <v>24</v>
      </c>
      <c r="DS7" s="150">
        <v>18</v>
      </c>
      <c r="DT7" s="150">
        <v>13</v>
      </c>
      <c r="DU7" s="150">
        <v>17</v>
      </c>
      <c r="DV7" s="150">
        <v>6</v>
      </c>
      <c r="DW7" s="150">
        <v>44</v>
      </c>
      <c r="DX7" s="150">
        <v>20</v>
      </c>
      <c r="DY7" s="150">
        <v>145</v>
      </c>
      <c r="DZ7" s="150">
        <v>268</v>
      </c>
      <c r="EA7" s="150">
        <v>29</v>
      </c>
      <c r="EB7" s="150">
        <v>186</v>
      </c>
      <c r="EC7" s="150">
        <v>39</v>
      </c>
      <c r="ED7" s="150">
        <v>45</v>
      </c>
      <c r="EE7" s="151">
        <v>45</v>
      </c>
      <c r="EF7" s="151">
        <v>91</v>
      </c>
      <c r="EG7" s="151">
        <v>161</v>
      </c>
      <c r="EH7" s="151">
        <v>346</v>
      </c>
      <c r="EI7" s="151">
        <v>467</v>
      </c>
      <c r="EJ7" s="151">
        <v>411</v>
      </c>
      <c r="EK7" s="151">
        <v>599</v>
      </c>
      <c r="EL7" s="151">
        <v>910</v>
      </c>
      <c r="EM7" s="151">
        <v>874</v>
      </c>
      <c r="EN7" s="151">
        <v>463</v>
      </c>
      <c r="EO7" s="239">
        <v>533.5</v>
      </c>
      <c r="EP7" s="348">
        <v>339.5</v>
      </c>
      <c r="EQ7" s="221">
        <v>509</v>
      </c>
      <c r="ER7" s="374">
        <v>278</v>
      </c>
      <c r="ES7" s="221">
        <v>224</v>
      </c>
      <c r="ET7" s="147">
        <v>137</v>
      </c>
      <c r="EU7" s="147">
        <v>575</v>
      </c>
      <c r="EV7" s="147">
        <v>517</v>
      </c>
      <c r="EW7" s="147">
        <v>353</v>
      </c>
      <c r="EX7" s="147">
        <v>367</v>
      </c>
      <c r="EY7" s="147">
        <v>176</v>
      </c>
      <c r="EZ7" s="378">
        <v>256</v>
      </c>
      <c r="FA7" s="235">
        <v>207</v>
      </c>
      <c r="FB7" s="375">
        <v>162</v>
      </c>
      <c r="FC7" s="291">
        <v>411</v>
      </c>
      <c r="FD7" s="291">
        <v>245</v>
      </c>
      <c r="FE7" s="291">
        <v>322</v>
      </c>
      <c r="FF7" s="291">
        <v>334</v>
      </c>
      <c r="FG7" s="291">
        <v>590</v>
      </c>
      <c r="FH7" s="291"/>
      <c r="FI7" s="291"/>
      <c r="FJ7" s="291"/>
      <c r="FK7" s="291"/>
      <c r="FL7" s="291"/>
      <c r="FM7" s="291"/>
      <c r="FN7" s="291"/>
      <c r="FO7" s="388"/>
    </row>
    <row r="8" spans="1:171" x14ac:dyDescent="0.25">
      <c r="A8" s="21" t="s">
        <v>6</v>
      </c>
      <c r="B8" s="208">
        <f t="shared" si="0"/>
        <v>7992.5227083333339</v>
      </c>
      <c r="C8" s="208">
        <f t="shared" si="1"/>
        <v>7393.1333333333323</v>
      </c>
      <c r="D8" s="208">
        <f t="shared" si="2"/>
        <v>6481.666666666667</v>
      </c>
      <c r="E8" s="208">
        <f t="shared" si="3"/>
        <v>5708.6166666666659</v>
      </c>
      <c r="F8" s="208">
        <f t="shared" si="4"/>
        <v>6481.666666666667</v>
      </c>
      <c r="G8" s="208">
        <f t="shared" si="5"/>
        <v>6564.416666666667</v>
      </c>
      <c r="H8" s="208">
        <f t="shared" si="6"/>
        <v>4681.354166666667</v>
      </c>
      <c r="I8" s="208">
        <f t="shared" si="7"/>
        <v>4541</v>
      </c>
      <c r="J8" s="208">
        <f t="shared" si="8"/>
        <v>4090</v>
      </c>
      <c r="K8" s="208">
        <f t="shared" si="9"/>
        <v>4551.75</v>
      </c>
      <c r="L8" s="208">
        <f t="shared" si="10"/>
        <v>5467.4375</v>
      </c>
      <c r="M8" s="208">
        <f t="shared" si="11"/>
        <v>3866.6923076923076</v>
      </c>
      <c r="O8" s="232">
        <v>7962.625</v>
      </c>
      <c r="P8" s="232">
        <v>9829.25</v>
      </c>
      <c r="Q8" s="232">
        <v>7602.1374999999998</v>
      </c>
      <c r="R8" s="232">
        <v>6400.5</v>
      </c>
      <c r="S8" s="232">
        <v>5536.3</v>
      </c>
      <c r="T8" s="232">
        <v>6858</v>
      </c>
      <c r="U8" s="232">
        <v>7827.6100000000006</v>
      </c>
      <c r="V8" s="232">
        <v>7538.75</v>
      </c>
      <c r="W8" s="232">
        <v>11553.5</v>
      </c>
      <c r="X8" s="232">
        <v>10052.6</v>
      </c>
      <c r="Y8" s="232">
        <v>9275.25</v>
      </c>
      <c r="Z8" s="232">
        <v>5473.75</v>
      </c>
      <c r="AA8" s="233">
        <v>8821.25</v>
      </c>
      <c r="AB8" s="233">
        <v>9429.875</v>
      </c>
      <c r="AC8" s="233">
        <v>9045.25</v>
      </c>
      <c r="AD8" s="233">
        <v>6807.1</v>
      </c>
      <c r="AE8" s="233">
        <v>8836.5</v>
      </c>
      <c r="AF8" s="233">
        <v>7200.875</v>
      </c>
      <c r="AG8" s="233">
        <v>7419.8</v>
      </c>
      <c r="AH8" s="234">
        <v>6669.75</v>
      </c>
      <c r="AI8" s="234">
        <v>5697.5</v>
      </c>
      <c r="AJ8" s="234">
        <v>7380.2</v>
      </c>
      <c r="AK8" s="234">
        <v>5960.75</v>
      </c>
      <c r="AL8" s="234">
        <v>5448.75</v>
      </c>
      <c r="AM8" s="140">
        <v>6570</v>
      </c>
      <c r="AN8" s="140">
        <v>9986</v>
      </c>
      <c r="AO8" s="140">
        <v>7882</v>
      </c>
      <c r="AP8" s="140">
        <v>4950</v>
      </c>
      <c r="AQ8" s="140">
        <v>5804</v>
      </c>
      <c r="AR8" s="140">
        <v>6434</v>
      </c>
      <c r="AS8" s="140">
        <v>5671</v>
      </c>
      <c r="AT8" s="140">
        <v>5750</v>
      </c>
      <c r="AU8" s="140">
        <v>4620</v>
      </c>
      <c r="AV8" s="140">
        <v>5709</v>
      </c>
      <c r="AW8" s="140">
        <v>7284</v>
      </c>
      <c r="AX8" s="140">
        <v>7120</v>
      </c>
      <c r="AY8" s="141">
        <v>5742</v>
      </c>
      <c r="AZ8" s="141">
        <v>7534</v>
      </c>
      <c r="BA8" s="141">
        <v>5418.4</v>
      </c>
      <c r="BB8" s="141">
        <v>5382</v>
      </c>
      <c r="BC8" s="141">
        <v>5488</v>
      </c>
      <c r="BD8" s="141">
        <v>6086</v>
      </c>
      <c r="BE8" s="141">
        <v>4221</v>
      </c>
      <c r="BF8" s="141">
        <v>5250</v>
      </c>
      <c r="BG8" s="141">
        <v>3894</v>
      </c>
      <c r="BH8" s="141">
        <v>5556</v>
      </c>
      <c r="BI8" s="141">
        <v>5372</v>
      </c>
      <c r="BJ8" s="141">
        <v>8560</v>
      </c>
      <c r="BK8" s="142">
        <v>6570</v>
      </c>
      <c r="BL8" s="142">
        <v>9986</v>
      </c>
      <c r="BM8" s="142">
        <v>7882</v>
      </c>
      <c r="BN8" s="142">
        <v>4950</v>
      </c>
      <c r="BO8" s="142">
        <v>5804</v>
      </c>
      <c r="BP8" s="142">
        <v>6434</v>
      </c>
      <c r="BQ8" s="142">
        <v>5671</v>
      </c>
      <c r="BR8" s="142">
        <v>5750</v>
      </c>
      <c r="BS8" s="142">
        <v>4620</v>
      </c>
      <c r="BT8" s="142">
        <v>5709</v>
      </c>
      <c r="BU8" s="142">
        <v>7284</v>
      </c>
      <c r="BV8" s="142">
        <v>7120</v>
      </c>
      <c r="BW8" s="143">
        <v>6825</v>
      </c>
      <c r="BX8" s="143">
        <v>7219</v>
      </c>
      <c r="BY8" s="143">
        <v>8279</v>
      </c>
      <c r="BZ8" s="143">
        <v>5410</v>
      </c>
      <c r="CA8" s="143">
        <v>6860</v>
      </c>
      <c r="CB8" s="143">
        <v>8629</v>
      </c>
      <c r="CC8" s="143">
        <v>7237</v>
      </c>
      <c r="CD8" s="143">
        <v>6699</v>
      </c>
      <c r="CE8" s="143">
        <v>6717</v>
      </c>
      <c r="CF8" s="143">
        <v>4443</v>
      </c>
      <c r="CG8" s="143">
        <v>4753</v>
      </c>
      <c r="CH8" s="143">
        <v>5702</v>
      </c>
      <c r="CI8" s="144">
        <v>9611</v>
      </c>
      <c r="CJ8" s="144">
        <v>6750</v>
      </c>
      <c r="CK8" s="235">
        <v>4708.25</v>
      </c>
      <c r="CL8" s="236">
        <v>4106</v>
      </c>
      <c r="CM8" s="147">
        <v>4109</v>
      </c>
      <c r="CN8" s="146">
        <v>3843</v>
      </c>
      <c r="CO8" s="146">
        <v>3696</v>
      </c>
      <c r="CP8" s="147">
        <v>4894</v>
      </c>
      <c r="CQ8" s="147">
        <v>3515</v>
      </c>
      <c r="CR8" s="147">
        <v>3677</v>
      </c>
      <c r="CS8" s="147">
        <v>3539</v>
      </c>
      <c r="CT8" s="147">
        <v>3728</v>
      </c>
      <c r="CU8" s="148">
        <v>4768</v>
      </c>
      <c r="CV8" s="148">
        <v>5025</v>
      </c>
      <c r="CW8" s="148">
        <v>5763</v>
      </c>
      <c r="CX8" s="148">
        <v>4854</v>
      </c>
      <c r="CY8" s="148">
        <v>4135</v>
      </c>
      <c r="CZ8" s="148">
        <v>4655</v>
      </c>
      <c r="DA8" s="148">
        <v>4550</v>
      </c>
      <c r="DB8" s="148">
        <v>4960</v>
      </c>
      <c r="DC8" s="148">
        <v>3804</v>
      </c>
      <c r="DD8" s="148">
        <v>4567</v>
      </c>
      <c r="DE8" s="148">
        <v>3775</v>
      </c>
      <c r="DF8" s="148">
        <v>3636</v>
      </c>
      <c r="DG8" s="149">
        <v>5500</v>
      </c>
      <c r="DH8" s="149">
        <v>3651</v>
      </c>
      <c r="DI8" s="149">
        <v>4218</v>
      </c>
      <c r="DJ8" s="149">
        <v>4429</v>
      </c>
      <c r="DK8" s="238">
        <v>4364</v>
      </c>
      <c r="DL8" s="238">
        <v>3133</v>
      </c>
      <c r="DM8" s="149">
        <v>3964</v>
      </c>
      <c r="DN8" s="149">
        <v>4489</v>
      </c>
      <c r="DO8" s="149">
        <v>3364</v>
      </c>
      <c r="DP8" s="149">
        <v>4634</v>
      </c>
      <c r="DQ8" s="149">
        <v>4076</v>
      </c>
      <c r="DR8" s="149">
        <v>3258</v>
      </c>
      <c r="DS8" s="150">
        <v>7747</v>
      </c>
      <c r="DT8" s="150">
        <v>4090</v>
      </c>
      <c r="DU8" s="150">
        <v>3796</v>
      </c>
      <c r="DV8" s="150">
        <v>3540</v>
      </c>
      <c r="DW8" s="150">
        <v>3845</v>
      </c>
      <c r="DX8" s="150">
        <v>4042</v>
      </c>
      <c r="DY8" s="150">
        <v>4063</v>
      </c>
      <c r="DZ8" s="150">
        <v>4741</v>
      </c>
      <c r="EA8" s="150">
        <v>5467</v>
      </c>
      <c r="EB8" s="150">
        <v>4384</v>
      </c>
      <c r="EC8" s="150">
        <v>4182</v>
      </c>
      <c r="ED8" s="150">
        <v>4724</v>
      </c>
      <c r="EE8" s="151">
        <v>5580</v>
      </c>
      <c r="EF8" s="151">
        <v>6034</v>
      </c>
      <c r="EG8" s="151">
        <v>5744</v>
      </c>
      <c r="EH8" s="151">
        <v>6478</v>
      </c>
      <c r="EI8" s="151">
        <v>7221</v>
      </c>
      <c r="EJ8" s="151">
        <v>6067</v>
      </c>
      <c r="EK8" s="151">
        <v>3639</v>
      </c>
      <c r="EL8" s="151">
        <v>5607</v>
      </c>
      <c r="EM8" s="151">
        <v>5330</v>
      </c>
      <c r="EN8" s="151">
        <v>4881</v>
      </c>
      <c r="EO8" s="239">
        <v>4386.75</v>
      </c>
      <c r="EP8" s="348">
        <v>4641.5</v>
      </c>
      <c r="EQ8" s="221">
        <v>6310</v>
      </c>
      <c r="ER8" s="374">
        <v>5535</v>
      </c>
      <c r="ES8" s="221">
        <v>4258</v>
      </c>
      <c r="ET8" s="147">
        <v>3570</v>
      </c>
      <c r="EU8" s="147">
        <v>3827</v>
      </c>
      <c r="EV8" s="147">
        <v>4209</v>
      </c>
      <c r="EW8" s="147">
        <v>3018</v>
      </c>
      <c r="EX8" s="147">
        <v>3325</v>
      </c>
      <c r="EY8" s="147">
        <v>4800</v>
      </c>
      <c r="EZ8" s="378">
        <v>3784</v>
      </c>
      <c r="FA8" s="235">
        <v>3438</v>
      </c>
      <c r="FB8" s="375">
        <v>4193</v>
      </c>
      <c r="FC8" s="291">
        <v>3899</v>
      </c>
      <c r="FD8" s="291">
        <v>5876</v>
      </c>
      <c r="FE8" s="291">
        <v>7452</v>
      </c>
      <c r="FF8" s="291">
        <v>5319</v>
      </c>
      <c r="FG8" s="291">
        <v>5504</v>
      </c>
      <c r="FH8" s="291"/>
      <c r="FI8" s="291"/>
      <c r="FJ8" s="291"/>
      <c r="FK8" s="291"/>
      <c r="FL8" s="291"/>
      <c r="FM8" s="291"/>
      <c r="FN8" s="291"/>
      <c r="FO8" s="388"/>
    </row>
    <row r="9" spans="1:171" x14ac:dyDescent="0.25">
      <c r="A9" s="21" t="s">
        <v>7</v>
      </c>
      <c r="B9" s="208">
        <f t="shared" si="0"/>
        <v>186.33333333333334</v>
      </c>
      <c r="C9" s="208">
        <f t="shared" si="1"/>
        <v>278.91666666666669</v>
      </c>
      <c r="D9" s="208">
        <f t="shared" si="2"/>
        <v>254.16666666666666</v>
      </c>
      <c r="E9" s="208">
        <f t="shared" si="3"/>
        <v>297.41666666666669</v>
      </c>
      <c r="F9" s="208">
        <f t="shared" si="4"/>
        <v>254.16666666666666</v>
      </c>
      <c r="G9" s="208">
        <f t="shared" si="5"/>
        <v>323.5</v>
      </c>
      <c r="H9" s="208">
        <f t="shared" si="6"/>
        <v>201.85416666666666</v>
      </c>
      <c r="I9" s="208">
        <f t="shared" si="7"/>
        <v>180.5</v>
      </c>
      <c r="J9" s="208">
        <f t="shared" si="8"/>
        <v>195.41666666666666</v>
      </c>
      <c r="K9" s="208">
        <f t="shared" si="9"/>
        <v>196.91666666666666</v>
      </c>
      <c r="L9" s="208">
        <f t="shared" si="10"/>
        <v>230.66666666666666</v>
      </c>
      <c r="M9" s="208">
        <f t="shared" si="11"/>
        <v>225.23076923076923</v>
      </c>
      <c r="O9" s="232">
        <v>285</v>
      </c>
      <c r="P9" s="232">
        <v>180</v>
      </c>
      <c r="Q9" s="232">
        <v>30</v>
      </c>
      <c r="R9" s="232">
        <v>95</v>
      </c>
      <c r="S9" s="232">
        <v>144</v>
      </c>
      <c r="T9" s="232">
        <v>165</v>
      </c>
      <c r="U9" s="232">
        <v>84</v>
      </c>
      <c r="V9" s="232">
        <v>470</v>
      </c>
      <c r="W9" s="232">
        <v>330</v>
      </c>
      <c r="X9" s="232">
        <v>88</v>
      </c>
      <c r="Y9" s="232">
        <v>265</v>
      </c>
      <c r="Z9" s="232">
        <v>100</v>
      </c>
      <c r="AA9" s="233">
        <v>490</v>
      </c>
      <c r="AB9" s="233">
        <v>365</v>
      </c>
      <c r="AC9" s="233">
        <v>290</v>
      </c>
      <c r="AD9" s="233">
        <v>104</v>
      </c>
      <c r="AE9" s="233">
        <v>265</v>
      </c>
      <c r="AF9" s="233">
        <v>55</v>
      </c>
      <c r="AG9" s="233">
        <v>216</v>
      </c>
      <c r="AH9" s="234">
        <v>380</v>
      </c>
      <c r="AI9" s="234">
        <v>445</v>
      </c>
      <c r="AJ9" s="234">
        <v>152</v>
      </c>
      <c r="AK9" s="234">
        <v>160</v>
      </c>
      <c r="AL9" s="234">
        <v>425</v>
      </c>
      <c r="AM9" s="140">
        <v>460</v>
      </c>
      <c r="AN9" s="140">
        <v>295</v>
      </c>
      <c r="AO9" s="140">
        <v>88</v>
      </c>
      <c r="AP9" s="140">
        <v>125</v>
      </c>
      <c r="AQ9" s="140">
        <v>156</v>
      </c>
      <c r="AR9" s="140">
        <v>185</v>
      </c>
      <c r="AS9" s="140">
        <v>135</v>
      </c>
      <c r="AT9" s="140">
        <v>304</v>
      </c>
      <c r="AU9" s="140">
        <v>325</v>
      </c>
      <c r="AV9" s="140">
        <v>585</v>
      </c>
      <c r="AW9" s="140">
        <v>132</v>
      </c>
      <c r="AX9" s="140">
        <v>260</v>
      </c>
      <c r="AY9" s="141">
        <v>415</v>
      </c>
      <c r="AZ9" s="141">
        <v>325</v>
      </c>
      <c r="BA9" s="141">
        <v>280</v>
      </c>
      <c r="BB9" s="141">
        <v>455</v>
      </c>
      <c r="BC9" s="141">
        <v>310</v>
      </c>
      <c r="BD9" s="141">
        <v>88</v>
      </c>
      <c r="BE9" s="141">
        <v>105</v>
      </c>
      <c r="BF9" s="141">
        <v>165</v>
      </c>
      <c r="BG9" s="141">
        <v>196</v>
      </c>
      <c r="BH9" s="141">
        <v>540</v>
      </c>
      <c r="BI9" s="141">
        <v>200</v>
      </c>
      <c r="BJ9" s="141">
        <v>490</v>
      </c>
      <c r="BK9" s="142">
        <v>460</v>
      </c>
      <c r="BL9" s="142">
        <v>295</v>
      </c>
      <c r="BM9" s="142">
        <v>88</v>
      </c>
      <c r="BN9" s="142">
        <v>125</v>
      </c>
      <c r="BO9" s="142">
        <v>156</v>
      </c>
      <c r="BP9" s="142">
        <v>185</v>
      </c>
      <c r="BQ9" s="142">
        <v>135</v>
      </c>
      <c r="BR9" s="142">
        <v>304</v>
      </c>
      <c r="BS9" s="142">
        <v>325</v>
      </c>
      <c r="BT9" s="142">
        <v>585</v>
      </c>
      <c r="BU9" s="142">
        <v>132</v>
      </c>
      <c r="BV9" s="142">
        <v>260</v>
      </c>
      <c r="BW9" s="143">
        <v>605</v>
      </c>
      <c r="BX9" s="143">
        <v>315</v>
      </c>
      <c r="BY9" s="143">
        <v>204</v>
      </c>
      <c r="BZ9" s="143">
        <v>165</v>
      </c>
      <c r="CA9" s="143">
        <v>212</v>
      </c>
      <c r="CB9" s="143">
        <v>300</v>
      </c>
      <c r="CC9" s="143">
        <v>218</v>
      </c>
      <c r="CD9" s="143">
        <v>688</v>
      </c>
      <c r="CE9" s="143">
        <v>305</v>
      </c>
      <c r="CF9" s="143">
        <v>350</v>
      </c>
      <c r="CG9" s="143">
        <v>140</v>
      </c>
      <c r="CH9" s="143">
        <v>380</v>
      </c>
      <c r="CI9" s="144">
        <v>245</v>
      </c>
      <c r="CJ9" s="144">
        <v>515</v>
      </c>
      <c r="CK9" s="235">
        <v>300</v>
      </c>
      <c r="CL9" s="236">
        <v>27.25</v>
      </c>
      <c r="CM9" s="147">
        <v>76</v>
      </c>
      <c r="CN9" s="146">
        <v>65</v>
      </c>
      <c r="CO9" s="146">
        <v>444</v>
      </c>
      <c r="CP9" s="147">
        <v>240</v>
      </c>
      <c r="CQ9" s="147">
        <v>115</v>
      </c>
      <c r="CR9" s="147">
        <v>8</v>
      </c>
      <c r="CS9" s="147">
        <v>140</v>
      </c>
      <c r="CT9" s="147">
        <v>247</v>
      </c>
      <c r="CU9" s="148">
        <v>110</v>
      </c>
      <c r="CV9" s="148">
        <v>230</v>
      </c>
      <c r="CW9" s="148">
        <v>25</v>
      </c>
      <c r="CX9" s="148">
        <v>252</v>
      </c>
      <c r="CY9" s="148">
        <v>150</v>
      </c>
      <c r="CZ9" s="148">
        <v>100</v>
      </c>
      <c r="DA9" s="148">
        <v>244</v>
      </c>
      <c r="DB9" s="148">
        <v>400</v>
      </c>
      <c r="DC9" s="148">
        <v>130</v>
      </c>
      <c r="DD9" s="148">
        <v>60</v>
      </c>
      <c r="DE9" s="148">
        <v>85</v>
      </c>
      <c r="DF9" s="148">
        <v>380</v>
      </c>
      <c r="DG9" s="149">
        <v>453</v>
      </c>
      <c r="DH9" s="149">
        <v>395</v>
      </c>
      <c r="DI9" s="149">
        <v>73</v>
      </c>
      <c r="DJ9" s="149">
        <v>175</v>
      </c>
      <c r="DK9" s="238">
        <v>0</v>
      </c>
      <c r="DL9" s="238">
        <v>0</v>
      </c>
      <c r="DM9" s="149">
        <v>396</v>
      </c>
      <c r="DN9" s="149">
        <v>665</v>
      </c>
      <c r="DO9" s="149">
        <v>28</v>
      </c>
      <c r="DP9" s="149">
        <v>35</v>
      </c>
      <c r="DQ9" s="149">
        <v>40</v>
      </c>
      <c r="DR9" s="149">
        <v>85</v>
      </c>
      <c r="DS9" s="150">
        <v>453</v>
      </c>
      <c r="DT9" s="150">
        <v>440</v>
      </c>
      <c r="DU9" s="150">
        <v>92</v>
      </c>
      <c r="DV9" s="150">
        <v>105</v>
      </c>
      <c r="DW9" s="150">
        <v>195</v>
      </c>
      <c r="DX9" s="150">
        <v>48</v>
      </c>
      <c r="DY9" s="150">
        <v>20</v>
      </c>
      <c r="DZ9" s="150">
        <v>210</v>
      </c>
      <c r="EA9" s="150">
        <v>100</v>
      </c>
      <c r="EB9" s="150">
        <v>210</v>
      </c>
      <c r="EC9" s="150">
        <v>240</v>
      </c>
      <c r="ED9" s="150">
        <v>250</v>
      </c>
      <c r="EE9" s="151">
        <v>370</v>
      </c>
      <c r="EF9" s="151">
        <v>395</v>
      </c>
      <c r="EG9" s="151">
        <v>110</v>
      </c>
      <c r="EH9" s="151">
        <v>115</v>
      </c>
      <c r="EI9" s="151">
        <v>384</v>
      </c>
      <c r="EJ9" s="151">
        <v>25</v>
      </c>
      <c r="EK9" s="151">
        <v>455</v>
      </c>
      <c r="EL9" s="151">
        <v>364</v>
      </c>
      <c r="EM9" s="151">
        <v>110</v>
      </c>
      <c r="EN9" s="151">
        <v>220</v>
      </c>
      <c r="EO9" s="239">
        <v>85</v>
      </c>
      <c r="EP9" s="348">
        <v>135</v>
      </c>
      <c r="EQ9" s="221">
        <v>775</v>
      </c>
      <c r="ER9" s="374">
        <v>80</v>
      </c>
      <c r="ES9" s="221">
        <v>105</v>
      </c>
      <c r="ET9" s="147">
        <v>340</v>
      </c>
      <c r="EU9" s="147">
        <v>128</v>
      </c>
      <c r="EV9" s="147">
        <v>330</v>
      </c>
      <c r="EW9" s="147">
        <v>10</v>
      </c>
      <c r="EX9" s="147">
        <v>280</v>
      </c>
      <c r="EY9" s="147">
        <v>135</v>
      </c>
      <c r="EZ9" s="378">
        <v>400</v>
      </c>
      <c r="FA9" s="235">
        <v>160</v>
      </c>
      <c r="FB9" s="375">
        <v>185</v>
      </c>
      <c r="FC9" s="291">
        <v>55</v>
      </c>
      <c r="FD9" s="291">
        <v>485</v>
      </c>
      <c r="FE9" s="291">
        <v>295</v>
      </c>
      <c r="FF9" s="291">
        <v>85</v>
      </c>
      <c r="FG9" s="291">
        <v>272</v>
      </c>
      <c r="FH9" s="291"/>
      <c r="FI9" s="291"/>
      <c r="FJ9" s="291"/>
      <c r="FK9" s="291"/>
      <c r="FL9" s="291"/>
      <c r="FM9" s="291"/>
      <c r="FN9" s="291"/>
      <c r="FO9" s="388"/>
    </row>
    <row r="10" spans="1:171" x14ac:dyDescent="0.25">
      <c r="A10" s="21" t="s">
        <v>8</v>
      </c>
      <c r="B10" s="208">
        <f t="shared" si="0"/>
        <v>129.33750000000001</v>
      </c>
      <c r="C10" s="208">
        <f t="shared" si="1"/>
        <v>167.58750000000001</v>
      </c>
      <c r="D10" s="208">
        <f t="shared" si="2"/>
        <v>108.83333333333333</v>
      </c>
      <c r="E10" s="208">
        <f t="shared" si="3"/>
        <v>173.21666666666667</v>
      </c>
      <c r="F10" s="208">
        <f t="shared" si="4"/>
        <v>108.83333333333333</v>
      </c>
      <c r="G10" s="208">
        <f t="shared" si="5"/>
        <v>197.83333333333334</v>
      </c>
      <c r="H10" s="208">
        <f t="shared" si="6"/>
        <v>172.22916666666666</v>
      </c>
      <c r="I10" s="208">
        <f t="shared" si="7"/>
        <v>158.91666666666666</v>
      </c>
      <c r="J10" s="208">
        <f t="shared" si="8"/>
        <v>134.75</v>
      </c>
      <c r="K10" s="208">
        <f t="shared" si="9"/>
        <v>189.08333333333334</v>
      </c>
      <c r="L10" s="208">
        <f t="shared" si="10"/>
        <v>158.04166666666666</v>
      </c>
      <c r="M10" s="208">
        <f t="shared" si="11"/>
        <v>117.53846153846153</v>
      </c>
      <c r="O10" s="232">
        <v>83.25</v>
      </c>
      <c r="P10" s="232">
        <v>69.75</v>
      </c>
      <c r="Q10" s="232">
        <v>76.5</v>
      </c>
      <c r="R10" s="232">
        <v>60.75</v>
      </c>
      <c r="S10" s="232">
        <v>88.2</v>
      </c>
      <c r="T10" s="232">
        <v>119.25</v>
      </c>
      <c r="U10" s="232">
        <v>133.19999999999999</v>
      </c>
      <c r="V10" s="232">
        <v>247.5</v>
      </c>
      <c r="W10" s="232">
        <v>184.5</v>
      </c>
      <c r="X10" s="232">
        <v>167.4</v>
      </c>
      <c r="Y10" s="232">
        <v>213.75</v>
      </c>
      <c r="Z10" s="232">
        <v>108</v>
      </c>
      <c r="AA10" s="233">
        <v>220.5</v>
      </c>
      <c r="AB10" s="233">
        <v>166.5</v>
      </c>
      <c r="AC10" s="233">
        <v>105.75</v>
      </c>
      <c r="AD10" s="233">
        <v>70.2</v>
      </c>
      <c r="AE10" s="233">
        <v>94.5</v>
      </c>
      <c r="AF10" s="233">
        <v>204.75</v>
      </c>
      <c r="AG10" s="233">
        <v>212.4</v>
      </c>
      <c r="AH10" s="234">
        <v>384.75</v>
      </c>
      <c r="AI10" s="234">
        <v>130.5</v>
      </c>
      <c r="AJ10" s="234">
        <v>178.2</v>
      </c>
      <c r="AK10" s="234">
        <v>171</v>
      </c>
      <c r="AL10" s="234">
        <v>72</v>
      </c>
      <c r="AM10" s="140">
        <v>185</v>
      </c>
      <c r="AN10" s="140">
        <v>128</v>
      </c>
      <c r="AO10" s="140">
        <v>76</v>
      </c>
      <c r="AP10" s="140">
        <v>50</v>
      </c>
      <c r="AQ10" s="140">
        <v>67</v>
      </c>
      <c r="AR10" s="140">
        <v>95</v>
      </c>
      <c r="AS10" s="140">
        <v>117</v>
      </c>
      <c r="AT10" s="140">
        <v>58</v>
      </c>
      <c r="AU10" s="140">
        <v>187</v>
      </c>
      <c r="AV10" s="140">
        <v>155</v>
      </c>
      <c r="AW10" s="140">
        <v>83</v>
      </c>
      <c r="AX10" s="140">
        <v>105</v>
      </c>
      <c r="AY10" s="141">
        <v>164</v>
      </c>
      <c r="AZ10" s="141">
        <v>92</v>
      </c>
      <c r="BA10" s="141">
        <v>39.6</v>
      </c>
      <c r="BB10" s="141">
        <v>65</v>
      </c>
      <c r="BC10" s="141">
        <v>248</v>
      </c>
      <c r="BD10" s="141">
        <v>184</v>
      </c>
      <c r="BE10" s="141">
        <v>259</v>
      </c>
      <c r="BF10" s="141">
        <v>225</v>
      </c>
      <c r="BG10" s="141">
        <v>293</v>
      </c>
      <c r="BH10" s="141">
        <v>239</v>
      </c>
      <c r="BI10" s="141">
        <v>142</v>
      </c>
      <c r="BJ10" s="141">
        <v>128</v>
      </c>
      <c r="BK10" s="142">
        <v>185</v>
      </c>
      <c r="BL10" s="142">
        <v>128</v>
      </c>
      <c r="BM10" s="142">
        <v>76</v>
      </c>
      <c r="BN10" s="142">
        <v>50</v>
      </c>
      <c r="BO10" s="142">
        <v>67</v>
      </c>
      <c r="BP10" s="142">
        <v>95</v>
      </c>
      <c r="BQ10" s="142">
        <v>117</v>
      </c>
      <c r="BR10" s="142">
        <v>58</v>
      </c>
      <c r="BS10" s="142">
        <v>187</v>
      </c>
      <c r="BT10" s="142">
        <v>155</v>
      </c>
      <c r="BU10" s="142">
        <v>83</v>
      </c>
      <c r="BV10" s="142">
        <v>105</v>
      </c>
      <c r="BW10" s="143">
        <v>124</v>
      </c>
      <c r="BX10" s="143">
        <v>99</v>
      </c>
      <c r="BY10" s="143">
        <v>149</v>
      </c>
      <c r="BZ10" s="143">
        <v>162</v>
      </c>
      <c r="CA10" s="143">
        <v>196</v>
      </c>
      <c r="CB10" s="143">
        <v>223</v>
      </c>
      <c r="CC10" s="143">
        <v>410</v>
      </c>
      <c r="CD10" s="143">
        <v>313</v>
      </c>
      <c r="CE10" s="143">
        <v>212</v>
      </c>
      <c r="CF10" s="143">
        <v>245</v>
      </c>
      <c r="CG10" s="143">
        <v>128</v>
      </c>
      <c r="CH10" s="143">
        <v>113</v>
      </c>
      <c r="CI10" s="144">
        <v>135</v>
      </c>
      <c r="CJ10" s="144">
        <v>209</v>
      </c>
      <c r="CK10" s="235">
        <v>58.5</v>
      </c>
      <c r="CL10" s="236">
        <v>47.25</v>
      </c>
      <c r="CM10" s="147">
        <v>65</v>
      </c>
      <c r="CN10" s="146">
        <v>214</v>
      </c>
      <c r="CO10" s="146">
        <v>313</v>
      </c>
      <c r="CP10" s="147">
        <v>320</v>
      </c>
      <c r="CQ10" s="147">
        <v>261</v>
      </c>
      <c r="CR10" s="147">
        <v>202</v>
      </c>
      <c r="CS10" s="147">
        <v>122</v>
      </c>
      <c r="CT10" s="147">
        <v>120</v>
      </c>
      <c r="CU10" s="148">
        <v>182</v>
      </c>
      <c r="CV10" s="148">
        <v>250</v>
      </c>
      <c r="CW10" s="148">
        <v>16</v>
      </c>
      <c r="CX10" s="148">
        <v>229</v>
      </c>
      <c r="CY10" s="148">
        <v>212</v>
      </c>
      <c r="CZ10" s="148">
        <v>83</v>
      </c>
      <c r="DA10" s="148">
        <v>232</v>
      </c>
      <c r="DB10" s="148">
        <v>225</v>
      </c>
      <c r="DC10" s="148">
        <v>104</v>
      </c>
      <c r="DD10" s="148">
        <v>77</v>
      </c>
      <c r="DE10" s="148">
        <v>155</v>
      </c>
      <c r="DF10" s="148">
        <v>142</v>
      </c>
      <c r="DG10" s="149">
        <v>92</v>
      </c>
      <c r="DH10" s="149">
        <v>14</v>
      </c>
      <c r="DI10" s="149">
        <v>72</v>
      </c>
      <c r="DJ10" s="149">
        <v>72</v>
      </c>
      <c r="DK10" s="238">
        <v>101</v>
      </c>
      <c r="DL10" s="238">
        <v>275</v>
      </c>
      <c r="DM10" s="149">
        <v>184</v>
      </c>
      <c r="DN10" s="149">
        <v>155</v>
      </c>
      <c r="DO10" s="149">
        <v>265</v>
      </c>
      <c r="DP10" s="149">
        <v>232</v>
      </c>
      <c r="DQ10" s="149">
        <v>108</v>
      </c>
      <c r="DR10" s="149">
        <v>47</v>
      </c>
      <c r="DS10" s="150">
        <v>129</v>
      </c>
      <c r="DT10" s="150">
        <v>81</v>
      </c>
      <c r="DU10" s="150">
        <v>41</v>
      </c>
      <c r="DV10" s="150">
        <v>88</v>
      </c>
      <c r="DW10" s="150">
        <v>81</v>
      </c>
      <c r="DX10" s="150">
        <v>220</v>
      </c>
      <c r="DY10" s="150">
        <v>344</v>
      </c>
      <c r="DZ10" s="150">
        <v>477</v>
      </c>
      <c r="EA10" s="150">
        <v>335</v>
      </c>
      <c r="EB10" s="150">
        <v>185</v>
      </c>
      <c r="EC10" s="150">
        <v>245</v>
      </c>
      <c r="ED10" s="150">
        <v>43</v>
      </c>
      <c r="EE10" s="151">
        <v>124</v>
      </c>
      <c r="EF10" s="151">
        <v>135</v>
      </c>
      <c r="EG10" s="151">
        <v>9</v>
      </c>
      <c r="EH10" s="151">
        <v>90</v>
      </c>
      <c r="EI10" s="151">
        <v>88</v>
      </c>
      <c r="EJ10" s="151">
        <v>117</v>
      </c>
      <c r="EK10" s="151">
        <v>196</v>
      </c>
      <c r="EL10" s="151">
        <v>301</v>
      </c>
      <c r="EM10" s="151">
        <v>263</v>
      </c>
      <c r="EN10" s="151">
        <v>281</v>
      </c>
      <c r="EO10" s="239">
        <v>220.5</v>
      </c>
      <c r="EP10" s="348">
        <v>72</v>
      </c>
      <c r="EQ10" s="221">
        <v>72</v>
      </c>
      <c r="ER10" s="374">
        <v>47</v>
      </c>
      <c r="ES10" s="221">
        <v>25</v>
      </c>
      <c r="ET10" s="147">
        <v>72</v>
      </c>
      <c r="EU10" s="147">
        <v>189</v>
      </c>
      <c r="EV10" s="147">
        <v>173</v>
      </c>
      <c r="EW10" s="147">
        <v>144</v>
      </c>
      <c r="EX10" s="147">
        <v>234</v>
      </c>
      <c r="EY10" s="147">
        <v>241</v>
      </c>
      <c r="EZ10" s="378">
        <v>139</v>
      </c>
      <c r="FA10" s="235">
        <v>149</v>
      </c>
      <c r="FB10" s="375">
        <v>43</v>
      </c>
      <c r="FC10" s="291">
        <v>18</v>
      </c>
      <c r="FD10" s="291">
        <v>59</v>
      </c>
      <c r="FE10" s="291">
        <v>117</v>
      </c>
      <c r="FF10" s="291">
        <v>34</v>
      </c>
      <c r="FG10" s="291">
        <v>189</v>
      </c>
      <c r="FH10" s="291"/>
      <c r="FI10" s="291"/>
      <c r="FJ10" s="291"/>
      <c r="FK10" s="291"/>
      <c r="FL10" s="291"/>
      <c r="FM10" s="291"/>
      <c r="FN10" s="291"/>
      <c r="FO10" s="388"/>
    </row>
    <row r="11" spans="1:171" x14ac:dyDescent="0.25">
      <c r="A11" s="1" t="s">
        <v>9</v>
      </c>
      <c r="B11" s="208">
        <f t="shared" si="0"/>
        <v>811.28654166666672</v>
      </c>
      <c r="C11" s="208">
        <f t="shared" si="1"/>
        <v>1004.3227499999999</v>
      </c>
      <c r="D11" s="208">
        <f t="shared" si="2"/>
        <v>710.08333333333337</v>
      </c>
      <c r="E11" s="208">
        <f t="shared" si="3"/>
        <v>1030.9448333333332</v>
      </c>
      <c r="F11" s="208">
        <f t="shared" si="4"/>
        <v>710.08333333333337</v>
      </c>
      <c r="G11" s="208">
        <f t="shared" si="5"/>
        <v>595.5</v>
      </c>
      <c r="H11" s="208">
        <f t="shared" si="6"/>
        <v>407.03958333333338</v>
      </c>
      <c r="I11" s="208">
        <f t="shared" si="7"/>
        <v>466.91666666666669</v>
      </c>
      <c r="J11" s="208">
        <f t="shared" si="8"/>
        <v>552.41666666666663</v>
      </c>
      <c r="K11" s="208">
        <f t="shared" si="9"/>
        <v>841.16666666666663</v>
      </c>
      <c r="L11" s="208">
        <f t="shared" si="10"/>
        <v>707.359375</v>
      </c>
      <c r="M11" s="208">
        <f t="shared" si="11"/>
        <v>553.53846153846155</v>
      </c>
      <c r="O11" s="232">
        <v>443.245</v>
      </c>
      <c r="P11" s="232">
        <v>186.82499999999999</v>
      </c>
      <c r="Q11" s="232">
        <v>279.08</v>
      </c>
      <c r="R11" s="232">
        <v>363.78</v>
      </c>
      <c r="S11" s="232">
        <v>315.71999999999997</v>
      </c>
      <c r="T11" s="232">
        <v>181.13499999999999</v>
      </c>
      <c r="U11" s="232">
        <v>723.13199999999995</v>
      </c>
      <c r="V11" s="232">
        <v>1171.6099999999999</v>
      </c>
      <c r="W11" s="232">
        <v>2139.5450000000001</v>
      </c>
      <c r="X11" s="232">
        <v>1571.8340000000001</v>
      </c>
      <c r="Y11" s="232">
        <v>1444.8975</v>
      </c>
      <c r="Z11" s="232">
        <v>914.63499999999988</v>
      </c>
      <c r="AA11" s="233">
        <v>553.98</v>
      </c>
      <c r="AB11" s="233">
        <v>541.08749999999998</v>
      </c>
      <c r="AC11" s="233">
        <v>392.33249999999998</v>
      </c>
      <c r="AD11" s="233">
        <v>577.81799999999998</v>
      </c>
      <c r="AE11" s="233">
        <v>807.22499999999991</v>
      </c>
      <c r="AF11" s="233">
        <v>993.34749999999997</v>
      </c>
      <c r="AG11" s="233">
        <v>718.21399999999994</v>
      </c>
      <c r="AH11" s="234">
        <v>1464.135</v>
      </c>
      <c r="AI11" s="234">
        <v>1748.9074999999998</v>
      </c>
      <c r="AJ11" s="234">
        <v>1664.4860000000001</v>
      </c>
      <c r="AK11" s="234">
        <v>1425.4599999999998</v>
      </c>
      <c r="AL11" s="234">
        <v>1164.8800000000001</v>
      </c>
      <c r="AM11" s="140">
        <v>559</v>
      </c>
      <c r="AN11" s="140">
        <v>477</v>
      </c>
      <c r="AO11" s="140">
        <v>541</v>
      </c>
      <c r="AP11" s="140">
        <v>392</v>
      </c>
      <c r="AQ11" s="140">
        <v>636</v>
      </c>
      <c r="AR11" s="140">
        <v>844</v>
      </c>
      <c r="AS11" s="140">
        <v>632</v>
      </c>
      <c r="AT11" s="140">
        <v>813</v>
      </c>
      <c r="AU11" s="140">
        <v>964</v>
      </c>
      <c r="AV11" s="140">
        <v>1145</v>
      </c>
      <c r="AW11" s="140">
        <v>977</v>
      </c>
      <c r="AX11" s="140">
        <v>541</v>
      </c>
      <c r="AY11" s="141">
        <v>884</v>
      </c>
      <c r="AZ11" s="141">
        <v>885</v>
      </c>
      <c r="BA11" s="141">
        <v>538.33799999999997</v>
      </c>
      <c r="BB11" s="141">
        <v>423</v>
      </c>
      <c r="BC11" s="141">
        <v>1624</v>
      </c>
      <c r="BD11" s="141">
        <v>707</v>
      </c>
      <c r="BE11" s="141">
        <v>853</v>
      </c>
      <c r="BF11" s="141">
        <v>1351</v>
      </c>
      <c r="BG11" s="141">
        <v>1698</v>
      </c>
      <c r="BH11" s="141">
        <v>1529</v>
      </c>
      <c r="BI11" s="141">
        <v>1123</v>
      </c>
      <c r="BJ11" s="141">
        <v>756</v>
      </c>
      <c r="BK11" s="142">
        <v>559</v>
      </c>
      <c r="BL11" s="142">
        <v>477</v>
      </c>
      <c r="BM11" s="142">
        <v>541</v>
      </c>
      <c r="BN11" s="142">
        <v>392</v>
      </c>
      <c r="BO11" s="142">
        <v>636</v>
      </c>
      <c r="BP11" s="142">
        <v>844</v>
      </c>
      <c r="BQ11" s="142">
        <v>632</v>
      </c>
      <c r="BR11" s="142">
        <v>813</v>
      </c>
      <c r="BS11" s="142">
        <v>964</v>
      </c>
      <c r="BT11" s="142">
        <v>1145</v>
      </c>
      <c r="BU11" s="142">
        <v>977</v>
      </c>
      <c r="BV11" s="142">
        <v>541</v>
      </c>
      <c r="BW11" s="143">
        <v>566</v>
      </c>
      <c r="BX11" s="143">
        <v>719</v>
      </c>
      <c r="BY11" s="143">
        <v>158</v>
      </c>
      <c r="BZ11" s="143">
        <v>703</v>
      </c>
      <c r="CA11" s="143">
        <v>464</v>
      </c>
      <c r="CB11" s="143">
        <v>738</v>
      </c>
      <c r="CC11" s="143">
        <v>564</v>
      </c>
      <c r="CD11" s="143">
        <v>737</v>
      </c>
      <c r="CE11" s="143">
        <v>615</v>
      </c>
      <c r="CF11" s="143">
        <v>618</v>
      </c>
      <c r="CG11" s="143">
        <v>506</v>
      </c>
      <c r="CH11" s="143">
        <v>758</v>
      </c>
      <c r="CI11" s="144">
        <v>452</v>
      </c>
      <c r="CJ11" s="144">
        <v>283</v>
      </c>
      <c r="CK11" s="235">
        <v>59.924999999999997</v>
      </c>
      <c r="CL11" s="236">
        <v>77.55</v>
      </c>
      <c r="CM11" s="147">
        <v>456</v>
      </c>
      <c r="CN11" s="146">
        <v>376</v>
      </c>
      <c r="CO11" s="146">
        <v>319</v>
      </c>
      <c r="CP11" s="147">
        <v>449</v>
      </c>
      <c r="CQ11" s="147">
        <v>514</v>
      </c>
      <c r="CR11" s="147">
        <v>886</v>
      </c>
      <c r="CS11" s="147">
        <v>594</v>
      </c>
      <c r="CT11" s="147">
        <v>418</v>
      </c>
      <c r="CU11" s="148">
        <v>238</v>
      </c>
      <c r="CV11" s="148">
        <v>186</v>
      </c>
      <c r="CW11" s="148">
        <v>442</v>
      </c>
      <c r="CX11" s="148">
        <v>432</v>
      </c>
      <c r="CY11" s="148">
        <v>711</v>
      </c>
      <c r="CZ11" s="148">
        <v>710</v>
      </c>
      <c r="DA11" s="148">
        <v>405</v>
      </c>
      <c r="DB11" s="148">
        <v>489</v>
      </c>
      <c r="DC11" s="148">
        <v>482</v>
      </c>
      <c r="DD11" s="148">
        <v>506</v>
      </c>
      <c r="DE11" s="148">
        <v>396</v>
      </c>
      <c r="DF11" s="148">
        <v>606</v>
      </c>
      <c r="DG11" s="149">
        <v>459</v>
      </c>
      <c r="DH11" s="149">
        <v>357</v>
      </c>
      <c r="DI11" s="149">
        <v>353</v>
      </c>
      <c r="DJ11" s="149">
        <v>74</v>
      </c>
      <c r="DK11" s="238">
        <v>118</v>
      </c>
      <c r="DL11" s="238">
        <v>335</v>
      </c>
      <c r="DM11" s="149">
        <v>898</v>
      </c>
      <c r="DN11" s="149">
        <v>1142</v>
      </c>
      <c r="DO11" s="149">
        <v>839</v>
      </c>
      <c r="DP11" s="149">
        <v>882</v>
      </c>
      <c r="DQ11" s="149">
        <v>511</v>
      </c>
      <c r="DR11" s="149">
        <v>661</v>
      </c>
      <c r="DS11" s="150">
        <v>584</v>
      </c>
      <c r="DT11" s="150">
        <v>443</v>
      </c>
      <c r="DU11" s="150">
        <v>487</v>
      </c>
      <c r="DV11" s="150">
        <v>498</v>
      </c>
      <c r="DW11" s="150">
        <v>753</v>
      </c>
      <c r="DX11" s="150">
        <v>1173</v>
      </c>
      <c r="DY11" s="150">
        <v>835</v>
      </c>
      <c r="DZ11" s="150">
        <v>1528</v>
      </c>
      <c r="EA11" s="150">
        <v>1245</v>
      </c>
      <c r="EB11" s="150">
        <v>1139</v>
      </c>
      <c r="EC11" s="150">
        <v>999</v>
      </c>
      <c r="ED11" s="150">
        <v>410</v>
      </c>
      <c r="EE11" s="151">
        <v>539</v>
      </c>
      <c r="EF11" s="151">
        <v>349</v>
      </c>
      <c r="EG11" s="151">
        <v>234</v>
      </c>
      <c r="EH11" s="151">
        <v>356</v>
      </c>
      <c r="EI11" s="151">
        <v>363</v>
      </c>
      <c r="EJ11" s="151">
        <v>606</v>
      </c>
      <c r="EK11" s="151">
        <v>1031</v>
      </c>
      <c r="EL11" s="151">
        <v>1171</v>
      </c>
      <c r="EM11" s="151">
        <v>1333</v>
      </c>
      <c r="EN11" s="151">
        <v>1158</v>
      </c>
      <c r="EO11" s="239">
        <v>819.56249999999989</v>
      </c>
      <c r="EP11" s="348">
        <v>528.75</v>
      </c>
      <c r="EQ11" s="221">
        <v>254</v>
      </c>
      <c r="ER11" s="374">
        <v>315</v>
      </c>
      <c r="ES11" s="221">
        <v>140</v>
      </c>
      <c r="ET11" s="147">
        <v>332</v>
      </c>
      <c r="EU11" s="147">
        <v>548</v>
      </c>
      <c r="EV11" s="147">
        <v>806</v>
      </c>
      <c r="EW11" s="147">
        <v>810</v>
      </c>
      <c r="EX11" s="147">
        <v>650</v>
      </c>
      <c r="EY11" s="147">
        <v>1011</v>
      </c>
      <c r="EZ11" s="378">
        <v>1134</v>
      </c>
      <c r="FA11" s="235">
        <v>725</v>
      </c>
      <c r="FB11" s="375">
        <v>471</v>
      </c>
      <c r="FC11" s="291">
        <v>465</v>
      </c>
      <c r="FD11" s="291">
        <v>194</v>
      </c>
      <c r="FE11" s="291">
        <v>307</v>
      </c>
      <c r="FF11" s="291">
        <v>334</v>
      </c>
      <c r="FG11" s="291">
        <v>381</v>
      </c>
      <c r="FH11" s="291"/>
      <c r="FI11" s="291"/>
      <c r="FJ11" s="291"/>
      <c r="FK11" s="291"/>
      <c r="FL11" s="291"/>
      <c r="FM11" s="291"/>
      <c r="FN11" s="291"/>
      <c r="FO11" s="388"/>
    </row>
    <row r="12" spans="1:171" x14ac:dyDescent="0.25">
      <c r="A12" s="1" t="s">
        <v>10</v>
      </c>
      <c r="B12" s="208">
        <f t="shared" si="0"/>
        <v>256.4649583333333</v>
      </c>
      <c r="C12" s="208">
        <f t="shared" si="1"/>
        <v>163.10816666666665</v>
      </c>
      <c r="D12" s="208">
        <f t="shared" si="2"/>
        <v>242.5</v>
      </c>
      <c r="E12" s="208">
        <f t="shared" si="3"/>
        <v>235.24816666666666</v>
      </c>
      <c r="F12" s="208">
        <f t="shared" si="4"/>
        <v>242.5</v>
      </c>
      <c r="G12" s="208">
        <f t="shared" si="5"/>
        <v>158.41666666666666</v>
      </c>
      <c r="H12" s="208">
        <f t="shared" si="6"/>
        <v>122.25354166666666</v>
      </c>
      <c r="I12" s="208">
        <f t="shared" si="7"/>
        <v>210.83333333333334</v>
      </c>
      <c r="J12" s="208">
        <f t="shared" si="8"/>
        <v>278.83333333333331</v>
      </c>
      <c r="K12" s="208">
        <f t="shared" si="9"/>
        <v>216</v>
      </c>
      <c r="L12" s="208">
        <f t="shared" si="10"/>
        <v>150.861875</v>
      </c>
      <c r="M12" s="208">
        <f t="shared" si="11"/>
        <v>177.46153846153845</v>
      </c>
      <c r="O12" s="232">
        <v>65.882499999999993</v>
      </c>
      <c r="P12" s="232">
        <v>9.49</v>
      </c>
      <c r="Q12" s="232">
        <v>95.8125</v>
      </c>
      <c r="R12" s="232">
        <v>21.717500000000001</v>
      </c>
      <c r="S12" s="232">
        <v>111.252</v>
      </c>
      <c r="T12" s="232">
        <v>125.56</v>
      </c>
      <c r="U12" s="232">
        <v>147.898</v>
      </c>
      <c r="V12" s="232">
        <v>498.95499999999998</v>
      </c>
      <c r="W12" s="232">
        <v>561.35249999999996</v>
      </c>
      <c r="X12" s="232">
        <v>625.36199999999997</v>
      </c>
      <c r="Y12" s="232">
        <v>409.34749999999997</v>
      </c>
      <c r="Z12" s="232">
        <v>404.94999999999993</v>
      </c>
      <c r="AA12" s="233">
        <v>157.29750000000001</v>
      </c>
      <c r="AB12" s="233">
        <v>29.2</v>
      </c>
      <c r="AC12" s="233">
        <v>29.017499999999998</v>
      </c>
      <c r="AD12" s="233">
        <v>40.003999999999998</v>
      </c>
      <c r="AE12" s="233">
        <v>72.817499999999995</v>
      </c>
      <c r="AF12" s="233">
        <v>74.459999999999994</v>
      </c>
      <c r="AG12" s="233">
        <v>154.46799999999999</v>
      </c>
      <c r="AH12" s="234">
        <v>190.71250000000001</v>
      </c>
      <c r="AI12" s="234">
        <v>292.72999999999996</v>
      </c>
      <c r="AJ12" s="234">
        <v>357.846</v>
      </c>
      <c r="AK12" s="234">
        <v>202.75749999999999</v>
      </c>
      <c r="AL12" s="234">
        <v>355.98750000000001</v>
      </c>
      <c r="AM12" s="140">
        <v>177</v>
      </c>
      <c r="AN12" s="140">
        <v>165</v>
      </c>
      <c r="AO12" s="140">
        <v>60</v>
      </c>
      <c r="AP12" s="140">
        <v>104</v>
      </c>
      <c r="AQ12" s="140">
        <v>118</v>
      </c>
      <c r="AR12" s="140">
        <v>138</v>
      </c>
      <c r="AS12" s="140">
        <v>174</v>
      </c>
      <c r="AT12" s="140">
        <v>348</v>
      </c>
      <c r="AU12" s="140">
        <v>436</v>
      </c>
      <c r="AV12" s="140">
        <v>509</v>
      </c>
      <c r="AW12" s="140">
        <v>320</v>
      </c>
      <c r="AX12" s="140">
        <v>361</v>
      </c>
      <c r="AY12" s="141">
        <v>107</v>
      </c>
      <c r="AZ12" s="141">
        <v>127</v>
      </c>
      <c r="BA12" s="141">
        <v>144.97800000000001</v>
      </c>
      <c r="BB12" s="141">
        <v>87</v>
      </c>
      <c r="BC12" s="141">
        <v>91</v>
      </c>
      <c r="BD12" s="141">
        <v>88</v>
      </c>
      <c r="BE12" s="141">
        <v>140</v>
      </c>
      <c r="BF12" s="141">
        <v>321</v>
      </c>
      <c r="BG12" s="141">
        <v>440</v>
      </c>
      <c r="BH12" s="141">
        <v>500</v>
      </c>
      <c r="BI12" s="141">
        <v>480</v>
      </c>
      <c r="BJ12" s="141">
        <v>297</v>
      </c>
      <c r="BK12" s="142">
        <v>177</v>
      </c>
      <c r="BL12" s="142">
        <v>165</v>
      </c>
      <c r="BM12" s="142">
        <v>60</v>
      </c>
      <c r="BN12" s="142">
        <v>104</v>
      </c>
      <c r="BO12" s="142">
        <v>118</v>
      </c>
      <c r="BP12" s="142">
        <v>138</v>
      </c>
      <c r="BQ12" s="142">
        <v>174</v>
      </c>
      <c r="BR12" s="142">
        <v>348</v>
      </c>
      <c r="BS12" s="142">
        <v>436</v>
      </c>
      <c r="BT12" s="142">
        <v>509</v>
      </c>
      <c r="BU12" s="142">
        <v>320</v>
      </c>
      <c r="BV12" s="142">
        <v>361</v>
      </c>
      <c r="BW12" s="143">
        <v>116</v>
      </c>
      <c r="BX12" s="143">
        <v>23</v>
      </c>
      <c r="BY12" s="143">
        <v>46</v>
      </c>
      <c r="BZ12" s="143">
        <v>55</v>
      </c>
      <c r="CA12" s="143">
        <v>75</v>
      </c>
      <c r="CB12" s="143">
        <v>90</v>
      </c>
      <c r="CC12" s="143">
        <v>148</v>
      </c>
      <c r="CD12" s="143">
        <v>145</v>
      </c>
      <c r="CE12" s="143">
        <v>309</v>
      </c>
      <c r="CF12" s="143">
        <v>356</v>
      </c>
      <c r="CG12" s="143">
        <v>323</v>
      </c>
      <c r="CH12" s="143">
        <v>215</v>
      </c>
      <c r="CI12" s="144">
        <v>128</v>
      </c>
      <c r="CJ12" s="144">
        <v>35</v>
      </c>
      <c r="CK12" s="235">
        <v>10.95</v>
      </c>
      <c r="CL12" s="236">
        <v>49.092500000000001</v>
      </c>
      <c r="CM12" s="147">
        <v>80</v>
      </c>
      <c r="CN12" s="146">
        <v>60</v>
      </c>
      <c r="CO12" s="146">
        <v>35</v>
      </c>
      <c r="CP12" s="147">
        <v>189</v>
      </c>
      <c r="CQ12" s="147">
        <v>335</v>
      </c>
      <c r="CR12" s="147">
        <v>265</v>
      </c>
      <c r="CS12" s="147">
        <v>145</v>
      </c>
      <c r="CT12" s="147">
        <v>135</v>
      </c>
      <c r="CU12" s="148">
        <v>95</v>
      </c>
      <c r="CV12" s="148">
        <v>151</v>
      </c>
      <c r="CW12" s="148">
        <v>60</v>
      </c>
      <c r="CX12" s="148">
        <v>84</v>
      </c>
      <c r="CY12" s="148">
        <v>223</v>
      </c>
      <c r="CZ12" s="148">
        <v>181</v>
      </c>
      <c r="DA12" s="148">
        <v>183</v>
      </c>
      <c r="DB12" s="148">
        <v>248</v>
      </c>
      <c r="DC12" s="148">
        <v>319</v>
      </c>
      <c r="DD12" s="148">
        <v>449</v>
      </c>
      <c r="DE12" s="148">
        <v>367</v>
      </c>
      <c r="DF12" s="148">
        <v>170</v>
      </c>
      <c r="DG12" s="149">
        <v>176</v>
      </c>
      <c r="DH12" s="149">
        <v>131</v>
      </c>
      <c r="DI12" s="149">
        <v>147</v>
      </c>
      <c r="DJ12" s="149">
        <v>131</v>
      </c>
      <c r="DK12" s="238">
        <v>214</v>
      </c>
      <c r="DL12" s="238">
        <v>198</v>
      </c>
      <c r="DM12" s="149">
        <v>353</v>
      </c>
      <c r="DN12" s="149">
        <v>339</v>
      </c>
      <c r="DO12" s="149">
        <v>523</v>
      </c>
      <c r="DP12" s="149">
        <v>535</v>
      </c>
      <c r="DQ12" s="149">
        <v>433</v>
      </c>
      <c r="DR12" s="149">
        <v>166</v>
      </c>
      <c r="DS12" s="150">
        <v>138</v>
      </c>
      <c r="DT12" s="150">
        <v>121</v>
      </c>
      <c r="DU12" s="150">
        <v>173</v>
      </c>
      <c r="DV12" s="150">
        <v>130</v>
      </c>
      <c r="DW12" s="150">
        <v>174</v>
      </c>
      <c r="DX12" s="150">
        <v>82</v>
      </c>
      <c r="DY12" s="150">
        <v>170</v>
      </c>
      <c r="DZ12" s="150">
        <v>351</v>
      </c>
      <c r="EA12" s="150">
        <v>288</v>
      </c>
      <c r="EB12" s="150">
        <v>410</v>
      </c>
      <c r="EC12" s="150">
        <v>402</v>
      </c>
      <c r="ED12" s="150">
        <v>153</v>
      </c>
      <c r="EE12" s="151">
        <v>99</v>
      </c>
      <c r="EF12" s="151">
        <v>77</v>
      </c>
      <c r="EG12" s="151">
        <v>56</v>
      </c>
      <c r="EH12" s="151">
        <v>69</v>
      </c>
      <c r="EI12" s="151">
        <v>31</v>
      </c>
      <c r="EJ12" s="151">
        <v>60</v>
      </c>
      <c r="EK12" s="151">
        <v>164</v>
      </c>
      <c r="EL12" s="151">
        <v>239</v>
      </c>
      <c r="EM12" s="151">
        <v>339</v>
      </c>
      <c r="EN12" s="151">
        <v>244</v>
      </c>
      <c r="EO12" s="239">
        <v>232.87</v>
      </c>
      <c r="EP12" s="348">
        <v>199.47250000000003</v>
      </c>
      <c r="EQ12" s="221">
        <v>155</v>
      </c>
      <c r="ER12" s="374">
        <v>118</v>
      </c>
      <c r="ES12" s="221">
        <v>73</v>
      </c>
      <c r="ET12" s="147">
        <v>93</v>
      </c>
      <c r="EU12" s="147">
        <v>159</v>
      </c>
      <c r="EV12" s="147">
        <v>175</v>
      </c>
      <c r="EW12" s="147">
        <v>200</v>
      </c>
      <c r="EX12" s="147">
        <v>226</v>
      </c>
      <c r="EY12" s="147">
        <v>322</v>
      </c>
      <c r="EZ12" s="378">
        <v>291</v>
      </c>
      <c r="FA12" s="235">
        <v>257</v>
      </c>
      <c r="FB12" s="375">
        <v>238</v>
      </c>
      <c r="FC12" s="291">
        <v>192</v>
      </c>
      <c r="FD12" s="291">
        <v>156</v>
      </c>
      <c r="FE12" s="291">
        <v>125</v>
      </c>
      <c r="FF12" s="291">
        <v>151</v>
      </c>
      <c r="FG12" s="291">
        <v>132</v>
      </c>
      <c r="FH12" s="291"/>
      <c r="FI12" s="291"/>
      <c r="FJ12" s="291"/>
      <c r="FK12" s="291"/>
      <c r="FL12" s="291"/>
      <c r="FM12" s="291"/>
      <c r="FN12" s="291"/>
      <c r="FO12" s="388"/>
    </row>
    <row r="13" spans="1:171" x14ac:dyDescent="0.25">
      <c r="A13" s="1" t="s">
        <v>11</v>
      </c>
      <c r="B13" s="208">
        <f t="shared" si="0"/>
        <v>129.36245833333336</v>
      </c>
      <c r="C13" s="208">
        <f t="shared" si="1"/>
        <v>141.57920833333333</v>
      </c>
      <c r="D13" s="208">
        <f t="shared" si="2"/>
        <v>156.83333333333334</v>
      </c>
      <c r="E13" s="208">
        <f t="shared" si="3"/>
        <v>202.29716666666664</v>
      </c>
      <c r="F13" s="208">
        <f t="shared" si="4"/>
        <v>156.83333333333334</v>
      </c>
      <c r="G13" s="208">
        <f t="shared" si="5"/>
        <v>136</v>
      </c>
      <c r="H13" s="208">
        <f t="shared" si="6"/>
        <v>126.28354166666666</v>
      </c>
      <c r="I13" s="208">
        <f t="shared" si="7"/>
        <v>159.16666666666666</v>
      </c>
      <c r="J13" s="208">
        <f t="shared" si="8"/>
        <v>182.5</v>
      </c>
      <c r="K13" s="208">
        <f t="shared" si="9"/>
        <v>200.25</v>
      </c>
      <c r="L13" s="208">
        <f t="shared" si="10"/>
        <v>175.99875</v>
      </c>
      <c r="M13" s="208">
        <f t="shared" si="11"/>
        <v>165.15384615384616</v>
      </c>
      <c r="O13" s="232">
        <v>41.017499999999998</v>
      </c>
      <c r="P13" s="232">
        <v>61.457499999999996</v>
      </c>
      <c r="Q13" s="232">
        <v>66.657499999999999</v>
      </c>
      <c r="R13" s="232">
        <v>102.73249999999999</v>
      </c>
      <c r="S13" s="232">
        <v>100.048</v>
      </c>
      <c r="T13" s="232">
        <v>123.8125</v>
      </c>
      <c r="U13" s="232">
        <v>119.976</v>
      </c>
      <c r="V13" s="232">
        <v>213.09999999999997</v>
      </c>
      <c r="W13" s="232">
        <v>315.55500000000001</v>
      </c>
      <c r="X13" s="232">
        <v>127.508</v>
      </c>
      <c r="Y13" s="232">
        <v>103.22</v>
      </c>
      <c r="Z13" s="232">
        <v>177.26499999999999</v>
      </c>
      <c r="AA13" s="233">
        <v>97.164999999999992</v>
      </c>
      <c r="AB13" s="233">
        <v>35.754999999999995</v>
      </c>
      <c r="AC13" s="233">
        <v>109.27249999999999</v>
      </c>
      <c r="AD13" s="233">
        <v>106.07000000000001</v>
      </c>
      <c r="AE13" s="233">
        <v>236.17000000000002</v>
      </c>
      <c r="AF13" s="233">
        <v>148.35749999999999</v>
      </c>
      <c r="AG13" s="233">
        <v>140.428</v>
      </c>
      <c r="AH13" s="234">
        <v>211.17</v>
      </c>
      <c r="AI13" s="234">
        <v>227.89499999999995</v>
      </c>
      <c r="AJ13" s="234">
        <v>148.96999999999997</v>
      </c>
      <c r="AK13" s="234">
        <v>91.889999999999986</v>
      </c>
      <c r="AL13" s="234">
        <v>145.8075</v>
      </c>
      <c r="AM13" s="140">
        <v>127</v>
      </c>
      <c r="AN13" s="140">
        <v>103</v>
      </c>
      <c r="AO13" s="140">
        <v>155</v>
      </c>
      <c r="AP13" s="140">
        <v>177</v>
      </c>
      <c r="AQ13" s="140">
        <v>164</v>
      </c>
      <c r="AR13" s="140">
        <v>250</v>
      </c>
      <c r="AS13" s="140">
        <v>265</v>
      </c>
      <c r="AT13" s="140">
        <v>209</v>
      </c>
      <c r="AU13" s="140">
        <v>148</v>
      </c>
      <c r="AV13" s="140">
        <v>186</v>
      </c>
      <c r="AW13" s="140">
        <v>50</v>
      </c>
      <c r="AX13" s="140">
        <v>48</v>
      </c>
      <c r="AY13" s="141">
        <v>135</v>
      </c>
      <c r="AZ13" s="141">
        <v>120</v>
      </c>
      <c r="BA13" s="141">
        <v>133.56599999999997</v>
      </c>
      <c r="BB13" s="141">
        <v>107</v>
      </c>
      <c r="BC13" s="141">
        <v>237</v>
      </c>
      <c r="BD13" s="141">
        <v>257</v>
      </c>
      <c r="BE13" s="141">
        <v>412</v>
      </c>
      <c r="BF13" s="141">
        <v>338</v>
      </c>
      <c r="BG13" s="141">
        <v>285</v>
      </c>
      <c r="BH13" s="141">
        <v>147</v>
      </c>
      <c r="BI13" s="141">
        <v>145</v>
      </c>
      <c r="BJ13" s="141">
        <v>111</v>
      </c>
      <c r="BK13" s="142">
        <v>127</v>
      </c>
      <c r="BL13" s="142">
        <v>103</v>
      </c>
      <c r="BM13" s="142">
        <v>155</v>
      </c>
      <c r="BN13" s="142">
        <v>177</v>
      </c>
      <c r="BO13" s="142">
        <v>164</v>
      </c>
      <c r="BP13" s="142">
        <v>250</v>
      </c>
      <c r="BQ13" s="142">
        <v>265</v>
      </c>
      <c r="BR13" s="142">
        <v>209</v>
      </c>
      <c r="BS13" s="142">
        <v>148</v>
      </c>
      <c r="BT13" s="142">
        <v>186</v>
      </c>
      <c r="BU13" s="142">
        <v>50</v>
      </c>
      <c r="BV13" s="142">
        <v>48</v>
      </c>
      <c r="BW13" s="143">
        <v>63</v>
      </c>
      <c r="BX13" s="143">
        <v>39</v>
      </c>
      <c r="BY13" s="143">
        <v>76</v>
      </c>
      <c r="BZ13" s="143">
        <v>76</v>
      </c>
      <c r="CA13" s="143">
        <v>139</v>
      </c>
      <c r="CB13" s="143">
        <v>117</v>
      </c>
      <c r="CC13" s="143">
        <v>294</v>
      </c>
      <c r="CD13" s="143">
        <v>212</v>
      </c>
      <c r="CE13" s="143">
        <v>162</v>
      </c>
      <c r="CF13" s="143">
        <v>209</v>
      </c>
      <c r="CG13" s="143">
        <v>117</v>
      </c>
      <c r="CH13" s="143">
        <v>128</v>
      </c>
      <c r="CI13" s="144">
        <v>88</v>
      </c>
      <c r="CJ13" s="144">
        <v>66</v>
      </c>
      <c r="CK13" s="235">
        <v>65.517499999999998</v>
      </c>
      <c r="CL13" s="236">
        <v>90.884999999999991</v>
      </c>
      <c r="CM13" s="147">
        <v>102</v>
      </c>
      <c r="CN13" s="146">
        <v>124</v>
      </c>
      <c r="CO13" s="146">
        <v>192</v>
      </c>
      <c r="CP13" s="147">
        <v>261</v>
      </c>
      <c r="CQ13" s="147">
        <v>208</v>
      </c>
      <c r="CR13" s="147">
        <v>173</v>
      </c>
      <c r="CS13" s="147">
        <v>115</v>
      </c>
      <c r="CT13" s="147">
        <v>30</v>
      </c>
      <c r="CU13" s="148">
        <v>80</v>
      </c>
      <c r="CV13" s="148">
        <v>112</v>
      </c>
      <c r="CW13" s="148">
        <v>174</v>
      </c>
      <c r="CX13" s="148">
        <v>164</v>
      </c>
      <c r="CY13" s="148">
        <v>178</v>
      </c>
      <c r="CZ13" s="148">
        <v>170</v>
      </c>
      <c r="DA13" s="148">
        <v>211</v>
      </c>
      <c r="DB13" s="148">
        <v>228</v>
      </c>
      <c r="DC13" s="148">
        <v>207</v>
      </c>
      <c r="DD13" s="148">
        <v>180</v>
      </c>
      <c r="DE13" s="148">
        <v>91</v>
      </c>
      <c r="DF13" s="148">
        <v>115</v>
      </c>
      <c r="DG13" s="149">
        <v>103</v>
      </c>
      <c r="DH13" s="149">
        <v>107</v>
      </c>
      <c r="DI13" s="149">
        <v>153</v>
      </c>
      <c r="DJ13" s="149">
        <v>175</v>
      </c>
      <c r="DK13" s="238">
        <v>210</v>
      </c>
      <c r="DL13" s="238">
        <v>243</v>
      </c>
      <c r="DM13" s="149">
        <v>261</v>
      </c>
      <c r="DN13" s="149">
        <v>181</v>
      </c>
      <c r="DO13" s="149">
        <v>370</v>
      </c>
      <c r="DP13" s="149">
        <v>182</v>
      </c>
      <c r="DQ13" s="149">
        <v>121</v>
      </c>
      <c r="DR13" s="149">
        <v>84</v>
      </c>
      <c r="DS13" s="150">
        <v>78</v>
      </c>
      <c r="DT13" s="150">
        <v>149</v>
      </c>
      <c r="DU13" s="150">
        <v>237</v>
      </c>
      <c r="DV13" s="150">
        <v>175</v>
      </c>
      <c r="DW13" s="150">
        <v>296</v>
      </c>
      <c r="DX13" s="150">
        <v>171</v>
      </c>
      <c r="DY13" s="150">
        <v>269</v>
      </c>
      <c r="DZ13" s="150">
        <v>304</v>
      </c>
      <c r="EA13" s="150">
        <v>304</v>
      </c>
      <c r="EB13" s="150">
        <v>207</v>
      </c>
      <c r="EC13" s="150">
        <v>142</v>
      </c>
      <c r="ED13" s="150">
        <v>71</v>
      </c>
      <c r="EE13" s="151">
        <v>90</v>
      </c>
      <c r="EF13" s="151">
        <v>97</v>
      </c>
      <c r="EG13" s="151">
        <v>169</v>
      </c>
      <c r="EH13" s="151">
        <v>112</v>
      </c>
      <c r="EI13" s="151">
        <v>99</v>
      </c>
      <c r="EJ13" s="151">
        <v>206</v>
      </c>
      <c r="EK13" s="151">
        <v>272</v>
      </c>
      <c r="EL13" s="151">
        <v>338</v>
      </c>
      <c r="EM13" s="151">
        <v>257</v>
      </c>
      <c r="EN13" s="151">
        <v>184</v>
      </c>
      <c r="EO13" s="239">
        <v>175.01750000000001</v>
      </c>
      <c r="EP13" s="348">
        <v>112.9675</v>
      </c>
      <c r="EQ13" s="221">
        <v>67</v>
      </c>
      <c r="ER13" s="374">
        <v>124</v>
      </c>
      <c r="ES13" s="221">
        <v>145</v>
      </c>
      <c r="ET13" s="147">
        <v>211</v>
      </c>
      <c r="EU13" s="147">
        <v>148</v>
      </c>
      <c r="EV13" s="147">
        <v>319</v>
      </c>
      <c r="EW13" s="147">
        <v>203</v>
      </c>
      <c r="EX13" s="147">
        <v>259</v>
      </c>
      <c r="EY13" s="147">
        <v>245</v>
      </c>
      <c r="EZ13" s="378">
        <v>161</v>
      </c>
      <c r="FA13" s="235">
        <v>147</v>
      </c>
      <c r="FB13" s="375">
        <v>118</v>
      </c>
      <c r="FC13" s="291">
        <v>86</v>
      </c>
      <c r="FD13" s="291">
        <v>111</v>
      </c>
      <c r="FE13" s="291">
        <v>139</v>
      </c>
      <c r="FF13" s="291">
        <v>155</v>
      </c>
      <c r="FG13" s="291">
        <v>95</v>
      </c>
      <c r="FH13" s="291"/>
      <c r="FI13" s="291"/>
      <c r="FJ13" s="291"/>
      <c r="FK13" s="291"/>
      <c r="FL13" s="291"/>
      <c r="FM13" s="291"/>
      <c r="FN13" s="291"/>
      <c r="FO13" s="388"/>
    </row>
    <row r="14" spans="1:171" x14ac:dyDescent="0.25">
      <c r="A14" s="1" t="s">
        <v>12</v>
      </c>
      <c r="B14" s="208">
        <f t="shared" si="0"/>
        <v>541.76520833333336</v>
      </c>
      <c r="C14" s="208">
        <f t="shared" si="1"/>
        <v>514.78279166666664</v>
      </c>
      <c r="D14" s="208">
        <f t="shared" si="2"/>
        <v>916.58333333333337</v>
      </c>
      <c r="E14" s="208">
        <f t="shared" si="3"/>
        <v>915.86416666666662</v>
      </c>
      <c r="F14" s="208">
        <f t="shared" si="4"/>
        <v>916.58333333333337</v>
      </c>
      <c r="G14" s="208">
        <f t="shared" si="5"/>
        <v>854.33333333333337</v>
      </c>
      <c r="H14" s="208">
        <f t="shared" si="6"/>
        <v>762.82916666666677</v>
      </c>
      <c r="I14" s="208">
        <f t="shared" si="7"/>
        <v>756.66666666666663</v>
      </c>
      <c r="J14" s="208">
        <f t="shared" si="8"/>
        <v>1048.4166666666667</v>
      </c>
      <c r="K14" s="208">
        <f t="shared" si="9"/>
        <v>951.08333333333337</v>
      </c>
      <c r="L14" s="208">
        <f t="shared" si="10"/>
        <v>754.14291666666668</v>
      </c>
      <c r="M14" s="208">
        <f t="shared" si="11"/>
        <v>720.15384615384619</v>
      </c>
      <c r="O14" s="232">
        <v>339.78749999999997</v>
      </c>
      <c r="P14" s="232">
        <v>205</v>
      </c>
      <c r="Q14" s="232">
        <v>249.07499999999999</v>
      </c>
      <c r="R14" s="232">
        <v>469.44999999999993</v>
      </c>
      <c r="S14" s="232">
        <v>567.43999999999994</v>
      </c>
      <c r="T14" s="232">
        <v>489.96749999999997</v>
      </c>
      <c r="U14" s="232">
        <v>511.26999999999987</v>
      </c>
      <c r="V14" s="232">
        <v>550.9375</v>
      </c>
      <c r="W14" s="232">
        <v>852.8</v>
      </c>
      <c r="X14" s="232">
        <v>741.28</v>
      </c>
      <c r="Y14" s="232">
        <v>703.66249999999991</v>
      </c>
      <c r="Z14" s="232">
        <v>820.51249999999993</v>
      </c>
      <c r="AA14" s="233">
        <v>350.03749999999997</v>
      </c>
      <c r="AB14" s="233">
        <v>249.58749999999998</v>
      </c>
      <c r="AC14" s="233">
        <v>416.15</v>
      </c>
      <c r="AD14" s="233">
        <v>755.85599999999999</v>
      </c>
      <c r="AE14" s="233">
        <v>668.3</v>
      </c>
      <c r="AF14" s="233">
        <v>500.71249999999992</v>
      </c>
      <c r="AG14" s="233">
        <v>336.61</v>
      </c>
      <c r="AH14" s="234">
        <v>501.73749999999995</v>
      </c>
      <c r="AI14" s="234">
        <v>691.875</v>
      </c>
      <c r="AJ14" s="234">
        <v>446.07999999999993</v>
      </c>
      <c r="AK14" s="234">
        <v>362.33749999999998</v>
      </c>
      <c r="AL14" s="234">
        <v>898.1099999999999</v>
      </c>
      <c r="AM14" s="140">
        <v>1143</v>
      </c>
      <c r="AN14" s="140">
        <v>524</v>
      </c>
      <c r="AO14" s="140">
        <v>672</v>
      </c>
      <c r="AP14" s="140">
        <v>549</v>
      </c>
      <c r="AQ14" s="140">
        <v>1168</v>
      </c>
      <c r="AR14" s="140">
        <v>1079</v>
      </c>
      <c r="AS14" s="140">
        <v>1083</v>
      </c>
      <c r="AT14" s="140">
        <v>1141</v>
      </c>
      <c r="AU14" s="140">
        <v>1101</v>
      </c>
      <c r="AV14" s="140">
        <v>982</v>
      </c>
      <c r="AW14" s="140">
        <v>798</v>
      </c>
      <c r="AX14" s="140">
        <v>759</v>
      </c>
      <c r="AY14" s="141">
        <v>910</v>
      </c>
      <c r="AZ14" s="141">
        <v>619</v>
      </c>
      <c r="BA14" s="141">
        <v>556.36999999999989</v>
      </c>
      <c r="BB14" s="141">
        <v>640</v>
      </c>
      <c r="BC14" s="141">
        <v>933</v>
      </c>
      <c r="BD14" s="141">
        <v>765</v>
      </c>
      <c r="BE14" s="141">
        <v>936</v>
      </c>
      <c r="BF14" s="141">
        <v>1109</v>
      </c>
      <c r="BG14" s="141">
        <v>1616</v>
      </c>
      <c r="BH14" s="141">
        <v>768</v>
      </c>
      <c r="BI14" s="141">
        <v>1287</v>
      </c>
      <c r="BJ14" s="141">
        <v>851</v>
      </c>
      <c r="BK14" s="142">
        <v>1143</v>
      </c>
      <c r="BL14" s="142">
        <v>524</v>
      </c>
      <c r="BM14" s="142">
        <v>672</v>
      </c>
      <c r="BN14" s="142">
        <v>549</v>
      </c>
      <c r="BO14" s="142">
        <v>1168</v>
      </c>
      <c r="BP14" s="142">
        <v>1079</v>
      </c>
      <c r="BQ14" s="142">
        <v>1083</v>
      </c>
      <c r="BR14" s="142">
        <v>1141</v>
      </c>
      <c r="BS14" s="142">
        <v>1101</v>
      </c>
      <c r="BT14" s="142">
        <v>982</v>
      </c>
      <c r="BU14" s="142">
        <v>798</v>
      </c>
      <c r="BV14" s="142">
        <v>759</v>
      </c>
      <c r="BW14" s="143">
        <v>926</v>
      </c>
      <c r="BX14" s="143">
        <v>503</v>
      </c>
      <c r="BY14" s="143">
        <v>596</v>
      </c>
      <c r="BZ14" s="143">
        <v>675</v>
      </c>
      <c r="CA14" s="143">
        <v>1043</v>
      </c>
      <c r="CB14" s="143">
        <v>1002</v>
      </c>
      <c r="CC14" s="143">
        <v>728</v>
      </c>
      <c r="CD14" s="143">
        <v>1098</v>
      </c>
      <c r="CE14" s="143">
        <v>745</v>
      </c>
      <c r="CF14" s="143">
        <v>1010</v>
      </c>
      <c r="CG14" s="143">
        <v>1109</v>
      </c>
      <c r="CH14" s="143">
        <v>817</v>
      </c>
      <c r="CI14" s="144">
        <v>643</v>
      </c>
      <c r="CJ14" s="144">
        <v>587</v>
      </c>
      <c r="CK14" s="235">
        <v>525.82499999999993</v>
      </c>
      <c r="CL14" s="236">
        <v>415.125</v>
      </c>
      <c r="CM14" s="147">
        <v>976</v>
      </c>
      <c r="CN14" s="146">
        <v>671</v>
      </c>
      <c r="CO14" s="146">
        <v>729</v>
      </c>
      <c r="CP14" s="147">
        <v>1381</v>
      </c>
      <c r="CQ14" s="147">
        <v>705</v>
      </c>
      <c r="CR14" s="147">
        <v>923</v>
      </c>
      <c r="CS14" s="147">
        <v>1032</v>
      </c>
      <c r="CT14" s="147">
        <v>566</v>
      </c>
      <c r="CU14" s="148">
        <v>532</v>
      </c>
      <c r="CV14" s="148">
        <v>488</v>
      </c>
      <c r="CW14" s="148">
        <v>816</v>
      </c>
      <c r="CX14" s="148">
        <v>899</v>
      </c>
      <c r="CY14" s="148">
        <v>892</v>
      </c>
      <c r="CZ14" s="148">
        <v>852</v>
      </c>
      <c r="DA14" s="148">
        <v>879</v>
      </c>
      <c r="DB14" s="148">
        <v>770</v>
      </c>
      <c r="DC14" s="148">
        <v>696</v>
      </c>
      <c r="DD14" s="148">
        <v>743</v>
      </c>
      <c r="DE14" s="148">
        <v>700</v>
      </c>
      <c r="DF14" s="148">
        <v>813</v>
      </c>
      <c r="DG14" s="149">
        <v>801</v>
      </c>
      <c r="DH14" s="149">
        <v>598</v>
      </c>
      <c r="DI14" s="149">
        <v>727</v>
      </c>
      <c r="DJ14" s="149">
        <v>1052</v>
      </c>
      <c r="DK14" s="238">
        <v>1193</v>
      </c>
      <c r="DL14" s="238">
        <v>1153</v>
      </c>
      <c r="DM14" s="149">
        <v>1279</v>
      </c>
      <c r="DN14" s="149">
        <v>1276</v>
      </c>
      <c r="DO14" s="149">
        <v>1084</v>
      </c>
      <c r="DP14" s="149">
        <v>1395</v>
      </c>
      <c r="DQ14" s="149">
        <v>821</v>
      </c>
      <c r="DR14" s="149">
        <v>1202</v>
      </c>
      <c r="DS14" s="150">
        <v>832</v>
      </c>
      <c r="DT14" s="150">
        <v>1063</v>
      </c>
      <c r="DU14" s="150">
        <v>830</v>
      </c>
      <c r="DV14" s="150">
        <v>870</v>
      </c>
      <c r="DW14" s="150">
        <v>1535</v>
      </c>
      <c r="DX14" s="150">
        <v>570</v>
      </c>
      <c r="DY14" s="150">
        <v>1179</v>
      </c>
      <c r="DZ14" s="150">
        <v>987</v>
      </c>
      <c r="EA14" s="150">
        <v>1090</v>
      </c>
      <c r="EB14" s="150">
        <v>762</v>
      </c>
      <c r="EC14" s="150">
        <v>488</v>
      </c>
      <c r="ED14" s="150">
        <v>1207</v>
      </c>
      <c r="EE14" s="151">
        <v>439</v>
      </c>
      <c r="EF14" s="151">
        <v>540</v>
      </c>
      <c r="EG14" s="151">
        <v>492</v>
      </c>
      <c r="EH14" s="151">
        <v>492</v>
      </c>
      <c r="EI14" s="151">
        <v>852</v>
      </c>
      <c r="EJ14" s="151">
        <v>805</v>
      </c>
      <c r="EK14" s="151">
        <v>859</v>
      </c>
      <c r="EL14" s="151">
        <v>1291</v>
      </c>
      <c r="EM14" s="151">
        <v>370</v>
      </c>
      <c r="EN14" s="151">
        <v>891</v>
      </c>
      <c r="EO14" s="239">
        <v>1082.8899999999999</v>
      </c>
      <c r="EP14" s="348">
        <v>935.82499999999993</v>
      </c>
      <c r="EQ14" s="221">
        <v>643</v>
      </c>
      <c r="ER14" s="374">
        <v>387</v>
      </c>
      <c r="ES14" s="221">
        <v>344</v>
      </c>
      <c r="ET14" s="147">
        <v>812</v>
      </c>
      <c r="EU14" s="147">
        <v>701</v>
      </c>
      <c r="EV14" s="147">
        <v>838</v>
      </c>
      <c r="EW14" s="147">
        <v>1023</v>
      </c>
      <c r="EX14" s="147">
        <v>882</v>
      </c>
      <c r="EY14" s="147">
        <v>831</v>
      </c>
      <c r="EZ14" s="378">
        <v>1036</v>
      </c>
      <c r="FA14" s="235">
        <v>1098</v>
      </c>
      <c r="FB14" s="375">
        <v>767</v>
      </c>
      <c r="FC14" s="291">
        <v>656</v>
      </c>
      <c r="FD14" s="291">
        <v>652</v>
      </c>
      <c r="FE14" s="291">
        <v>630</v>
      </c>
      <c r="FF14" s="291">
        <v>673</v>
      </c>
      <c r="FG14" s="291">
        <v>728</v>
      </c>
      <c r="FH14" s="291"/>
      <c r="FI14" s="291"/>
      <c r="FJ14" s="291"/>
      <c r="FK14" s="291"/>
      <c r="FL14" s="291"/>
      <c r="FM14" s="291"/>
      <c r="FN14" s="291"/>
      <c r="FO14" s="388"/>
    </row>
    <row r="15" spans="1:171" x14ac:dyDescent="0.25">
      <c r="A15" s="1" t="s">
        <v>13</v>
      </c>
      <c r="B15" s="208">
        <f t="shared" si="0"/>
        <v>6217.4654583333331</v>
      </c>
      <c r="C15" s="208">
        <f t="shared" si="1"/>
        <v>5957.599916666667</v>
      </c>
      <c r="D15" s="208">
        <f t="shared" si="2"/>
        <v>12154.416666666666</v>
      </c>
      <c r="E15" s="208">
        <f t="shared" si="3"/>
        <v>13104.497000000001</v>
      </c>
      <c r="F15" s="208">
        <f t="shared" si="4"/>
        <v>12154.416666666666</v>
      </c>
      <c r="G15" s="208">
        <f t="shared" si="5"/>
        <v>9267.75</v>
      </c>
      <c r="H15" s="208">
        <f t="shared" si="6"/>
        <v>7753.8202083333335</v>
      </c>
      <c r="I15" s="208">
        <f t="shared" si="7"/>
        <v>6430.416666666667</v>
      </c>
      <c r="J15" s="208">
        <f t="shared" si="8"/>
        <v>10566.166666666666</v>
      </c>
      <c r="K15" s="208">
        <f t="shared" si="9"/>
        <v>7031.25</v>
      </c>
      <c r="L15" s="208">
        <f t="shared" si="10"/>
        <v>6971.5447916666662</v>
      </c>
      <c r="M15" s="208">
        <f t="shared" si="11"/>
        <v>8961.8461538461543</v>
      </c>
      <c r="O15" s="232">
        <v>4139.4474999999993</v>
      </c>
      <c r="P15" s="232">
        <v>1753.81</v>
      </c>
      <c r="Q15" s="232">
        <v>2545.1025</v>
      </c>
      <c r="R15" s="232">
        <v>3680.7950000000001</v>
      </c>
      <c r="S15" s="232">
        <v>3297.2059999999997</v>
      </c>
      <c r="T15" s="232">
        <v>2426.3874999999998</v>
      </c>
      <c r="U15" s="232">
        <v>5821.4040000000005</v>
      </c>
      <c r="V15" s="232">
        <v>7855.5724999999993</v>
      </c>
      <c r="W15" s="232">
        <v>9166.0025000000005</v>
      </c>
      <c r="X15" s="232">
        <v>14896.598000000002</v>
      </c>
      <c r="Y15" s="232">
        <v>9534.1075000000001</v>
      </c>
      <c r="Z15" s="232">
        <v>9493.1525000000001</v>
      </c>
      <c r="AA15" s="233">
        <v>6143.1824999999999</v>
      </c>
      <c r="AB15" s="233">
        <v>1888.38</v>
      </c>
      <c r="AC15" s="233">
        <v>6582.7124999999996</v>
      </c>
      <c r="AD15" s="233">
        <v>6549.2740000000003</v>
      </c>
      <c r="AE15" s="233">
        <v>5942.9874999999993</v>
      </c>
      <c r="AF15" s="233">
        <v>3772.2875000000004</v>
      </c>
      <c r="AG15" s="233">
        <v>6225.558</v>
      </c>
      <c r="AH15" s="234">
        <v>11888.455000000002</v>
      </c>
      <c r="AI15" s="234">
        <v>9567.9774999999991</v>
      </c>
      <c r="AJ15" s="234">
        <v>6730.3119999999999</v>
      </c>
      <c r="AK15" s="234">
        <v>3623.9875000000002</v>
      </c>
      <c r="AL15" s="234">
        <v>2576.085</v>
      </c>
      <c r="AM15" s="140">
        <v>7529</v>
      </c>
      <c r="AN15" s="140">
        <v>9962</v>
      </c>
      <c r="AO15" s="140">
        <v>6719</v>
      </c>
      <c r="AP15" s="140">
        <v>14331</v>
      </c>
      <c r="AQ15" s="140">
        <v>5905</v>
      </c>
      <c r="AR15" s="140">
        <v>10432</v>
      </c>
      <c r="AS15" s="140">
        <v>10879</v>
      </c>
      <c r="AT15" s="140">
        <v>13703</v>
      </c>
      <c r="AU15" s="140">
        <v>22036</v>
      </c>
      <c r="AV15" s="140">
        <v>17911</v>
      </c>
      <c r="AW15" s="140">
        <v>13685</v>
      </c>
      <c r="AX15" s="140">
        <v>12761</v>
      </c>
      <c r="AY15" s="141">
        <v>13554</v>
      </c>
      <c r="AZ15" s="141">
        <v>12336</v>
      </c>
      <c r="BA15" s="141">
        <v>7277.9639999999981</v>
      </c>
      <c r="BB15" s="141">
        <v>6821</v>
      </c>
      <c r="BC15" s="141">
        <v>5089</v>
      </c>
      <c r="BD15" s="141">
        <v>3609</v>
      </c>
      <c r="BE15" s="141">
        <v>38411</v>
      </c>
      <c r="BF15" s="141">
        <v>11855</v>
      </c>
      <c r="BG15" s="141">
        <v>14501</v>
      </c>
      <c r="BH15" s="141">
        <v>17345</v>
      </c>
      <c r="BI15" s="141">
        <v>14844</v>
      </c>
      <c r="BJ15" s="141">
        <v>11611</v>
      </c>
      <c r="BK15" s="142">
        <v>7529</v>
      </c>
      <c r="BL15" s="142">
        <v>9962</v>
      </c>
      <c r="BM15" s="142">
        <v>6719</v>
      </c>
      <c r="BN15" s="142">
        <v>14331</v>
      </c>
      <c r="BO15" s="142">
        <v>5905</v>
      </c>
      <c r="BP15" s="142">
        <v>10432</v>
      </c>
      <c r="BQ15" s="142">
        <v>10879</v>
      </c>
      <c r="BR15" s="142">
        <v>13703</v>
      </c>
      <c r="BS15" s="142">
        <v>22036</v>
      </c>
      <c r="BT15" s="142">
        <v>17911</v>
      </c>
      <c r="BU15" s="142">
        <v>13685</v>
      </c>
      <c r="BV15" s="142">
        <v>12761</v>
      </c>
      <c r="BW15" s="143">
        <v>10948</v>
      </c>
      <c r="BX15" s="143">
        <v>8959</v>
      </c>
      <c r="BY15" s="143">
        <v>4663</v>
      </c>
      <c r="BZ15" s="143">
        <v>8116</v>
      </c>
      <c r="CA15" s="143">
        <v>7427</v>
      </c>
      <c r="CB15" s="143">
        <v>9188</v>
      </c>
      <c r="CC15" s="143">
        <v>8327</v>
      </c>
      <c r="CD15" s="143">
        <v>6133</v>
      </c>
      <c r="CE15" s="143">
        <v>1237</v>
      </c>
      <c r="CF15" s="143">
        <v>15484</v>
      </c>
      <c r="CG15" s="143">
        <v>15346</v>
      </c>
      <c r="CH15" s="143">
        <v>15385</v>
      </c>
      <c r="CI15" s="144">
        <v>10263</v>
      </c>
      <c r="CJ15" s="144">
        <v>4722</v>
      </c>
      <c r="CK15" s="235">
        <v>2579.0349999999999</v>
      </c>
      <c r="CL15" s="236">
        <v>3340.8074999999999</v>
      </c>
      <c r="CM15" s="147">
        <v>4370</v>
      </c>
      <c r="CN15" s="146">
        <v>4246</v>
      </c>
      <c r="CO15" s="146">
        <v>4618</v>
      </c>
      <c r="CP15" s="147">
        <v>8475</v>
      </c>
      <c r="CQ15" s="147">
        <v>13906</v>
      </c>
      <c r="CR15" s="147">
        <v>13717</v>
      </c>
      <c r="CS15" s="147">
        <v>13350</v>
      </c>
      <c r="CT15" s="147">
        <v>9459</v>
      </c>
      <c r="CU15" s="148">
        <v>5020</v>
      </c>
      <c r="CV15" s="148">
        <v>3837</v>
      </c>
      <c r="CW15" s="148">
        <v>3581</v>
      </c>
      <c r="CX15" s="148">
        <v>4319</v>
      </c>
      <c r="CY15" s="148">
        <v>4771</v>
      </c>
      <c r="CZ15" s="148">
        <v>5268</v>
      </c>
      <c r="DA15" s="148">
        <v>5247</v>
      </c>
      <c r="DB15" s="148">
        <v>7981</v>
      </c>
      <c r="DC15" s="148">
        <v>9487</v>
      </c>
      <c r="DD15" s="148">
        <v>10441</v>
      </c>
      <c r="DE15" s="148">
        <v>8331</v>
      </c>
      <c r="DF15" s="148">
        <v>8882</v>
      </c>
      <c r="DG15" s="149">
        <v>9474</v>
      </c>
      <c r="DH15" s="149">
        <v>14488</v>
      </c>
      <c r="DI15" s="149">
        <v>16806</v>
      </c>
      <c r="DJ15" s="149">
        <v>9580</v>
      </c>
      <c r="DK15" s="238">
        <v>8191</v>
      </c>
      <c r="DL15" s="238">
        <v>4789</v>
      </c>
      <c r="DM15" s="149">
        <v>4804</v>
      </c>
      <c r="DN15" s="149">
        <v>5907</v>
      </c>
      <c r="DO15" s="149">
        <v>14218</v>
      </c>
      <c r="DP15" s="149">
        <v>16411</v>
      </c>
      <c r="DQ15" s="149">
        <v>13983</v>
      </c>
      <c r="DR15" s="149">
        <v>8143</v>
      </c>
      <c r="DS15" s="150">
        <v>5941</v>
      </c>
      <c r="DT15" s="150">
        <v>6626</v>
      </c>
      <c r="DU15" s="150">
        <v>7660</v>
      </c>
      <c r="DV15" s="150">
        <v>7932</v>
      </c>
      <c r="DW15" s="150">
        <v>3523</v>
      </c>
      <c r="DX15" s="150">
        <v>2274</v>
      </c>
      <c r="DY15" s="150">
        <v>6123</v>
      </c>
      <c r="DZ15" s="150">
        <v>6106</v>
      </c>
      <c r="EA15" s="150">
        <v>8125</v>
      </c>
      <c r="EB15" s="150">
        <v>12470</v>
      </c>
      <c r="EC15" s="150">
        <v>9192</v>
      </c>
      <c r="ED15" s="150">
        <v>8403</v>
      </c>
      <c r="EE15" s="151">
        <v>5633</v>
      </c>
      <c r="EF15" s="151">
        <v>5677</v>
      </c>
      <c r="EG15" s="151">
        <v>5515</v>
      </c>
      <c r="EH15" s="151">
        <v>5465</v>
      </c>
      <c r="EI15" s="151">
        <v>2693</v>
      </c>
      <c r="EJ15" s="151">
        <v>4466</v>
      </c>
      <c r="EK15" s="151">
        <v>7504</v>
      </c>
      <c r="EL15" s="151">
        <v>9656</v>
      </c>
      <c r="EM15" s="151">
        <v>13130</v>
      </c>
      <c r="EN15" s="151">
        <v>8562</v>
      </c>
      <c r="EO15" s="239">
        <v>7062.2724999999991</v>
      </c>
      <c r="EP15" s="348">
        <v>8295.2649999999994</v>
      </c>
      <c r="EQ15" s="221">
        <v>7329</v>
      </c>
      <c r="ER15" s="374">
        <v>6586</v>
      </c>
      <c r="ES15" s="221">
        <v>7037</v>
      </c>
      <c r="ET15" s="147">
        <v>5190</v>
      </c>
      <c r="EU15" s="147">
        <v>10240</v>
      </c>
      <c r="EV15" s="147">
        <v>7461</v>
      </c>
      <c r="EW15" s="147">
        <v>10384</v>
      </c>
      <c r="EX15" s="147">
        <v>10909</v>
      </c>
      <c r="EY15" s="147">
        <v>10578</v>
      </c>
      <c r="EZ15" s="378">
        <v>13084</v>
      </c>
      <c r="FA15" s="235">
        <v>14260</v>
      </c>
      <c r="FB15" s="375">
        <v>13446</v>
      </c>
      <c r="FC15" s="291">
        <v>11397</v>
      </c>
      <c r="FD15" s="291">
        <v>16124</v>
      </c>
      <c r="FE15" s="291">
        <v>9863</v>
      </c>
      <c r="FF15" s="291">
        <v>6560</v>
      </c>
      <c r="FG15" s="291">
        <v>4794</v>
      </c>
      <c r="FH15" s="291"/>
      <c r="FI15" s="291"/>
      <c r="FJ15" s="291"/>
      <c r="FK15" s="291"/>
      <c r="FL15" s="291"/>
      <c r="FM15" s="291"/>
      <c r="FN15" s="291"/>
      <c r="FO15" s="388"/>
    </row>
    <row r="16" spans="1:171" s="23" customFormat="1" x14ac:dyDescent="0.25">
      <c r="A16" s="22" t="s">
        <v>14</v>
      </c>
      <c r="B16" s="138">
        <f>SUM(B5:B15)</f>
        <v>27243.07310416667</v>
      </c>
      <c r="C16" s="138">
        <f>SUM(C5:C15)</f>
        <v>22212.086166666664</v>
      </c>
      <c r="D16" s="138">
        <f>SUM(D5:D15)</f>
        <v>30168.666666666664</v>
      </c>
      <c r="E16" s="138">
        <f>SUM(E5:E15)</f>
        <v>35434.685333333335</v>
      </c>
      <c r="F16" s="138">
        <f t="shared" ref="F16:K16" si="12">SUM(F5:F15)</f>
        <v>30168.666666666664</v>
      </c>
      <c r="G16" s="138">
        <f t="shared" si="12"/>
        <v>27428.333333333332</v>
      </c>
      <c r="H16" s="138">
        <f t="shared" si="12"/>
        <v>24104.703958333332</v>
      </c>
      <c r="I16" s="138">
        <f t="shared" si="12"/>
        <v>21598.416246345027</v>
      </c>
      <c r="J16" s="138">
        <f t="shared" si="12"/>
        <v>23747.916666666664</v>
      </c>
      <c r="K16" s="138">
        <f t="shared" si="12"/>
        <v>20820.25</v>
      </c>
      <c r="L16" s="138">
        <f>SUM(L5:L15)</f>
        <v>22756.472208043393</v>
      </c>
      <c r="M16" s="138">
        <f>SUM(M5:M15)</f>
        <v>21842.769230769227</v>
      </c>
      <c r="O16" s="192">
        <f>SUM(O5:O15)</f>
        <v>30820.6</v>
      </c>
      <c r="P16" s="192">
        <f>SUM(P5:P15)</f>
        <v>27322.143750000003</v>
      </c>
      <c r="Q16" s="192">
        <f t="shared" ref="Q16:AL16" si="13">SUM(Q5:Q15)</f>
        <v>24994.097500000003</v>
      </c>
      <c r="R16" s="192">
        <f t="shared" si="13"/>
        <v>22077.009999999995</v>
      </c>
      <c r="S16" s="192">
        <f t="shared" si="13"/>
        <v>21518.703999999998</v>
      </c>
      <c r="T16" s="192">
        <f t="shared" si="13"/>
        <v>19554.806249999998</v>
      </c>
      <c r="U16" s="192">
        <f t="shared" si="13"/>
        <v>26873.149000000005</v>
      </c>
      <c r="V16" s="192">
        <f t="shared" si="13"/>
        <v>26938.867499999997</v>
      </c>
      <c r="W16" s="192">
        <f t="shared" si="13"/>
        <v>35289.021249999998</v>
      </c>
      <c r="X16" s="192">
        <f t="shared" si="13"/>
        <v>35705.128000000004</v>
      </c>
      <c r="Y16" s="192">
        <f t="shared" si="13"/>
        <v>28860.760000000002</v>
      </c>
      <c r="Z16" s="192">
        <f t="shared" si="13"/>
        <v>26962.59</v>
      </c>
      <c r="AA16" s="194">
        <f t="shared" si="13"/>
        <v>23123.254999999997</v>
      </c>
      <c r="AB16" s="194">
        <f t="shared" si="13"/>
        <v>21717.790000000005</v>
      </c>
      <c r="AC16" s="194">
        <f t="shared" si="13"/>
        <v>23298.61</v>
      </c>
      <c r="AD16" s="194">
        <f t="shared" si="13"/>
        <v>22373.574000000001</v>
      </c>
      <c r="AE16" s="194">
        <f t="shared" si="13"/>
        <v>23338.392499999998</v>
      </c>
      <c r="AF16" s="194">
        <f t="shared" si="13"/>
        <v>20149.702499999999</v>
      </c>
      <c r="AG16" s="194">
        <f t="shared" si="13"/>
        <v>21632.583999999999</v>
      </c>
      <c r="AH16" s="194">
        <f t="shared" si="13"/>
        <v>27570.14</v>
      </c>
      <c r="AI16" s="194">
        <f t="shared" si="13"/>
        <v>25317.875</v>
      </c>
      <c r="AJ16" s="194">
        <f>SUM(AJ5:AJ15)</f>
        <v>23792.226000000002</v>
      </c>
      <c r="AK16" s="194">
        <f t="shared" si="13"/>
        <v>17326.009999999998</v>
      </c>
      <c r="AL16" s="194">
        <f t="shared" si="13"/>
        <v>16904.875000000004</v>
      </c>
      <c r="AM16" s="138">
        <f>SUM(AM5,AM6,AM7,AM8,AM9,AM10,AM11,AM12,AM13,AM14,AM15)</f>
        <v>31874</v>
      </c>
      <c r="AN16" s="138">
        <f t="shared" ref="AN16:AR16" si="14">SUM(AN5,AN6,AN7,AN8,AN9,AN10,AN11,AN12,AN13,AN14,AN15)</f>
        <v>35224</v>
      </c>
      <c r="AO16" s="138">
        <f t="shared" si="14"/>
        <v>27567</v>
      </c>
      <c r="AP16" s="138">
        <f t="shared" si="14"/>
        <v>31800</v>
      </c>
      <c r="AQ16" s="138">
        <f t="shared" si="14"/>
        <v>23404</v>
      </c>
      <c r="AR16" s="138">
        <f t="shared" si="14"/>
        <v>28163</v>
      </c>
      <c r="AS16" s="138">
        <f t="shared" ref="AS16" si="15">SUM(AS5,AS6,AS7,AS8,AS9,AS10,AS11,AS12,AS13,AS14,AS15)</f>
        <v>25858</v>
      </c>
      <c r="AT16" s="138">
        <f t="shared" ref="AT16" si="16">SUM(AT5,AT6,AT7,AT8,AT9,AT10,AT11,AT12,AT13,AT14,AT15)</f>
        <v>29063</v>
      </c>
      <c r="AU16" s="138">
        <f t="shared" ref="AU16" si="17">SUM(AU5,AU6,AU7,AU8,AU9,AU10,AU11,AU12,AU13,AU14,AU15)</f>
        <v>36320</v>
      </c>
      <c r="AV16" s="138">
        <f t="shared" ref="AV16" si="18">SUM(AV5,AV6,AV7,AV8,AV9,AV10,AV11,AV12,AV13,AV14,AV15)</f>
        <v>34583</v>
      </c>
      <c r="AW16" s="138">
        <f t="shared" ref="AW16" si="19">SUM(AW5,AW6,AW7,AW8,AW9,AW10,AW11,AW12,AW13,AW14,AW15)</f>
        <v>29689</v>
      </c>
      <c r="AX16" s="138">
        <f t="shared" ref="AX16" si="20">SUM(AX5,AX6,AX7,AX8,AX9,AX10,AX11,AX12,AX13,AX14,AX15)</f>
        <v>28479</v>
      </c>
      <c r="AY16" s="196">
        <f>SUM(AY5,AY6,AY7,AY8,AY9,AY10,AY11,AY12,AY13,AY14,AY15)</f>
        <v>33744</v>
      </c>
      <c r="AZ16" s="196">
        <f t="shared" ref="AZ16:BK16" si="21">SUM(AZ5,AZ6,AZ7,AZ8,AZ9,AZ10,AZ11,AZ12,AZ13,AZ14,AZ15)</f>
        <v>37541</v>
      </c>
      <c r="BA16" s="196">
        <f t="shared" si="21"/>
        <v>33556.223999999987</v>
      </c>
      <c r="BB16" s="196">
        <f t="shared" si="21"/>
        <v>32499</v>
      </c>
      <c r="BC16" s="196">
        <f t="shared" si="21"/>
        <v>31073</v>
      </c>
      <c r="BD16" s="196">
        <f t="shared" si="21"/>
        <v>27923</v>
      </c>
      <c r="BE16" s="196">
        <f t="shared" si="21"/>
        <v>60315</v>
      </c>
      <c r="BF16" s="196">
        <f t="shared" si="21"/>
        <v>32015</v>
      </c>
      <c r="BG16" s="196">
        <f t="shared" si="21"/>
        <v>32903</v>
      </c>
      <c r="BH16" s="196">
        <f t="shared" si="21"/>
        <v>37730</v>
      </c>
      <c r="BI16" s="196">
        <f t="shared" si="21"/>
        <v>33698</v>
      </c>
      <c r="BJ16" s="196">
        <f t="shared" si="21"/>
        <v>32219</v>
      </c>
      <c r="BK16" s="199">
        <f t="shared" si="21"/>
        <v>31874</v>
      </c>
      <c r="BL16" s="199">
        <f t="shared" ref="BL16" si="22">SUM(BL5,BL6,BL7,BL8,BL9,BL10,BL11,BL12,BL13,BL14,BL15)</f>
        <v>35224</v>
      </c>
      <c r="BM16" s="199">
        <f t="shared" ref="BM16" si="23">SUM(BM5,BM6,BM7,BM8,BM9,BM10,BM11,BM12,BM13,BM14,BM15)</f>
        <v>27567</v>
      </c>
      <c r="BN16" s="199">
        <f t="shared" ref="BN16" si="24">SUM(BN5,BN6,BN7,BN8,BN9,BN10,BN11,BN12,BN13,BN14,BN15)</f>
        <v>31800</v>
      </c>
      <c r="BO16" s="199">
        <f t="shared" ref="BO16" si="25">SUM(BO5,BO6,BO7,BO8,BO9,BO10,BO11,BO12,BO13,BO14,BO15)</f>
        <v>23404</v>
      </c>
      <c r="BP16" s="199">
        <f t="shared" ref="BP16" si="26">SUM(BP5,BP6,BP7,BP8,BP9,BP10,BP11,BP12,BP13,BP14,BP15)</f>
        <v>28163</v>
      </c>
      <c r="BQ16" s="199">
        <f t="shared" ref="BQ16" si="27">SUM(BQ5,BQ6,BQ7,BQ8,BQ9,BQ10,BQ11,BQ12,BQ13,BQ14,BQ15)</f>
        <v>25858</v>
      </c>
      <c r="BR16" s="199">
        <f t="shared" ref="BR16" si="28">SUM(BR5,BR6,BR7,BR8,BR9,BR10,BR11,BR12,BR13,BR14,BR15)</f>
        <v>29063</v>
      </c>
      <c r="BS16" s="199">
        <f t="shared" ref="BS16" si="29">SUM(BS5,BS6,BS7,BS8,BS9,BS10,BS11,BS12,BS13,BS14,BS15)</f>
        <v>36320</v>
      </c>
      <c r="BT16" s="199">
        <f t="shared" ref="BT16" si="30">SUM(BT5,BT6,BT7,BT8,BT9,BT10,BT11,BT12,BT13,BT14,BT15)</f>
        <v>34583</v>
      </c>
      <c r="BU16" s="199">
        <f t="shared" ref="BU16" si="31">SUM(BU5,BU6,BU7,BU8,BU9,BU10,BU11,BU12,BU13,BU14,BU15)</f>
        <v>29689</v>
      </c>
      <c r="BV16" s="199">
        <f t="shared" ref="BV16:BW16" si="32">SUM(BV5,BV6,BV7,BV8,BV9,BV10,BV11,BV12,BV13,BV14,BV15)</f>
        <v>28479</v>
      </c>
      <c r="BW16" s="198">
        <f t="shared" si="32"/>
        <v>29280</v>
      </c>
      <c r="BX16" s="198">
        <f t="shared" ref="BX16" si="33">SUM(BX5,BX6,BX7,BX8,BX9,BX10,BX11,BX12,BX13,BX14,BX15)</f>
        <v>30610</v>
      </c>
      <c r="BY16" s="198">
        <f t="shared" ref="BY16" si="34">SUM(BY5,BY6,BY7,BY8,BY9,BY10,BY11,BY12,BY13,BY14,BY15)</f>
        <v>25746</v>
      </c>
      <c r="BZ16" s="198">
        <f t="shared" ref="BZ16" si="35">SUM(BZ5,BZ6,BZ7,BZ8,BZ9,BZ10,BZ11,BZ12,BZ13,BZ14,BZ15)</f>
        <v>23290</v>
      </c>
      <c r="CA16" s="198">
        <f t="shared" ref="CA16" si="36">SUM(CA5,CA6,CA7,CA8,CA9,CA10,CA11,CA12,CA13,CA14,CA15)</f>
        <v>25096</v>
      </c>
      <c r="CB16" s="198">
        <f t="shared" ref="CB16" si="37">SUM(CB5,CB6,CB7,CB8,CB9,CB10,CB11,CB12,CB13,CB14,CB15)</f>
        <v>26768</v>
      </c>
      <c r="CC16" s="198">
        <f t="shared" ref="CC16" si="38">SUM(CC5,CC6,CC7,CC8,CC9,CC10,CC11,CC12,CC13,CC14,CC15)</f>
        <v>25283</v>
      </c>
      <c r="CD16" s="198">
        <f t="shared" ref="CD16" si="39">SUM(CD5,CD6,CD7,CD8,CD9,CD10,CD11,CD12,CD13,CD14,CD15)</f>
        <v>25527</v>
      </c>
      <c r="CE16" s="198">
        <f t="shared" ref="CE16" si="40">SUM(CE5,CE6,CE7,CE8,CE9,CE10,CE11,CE12,CE13,CE14,CE15)</f>
        <v>19246</v>
      </c>
      <c r="CF16" s="198">
        <f t="shared" ref="CF16" si="41">SUM(CF5,CF6,CF7,CF8,CF9,CF10,CF11,CF12,CF13,CF14,CF15)</f>
        <v>34098</v>
      </c>
      <c r="CG16" s="198">
        <f t="shared" ref="CG16" si="42">SUM(CG5,CG6,CG7,CG8,CG9,CG10,CG11,CG12,CG13,CG14,CG15)</f>
        <v>32812</v>
      </c>
      <c r="CH16" s="198">
        <f t="shared" ref="CH16:CI16" si="43">SUM(CH5,CH6,CH7,CH8,CH9,CH10,CH11,CH12,CH13,CH14,CH15)</f>
        <v>31384</v>
      </c>
      <c r="CI16" s="202">
        <f t="shared" si="43"/>
        <v>36880</v>
      </c>
      <c r="CJ16" s="202">
        <f t="shared" ref="CJ16" si="44">SUM(CJ5,CJ6,CJ7,CJ8,CJ9,CJ10,CJ11,CJ12,CJ13,CJ14,CJ15)</f>
        <v>23775</v>
      </c>
      <c r="CK16" s="202">
        <f t="shared" ref="CK16" si="45">SUM(CK5,CK6,CK7,CK8,CK9,CK10,CK11,CK12,CK13,CK14,CK15)</f>
        <v>17211.447500000002</v>
      </c>
      <c r="CL16" s="202">
        <f t="shared" ref="CL16" si="46">SUM(CL5,CL6,CL7,CL8,CL9,CL10,CL11,CL12,CL13,CL14,CL15)</f>
        <v>18411</v>
      </c>
      <c r="CM16" s="202">
        <f t="shared" ref="CM16" si="47">SUM(CM5,CM6,CM7,CM8,CM9,CM10,CM11,CM12,CM13,CM14,CM15)</f>
        <v>17725</v>
      </c>
      <c r="CN16" s="202">
        <f t="shared" ref="CN16" si="48">SUM(CN5,CN6,CN7,CN8,CN9,CN10,CN11,CN12,CN13,CN14,CN15)</f>
        <v>17926</v>
      </c>
      <c r="CO16" s="202">
        <f t="shared" ref="CO16" si="49">SUM(CO5,CO6,CO7,CO8,CO9,CO10,CO11,CO12,CO13,CO14,CO15)</f>
        <v>16882</v>
      </c>
      <c r="CP16" s="202">
        <f t="shared" ref="CP16" si="50">SUM(CP5,CP6,CP7,CP8,CP9,CP10,CP11,CP12,CP13,CP14,CP15)</f>
        <v>24049</v>
      </c>
      <c r="CQ16" s="202">
        <f t="shared" ref="CQ16" si="51">SUM(CQ5,CQ6,CQ7,CQ8,CQ9,CQ10,CQ11,CQ12,CQ13,CQ14,CQ15)</f>
        <v>26748</v>
      </c>
      <c r="CR16" s="202">
        <f t="shared" ref="CR16" si="52">SUM(CR5,CR6,CR7,CR8,CR9,CR10,CR11,CR12,CR13,CR14,CR15)</f>
        <v>30200</v>
      </c>
      <c r="CS16" s="202">
        <f t="shared" ref="CS16" si="53">SUM(CS5,CS6,CS7,CS8,CS9,CS10,CS11,CS12,CS13,CS14,CS15)</f>
        <v>29998</v>
      </c>
      <c r="CT16" s="202">
        <f t="shared" ref="CT16:CU16" si="54">SUM(CT5,CT6,CT7,CT8,CT9,CT10,CT11,CT12,CT13,CT14,CT15)</f>
        <v>29451</v>
      </c>
      <c r="CU16" s="204">
        <f t="shared" si="54"/>
        <v>22884</v>
      </c>
      <c r="CV16" s="204">
        <f t="shared" ref="CV16" si="55">SUM(CV5,CV6,CV7,CV8,CV9,CV10,CV11,CV12,CV13,CV14,CV15)</f>
        <v>22717</v>
      </c>
      <c r="CW16" s="204">
        <f t="shared" ref="CW16" si="56">SUM(CW5,CW6,CW7,CW8,CW9,CW10,CW11,CW12,CW13,CW14,CW15)</f>
        <v>24988</v>
      </c>
      <c r="CX16" s="204">
        <f t="shared" ref="CX16" si="57">SUM(CX5,CX6,CX7,CX8,CX9,CX10,CX11,CX12,CX13,CX14,CX15)</f>
        <v>22472</v>
      </c>
      <c r="CY16" s="204">
        <f t="shared" ref="CY16" si="58">SUM(CY5,CY6,CY7,CY8,CY9,CY10,CY11,CY12,CY13,CY14,CY15)</f>
        <v>20766</v>
      </c>
      <c r="CZ16" s="204">
        <f t="shared" ref="CZ16" si="59">SUM(CZ5,CZ6,CZ7,CZ8,CZ9,CZ10,CZ11,CZ12,CZ13,CZ14,CZ15)</f>
        <v>20429</v>
      </c>
      <c r="DA16" s="204">
        <f t="shared" ref="DA16" si="60">SUM(DA5,DA6,DA7,DA8,DA9,DA10,DA11,DA12,DA13,DA14,DA15)</f>
        <v>21416</v>
      </c>
      <c r="DB16" s="204">
        <f t="shared" ref="DB16" si="61">SUM(DB5,DB6,DB7,DB8,DB9,DB10,DB11,DB12,DB13,DB14,DB15)</f>
        <v>22126</v>
      </c>
      <c r="DC16" s="204">
        <f t="shared" ref="DC16" si="62">SUM(DC5,DC6,DC7,DC8,DC9,DC10,DC11,DC12,DC13,DC14,DC15)</f>
        <v>19999</v>
      </c>
      <c r="DD16" s="204">
        <f t="shared" ref="DD16" si="63">SUM(DD5,DD6,DD7,DD8,DD9,DD10,DD11,DD12,DD13,DD14,DD15)</f>
        <v>22295</v>
      </c>
      <c r="DE16" s="204">
        <f t="shared" ref="DE16:DG16" si="64">SUM(DE5,DE6,DE7,DE8,DE9,DE10,DE11,DE12,DE13,DE14,DE15)</f>
        <v>18790</v>
      </c>
      <c r="DF16" s="204">
        <f t="shared" si="64"/>
        <v>20298.994956140348</v>
      </c>
      <c r="DG16" s="207">
        <f t="shared" si="64"/>
        <v>24210</v>
      </c>
      <c r="DH16" s="207">
        <f t="shared" ref="DH16" si="65">SUM(DH5,DH6,DH7,DH8,DH9,DH10,DH11,DH12,DH13,DH14,DH15)</f>
        <v>25039</v>
      </c>
      <c r="DI16" s="207">
        <f t="shared" ref="DI16" si="66">SUM(DI5,DI6,DI7,DI8,DI9,DI10,DI11,DI12,DI13,DI14,DI15)</f>
        <v>30520</v>
      </c>
      <c r="DJ16" s="207">
        <f t="shared" ref="DJ16" si="67">SUM(DJ5,DJ6,DJ7,DJ8,DJ9,DJ10,DJ11,DJ12,DJ13,DJ14,DJ15)</f>
        <v>22975</v>
      </c>
      <c r="DK16" s="207">
        <f t="shared" ref="DK16" si="68">SUM(DK5,DK6,DK7,DK8,DK9,DK10,DK11,DK12,DK13,DK14,DK15)</f>
        <v>21913</v>
      </c>
      <c r="DL16" s="207">
        <f t="shared" ref="DL16" si="69">SUM(DL5,DL6,DL7,DL8,DL9,DL10,DL11,DL12,DL13,DL14,DL15)</f>
        <v>14671</v>
      </c>
      <c r="DM16" s="207">
        <f t="shared" ref="DM16" si="70">SUM(DM5,DM6,DM7,DM8,DM9,DM10,DM11,DM12,DM13,DM14,DM15)</f>
        <v>17533</v>
      </c>
      <c r="DN16" s="207">
        <f t="shared" ref="DN16" si="71">SUM(DN5,DN6,DN7,DN8,DN9,DN10,DN11,DN12,DN13,DN14,DN15)</f>
        <v>19991</v>
      </c>
      <c r="DO16" s="207">
        <f t="shared" ref="DO16" si="72">SUM(DO5,DO6,DO7,DO8,DO9,DO10,DO11,DO12,DO13,DO14,DO15)</f>
        <v>26598</v>
      </c>
      <c r="DP16" s="207">
        <f t="shared" ref="DP16" si="73">SUM(DP5,DP6,DP7,DP8,DP9,DP10,DP11,DP12,DP13,DP14,DP15)</f>
        <v>34302</v>
      </c>
      <c r="DQ16" s="207">
        <f t="shared" ref="DQ16" si="74">SUM(DQ5,DQ6,DQ7,DQ8,DQ9,DQ10,DQ11,DQ12,DQ13,DQ14,DQ15)</f>
        <v>28763</v>
      </c>
      <c r="DR16" s="207">
        <f t="shared" ref="DR16:DS16" si="75">SUM(DR5,DR6,DR7,DR8,DR9,DR10,DR11,DR12,DR13,DR14,DR15)</f>
        <v>18460</v>
      </c>
      <c r="DS16" s="28">
        <f t="shared" si="75"/>
        <v>26423</v>
      </c>
      <c r="DT16" s="28">
        <f t="shared" ref="DT16" si="76">SUM(DT5,DT6,DT7,DT8,DT9,DT10,DT11,DT12,DT13,DT14,DT15)</f>
        <v>20177</v>
      </c>
      <c r="DU16" s="28">
        <f t="shared" ref="DU16" si="77">SUM(DU5,DU6,DU7,DU8,DU9,DU10,DU11,DU12,DU13,DU14,DU15)</f>
        <v>19248</v>
      </c>
      <c r="DV16" s="28">
        <f t="shared" ref="DV16" si="78">SUM(DV5,DV6,DV7,DV8,DV9,DV10,DV11,DV12,DV13,DV14,DV15)</f>
        <v>19390</v>
      </c>
      <c r="DW16" s="28">
        <f t="shared" ref="DW16" si="79">SUM(DW5,DW6,DW7,DW8,DW9,DW10,DW11,DW12,DW13,DW14,DW15)</f>
        <v>17415</v>
      </c>
      <c r="DX16" s="28">
        <f t="shared" ref="DX16" si="80">SUM(DX5,DX6,DX7,DX8,DX9,DX10,DX11,DX12,DX13,DX14,DX15)</f>
        <v>12758</v>
      </c>
      <c r="DY16" s="28">
        <f t="shared" ref="DY16" si="81">SUM(DY5,DY6,DY7,DY8,DY9,DY10,DY11,DY12,DY13,DY14,DY15)</f>
        <v>18599</v>
      </c>
      <c r="DZ16" s="28">
        <f t="shared" ref="DZ16" si="82">SUM(DZ5,DZ6,DZ7,DZ8,DZ9,DZ10,DZ11,DZ12,DZ13,DZ14,DZ15)</f>
        <v>19532</v>
      </c>
      <c r="EA16" s="28">
        <f t="shared" ref="EA16" si="83">SUM(EA5,EA6,EA7,EA8,EA9,EA10,EA11,EA12,EA13,EA14,EA15)</f>
        <v>22812</v>
      </c>
      <c r="EB16" s="28">
        <f t="shared" ref="EB16" si="84">SUM(EB5,EB6,EB7,EB8,EB9,EB10,EB11,EB12,EB13,EB14,EB15)</f>
        <v>27319</v>
      </c>
      <c r="EC16" s="28">
        <f t="shared" ref="EC16" si="85">SUM(EC5,EC6,EC7,EC8,EC9,EC10,EC11,EC12,EC13,EC14,EC15)</f>
        <v>21899</v>
      </c>
      <c r="ED16" s="28">
        <f t="shared" ref="ED16" si="86">SUM(ED5,ED6,ED7,ED8,ED9,ED10,ED11,ED12,ED13,ED14,ED15)</f>
        <v>24271</v>
      </c>
      <c r="EE16" s="24">
        <f>SUM(EE5,EE6,EE7,EE8,EE9,EE10,EE11,EE12,EE13,EE14,EE15)</f>
        <v>25496</v>
      </c>
      <c r="EF16" s="24">
        <f t="shared" ref="EF16:EP16" si="87">SUM(EF5,EF6,EF7,EF8,EF9,EF10,EF11,EF12,EF13,EF14,EF15)</f>
        <v>26585</v>
      </c>
      <c r="EG16" s="24">
        <f t="shared" si="87"/>
        <v>22191</v>
      </c>
      <c r="EH16" s="24">
        <f t="shared" si="87"/>
        <v>20237</v>
      </c>
      <c r="EI16" s="24">
        <f t="shared" si="87"/>
        <v>21402</v>
      </c>
      <c r="EJ16" s="24">
        <f t="shared" si="87"/>
        <v>17103</v>
      </c>
      <c r="EK16" s="24">
        <f t="shared" si="87"/>
        <v>20034</v>
      </c>
      <c r="EL16" s="24">
        <f t="shared" si="87"/>
        <v>27942</v>
      </c>
      <c r="EM16" s="24">
        <f t="shared" si="87"/>
        <v>29069</v>
      </c>
      <c r="EN16" s="24">
        <f t="shared" si="87"/>
        <v>23038</v>
      </c>
      <c r="EO16" s="24">
        <f t="shared" si="87"/>
        <v>19545.817735941921</v>
      </c>
      <c r="EP16" s="24">
        <f t="shared" si="87"/>
        <v>20434.84876057876</v>
      </c>
      <c r="EQ16" s="202">
        <f>SUM(EQ5,EQ6,EQ7,EQ8,EQ9,EQ10,EQ11,EQ12,EQ13,EQ14,EQ15)</f>
        <v>26965</v>
      </c>
      <c r="ER16" s="202">
        <f>SUM(ER5,ER6,ER7,ER8,ER9,ER10,ER11,ER12,ER13,ER14,ER15)</f>
        <v>24970</v>
      </c>
      <c r="ES16" s="202">
        <f>SUM(ES5,ES6,ES7,ES8,ES9,ES10,ES11,ES12,ES13,ES14,ES15)</f>
        <v>21537</v>
      </c>
      <c r="ET16" s="202">
        <f t="shared" ref="ET16:FB16" si="88">SUM(ET5,ET6,ET7,ET8,ET9,ET10,ET11,ET12,ET13,ET14,ET15)</f>
        <v>15607</v>
      </c>
      <c r="EU16" s="202">
        <f t="shared" si="88"/>
        <v>20963</v>
      </c>
      <c r="EV16" s="202">
        <f t="shared" si="88"/>
        <v>19563</v>
      </c>
      <c r="EW16" s="202">
        <f t="shared" si="88"/>
        <v>21642</v>
      </c>
      <c r="EX16" s="202">
        <f t="shared" si="88"/>
        <v>22406</v>
      </c>
      <c r="EY16" s="202">
        <f t="shared" si="88"/>
        <v>24214</v>
      </c>
      <c r="EZ16" s="202">
        <f t="shared" si="88"/>
        <v>29254</v>
      </c>
      <c r="FA16" s="202">
        <f t="shared" si="88"/>
        <v>30313</v>
      </c>
      <c r="FB16" s="202">
        <f t="shared" si="88"/>
        <v>26522</v>
      </c>
      <c r="FC16" s="390">
        <f>SUM(FC5,FC6,FC7,FC8,FC9,FC10,FC11,FC12,FC13,FC14,FC15)</f>
        <v>24675</v>
      </c>
      <c r="FD16" s="390">
        <f>SUM(FD5,FD6,FD7,FD8,FD9,FD10,FD11,FD12,FD13,FD14,FD15)</f>
        <v>33603</v>
      </c>
      <c r="FE16" s="390">
        <f t="shared" ref="FE16:FN16" si="89">SUM(FE5,FE6,FE7,FE8,FE9,FE10,FE11,FE12,FE13,FE14,FE15)</f>
        <v>27904</v>
      </c>
      <c r="FF16" s="390">
        <f t="shared" si="89"/>
        <v>19227</v>
      </c>
      <c r="FG16" s="390">
        <f t="shared" si="89"/>
        <v>18963</v>
      </c>
      <c r="FH16" s="390">
        <f t="shared" si="89"/>
        <v>0</v>
      </c>
      <c r="FI16" s="390">
        <f t="shared" si="89"/>
        <v>0</v>
      </c>
      <c r="FJ16" s="390">
        <f t="shared" si="89"/>
        <v>0</v>
      </c>
      <c r="FK16" s="390">
        <f t="shared" si="89"/>
        <v>0</v>
      </c>
      <c r="FL16" s="390">
        <f t="shared" si="89"/>
        <v>0</v>
      </c>
      <c r="FM16" s="390">
        <f t="shared" si="89"/>
        <v>0</v>
      </c>
      <c r="FN16" s="390">
        <f t="shared" si="89"/>
        <v>0</v>
      </c>
      <c r="FO16" s="389"/>
    </row>
    <row r="17" spans="1:171" x14ac:dyDescent="0.25">
      <c r="FO17" s="388"/>
    </row>
    <row r="18" spans="1:171" x14ac:dyDescent="0.25">
      <c r="A18" s="23" t="s">
        <v>15</v>
      </c>
      <c r="FO18" s="388"/>
    </row>
    <row r="19" spans="1:171" x14ac:dyDescent="0.25">
      <c r="A19" s="12" t="s">
        <v>2</v>
      </c>
      <c r="B19" s="416" t="s">
        <v>48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O19" s="414" t="s">
        <v>49</v>
      </c>
      <c r="P19" s="415"/>
      <c r="Q19" s="415"/>
      <c r="R19" s="415"/>
      <c r="S19" s="415"/>
      <c r="T19" s="415"/>
      <c r="U19" s="415"/>
      <c r="V19" s="415"/>
      <c r="W19" s="415"/>
      <c r="X19" s="415"/>
      <c r="Y19" s="415"/>
      <c r="Z19" s="415"/>
      <c r="AA19" s="369"/>
      <c r="AB19" s="369"/>
      <c r="AC19" s="369"/>
      <c r="AD19" s="369"/>
      <c r="AE19" s="369"/>
      <c r="AF19" s="369"/>
      <c r="AG19" s="369"/>
      <c r="AH19" s="369"/>
      <c r="AI19" s="369"/>
      <c r="AJ19" s="369"/>
      <c r="AK19" s="369"/>
      <c r="AL19" s="369"/>
      <c r="AM19" s="415" t="s">
        <v>49</v>
      </c>
      <c r="AN19" s="415"/>
      <c r="AO19" s="415"/>
      <c r="AP19" s="415"/>
      <c r="AQ19" s="415"/>
      <c r="AR19" s="415"/>
      <c r="AS19" s="415"/>
      <c r="AT19" s="415"/>
      <c r="AU19" s="415"/>
      <c r="AV19" s="415"/>
      <c r="AW19" s="415"/>
      <c r="AX19" s="415"/>
      <c r="AY19" s="415" t="s">
        <v>49</v>
      </c>
      <c r="AZ19" s="415"/>
      <c r="BA19" s="415"/>
      <c r="BB19" s="415"/>
      <c r="BC19" s="415"/>
      <c r="BD19" s="415"/>
      <c r="BE19" s="415"/>
      <c r="BF19" s="415"/>
      <c r="BG19" s="415"/>
      <c r="BH19" s="415"/>
      <c r="BI19" s="415"/>
      <c r="BJ19" s="415"/>
      <c r="BK19" s="415" t="s">
        <v>49</v>
      </c>
      <c r="BL19" s="415"/>
      <c r="BM19" s="415"/>
      <c r="BN19" s="415"/>
      <c r="BO19" s="415"/>
      <c r="BP19" s="415"/>
      <c r="BQ19" s="415"/>
      <c r="BR19" s="415"/>
      <c r="BS19" s="415"/>
      <c r="BT19" s="415"/>
      <c r="BU19" s="415"/>
      <c r="BV19" s="415"/>
      <c r="BW19" s="415" t="s">
        <v>49</v>
      </c>
      <c r="BX19" s="415"/>
      <c r="BY19" s="415"/>
      <c r="BZ19" s="415"/>
      <c r="CA19" s="415"/>
      <c r="CB19" s="415"/>
      <c r="CC19" s="415"/>
      <c r="CD19" s="415"/>
      <c r="CE19" s="415"/>
      <c r="CF19" s="415"/>
      <c r="CG19" s="415"/>
      <c r="CH19" s="415"/>
      <c r="CI19" s="415" t="s">
        <v>49</v>
      </c>
      <c r="CJ19" s="415"/>
      <c r="CK19" s="415"/>
      <c r="CL19" s="415"/>
      <c r="CM19" s="415"/>
      <c r="CN19" s="415"/>
      <c r="CO19" s="415"/>
      <c r="CP19" s="415"/>
      <c r="CQ19" s="415"/>
      <c r="CR19" s="415"/>
      <c r="CS19" s="415"/>
      <c r="CT19" s="415"/>
      <c r="CU19" s="415" t="s">
        <v>49</v>
      </c>
      <c r="CV19" s="415"/>
      <c r="CW19" s="415"/>
      <c r="CX19" s="415"/>
      <c r="CY19" s="415"/>
      <c r="CZ19" s="415"/>
      <c r="DA19" s="415"/>
      <c r="DB19" s="415"/>
      <c r="DC19" s="415"/>
      <c r="DD19" s="415"/>
      <c r="DE19" s="415"/>
      <c r="DF19" s="415"/>
      <c r="DG19" s="369"/>
      <c r="DH19" s="369"/>
      <c r="DI19" s="369"/>
      <c r="DJ19" s="369"/>
      <c r="DK19" s="369"/>
      <c r="DL19" s="369"/>
      <c r="DM19" s="369"/>
      <c r="DN19" s="369"/>
      <c r="DO19" s="369"/>
      <c r="DP19" s="369"/>
      <c r="DQ19" s="369"/>
      <c r="DR19" s="369"/>
      <c r="DS19" s="369"/>
      <c r="DT19" s="369"/>
      <c r="DU19" s="369"/>
      <c r="DV19" s="369"/>
      <c r="DW19" s="369"/>
      <c r="DX19" s="369"/>
      <c r="DY19" s="369"/>
      <c r="DZ19" s="369"/>
      <c r="EA19" s="369"/>
      <c r="EB19" s="369"/>
      <c r="EC19" s="369"/>
      <c r="ED19" s="369"/>
      <c r="EE19" s="369"/>
      <c r="EF19" s="369"/>
      <c r="EG19" s="369"/>
      <c r="EH19" s="369"/>
      <c r="EI19" s="369"/>
      <c r="EJ19" s="369"/>
      <c r="EK19" s="369"/>
      <c r="EL19" s="369"/>
      <c r="EM19" s="369"/>
      <c r="EN19" s="369"/>
      <c r="EO19" s="369"/>
      <c r="EP19" s="370"/>
      <c r="EQ19" s="370"/>
      <c r="ER19" s="370"/>
      <c r="ES19" s="370"/>
      <c r="ET19" s="370"/>
      <c r="EU19" s="370"/>
      <c r="EV19" s="370"/>
      <c r="EW19" s="370"/>
      <c r="EX19" s="370"/>
      <c r="EY19" s="370"/>
      <c r="EZ19" s="370"/>
      <c r="FA19" s="370"/>
      <c r="FB19" s="370"/>
      <c r="FC19" s="387"/>
      <c r="FD19" s="387"/>
      <c r="FE19" s="387"/>
      <c r="FF19" s="387"/>
      <c r="FG19" s="387"/>
      <c r="FH19" s="387"/>
      <c r="FI19" s="387"/>
      <c r="FJ19" s="387"/>
      <c r="FK19" s="387"/>
      <c r="FL19" s="387"/>
      <c r="FM19" s="387"/>
      <c r="FN19" s="387"/>
      <c r="FO19" s="388"/>
    </row>
    <row r="20" spans="1:171" x14ac:dyDescent="0.25">
      <c r="A20" s="13"/>
      <c r="B20" s="412">
        <v>2014</v>
      </c>
      <c r="C20" s="412">
        <v>2015</v>
      </c>
      <c r="D20" s="412">
        <v>2016</v>
      </c>
      <c r="E20" s="412">
        <v>2017</v>
      </c>
      <c r="F20" s="412">
        <v>2018</v>
      </c>
      <c r="G20" s="412">
        <v>2019</v>
      </c>
      <c r="H20" s="412">
        <v>2020</v>
      </c>
      <c r="I20" s="412">
        <v>2021</v>
      </c>
      <c r="J20" s="412">
        <v>2022</v>
      </c>
      <c r="K20" s="412">
        <v>2023</v>
      </c>
      <c r="L20" s="412">
        <v>2024</v>
      </c>
      <c r="M20" s="412">
        <v>2025</v>
      </c>
      <c r="O20" s="240" t="s">
        <v>21</v>
      </c>
      <c r="P20" s="240" t="s">
        <v>22</v>
      </c>
      <c r="Q20" s="240" t="s">
        <v>23</v>
      </c>
      <c r="R20" s="240" t="s">
        <v>24</v>
      </c>
      <c r="S20" s="240" t="s">
        <v>25</v>
      </c>
      <c r="T20" s="240" t="s">
        <v>26</v>
      </c>
      <c r="U20" s="240" t="s">
        <v>27</v>
      </c>
      <c r="V20" s="240" t="s">
        <v>28</v>
      </c>
      <c r="W20" s="240" t="s">
        <v>29</v>
      </c>
      <c r="X20" s="240" t="s">
        <v>30</v>
      </c>
      <c r="Y20" s="240" t="s">
        <v>31</v>
      </c>
      <c r="Z20" s="240" t="s">
        <v>32</v>
      </c>
      <c r="AA20" s="231" t="s">
        <v>33</v>
      </c>
      <c r="AB20" s="231" t="s">
        <v>34</v>
      </c>
      <c r="AC20" s="231" t="s">
        <v>35</v>
      </c>
      <c r="AD20" s="231" t="s">
        <v>36</v>
      </c>
      <c r="AE20" s="231" t="s">
        <v>37</v>
      </c>
      <c r="AF20" s="231" t="s">
        <v>45</v>
      </c>
      <c r="AG20" s="231" t="s">
        <v>39</v>
      </c>
      <c r="AH20" s="231" t="s">
        <v>40</v>
      </c>
      <c r="AI20" s="231" t="s">
        <v>41</v>
      </c>
      <c r="AJ20" s="231" t="s">
        <v>42</v>
      </c>
      <c r="AK20" s="231" t="s">
        <v>43</v>
      </c>
      <c r="AL20" s="231" t="s">
        <v>44</v>
      </c>
      <c r="AM20" s="14">
        <v>42370</v>
      </c>
      <c r="AN20" s="14">
        <v>42401</v>
      </c>
      <c r="AO20" s="14">
        <v>42430</v>
      </c>
      <c r="AP20" s="14">
        <v>42461</v>
      </c>
      <c r="AQ20" s="14">
        <v>42491</v>
      </c>
      <c r="AR20" s="14">
        <v>42522</v>
      </c>
      <c r="AS20" s="14">
        <v>42552</v>
      </c>
      <c r="AT20" s="14">
        <v>42583</v>
      </c>
      <c r="AU20" s="14">
        <v>42614</v>
      </c>
      <c r="AV20" s="14">
        <v>42644</v>
      </c>
      <c r="AW20" s="14">
        <v>42675</v>
      </c>
      <c r="AX20" s="14">
        <v>42705</v>
      </c>
      <c r="AY20" s="15">
        <v>42736</v>
      </c>
      <c r="AZ20" s="15">
        <v>42767</v>
      </c>
      <c r="BA20" s="15">
        <v>42795</v>
      </c>
      <c r="BB20" s="15">
        <v>42826</v>
      </c>
      <c r="BC20" s="15">
        <v>42856</v>
      </c>
      <c r="BD20" s="15">
        <v>42887</v>
      </c>
      <c r="BE20" s="15">
        <v>42917</v>
      </c>
      <c r="BF20" s="15">
        <v>42948</v>
      </c>
      <c r="BG20" s="15">
        <v>42979</v>
      </c>
      <c r="BH20" s="15">
        <v>43009</v>
      </c>
      <c r="BI20" s="15">
        <v>43040</v>
      </c>
      <c r="BJ20" s="15">
        <v>43070</v>
      </c>
      <c r="BK20" s="16">
        <v>43101</v>
      </c>
      <c r="BL20" s="16">
        <v>43132</v>
      </c>
      <c r="BM20" s="16">
        <v>43160</v>
      </c>
      <c r="BN20" s="16">
        <v>43191</v>
      </c>
      <c r="BO20" s="16">
        <v>43221</v>
      </c>
      <c r="BP20" s="16">
        <v>43252</v>
      </c>
      <c r="BQ20" s="16">
        <v>43282</v>
      </c>
      <c r="BR20" s="16">
        <v>43313</v>
      </c>
      <c r="BS20" s="16">
        <v>43344</v>
      </c>
      <c r="BT20" s="16">
        <v>43374</v>
      </c>
      <c r="BU20" s="16">
        <v>43405</v>
      </c>
      <c r="BV20" s="16">
        <v>43435</v>
      </c>
      <c r="BW20" s="17">
        <v>43466</v>
      </c>
      <c r="BX20" s="17">
        <v>43497</v>
      </c>
      <c r="BY20" s="17">
        <v>43525</v>
      </c>
      <c r="BZ20" s="17">
        <v>43556</v>
      </c>
      <c r="CA20" s="17">
        <v>43586</v>
      </c>
      <c r="CB20" s="17">
        <v>43617</v>
      </c>
      <c r="CC20" s="17">
        <v>43647</v>
      </c>
      <c r="CD20" s="17">
        <v>43678</v>
      </c>
      <c r="CE20" s="17">
        <v>43709</v>
      </c>
      <c r="CF20" s="17">
        <v>43739</v>
      </c>
      <c r="CG20" s="17">
        <v>43770</v>
      </c>
      <c r="CH20" s="17">
        <v>43800</v>
      </c>
      <c r="CI20" s="18">
        <v>43831</v>
      </c>
      <c r="CJ20" s="18">
        <v>43862</v>
      </c>
      <c r="CK20" s="18">
        <v>43891</v>
      </c>
      <c r="CL20" s="19" t="s">
        <v>46</v>
      </c>
      <c r="CM20" s="19" t="s">
        <v>47</v>
      </c>
      <c r="CN20" s="3">
        <v>43983</v>
      </c>
      <c r="CO20" s="3">
        <v>44013</v>
      </c>
      <c r="CP20" s="3">
        <v>44044</v>
      </c>
      <c r="CQ20" s="3">
        <v>44075</v>
      </c>
      <c r="CR20" s="3">
        <v>44105</v>
      </c>
      <c r="CS20" s="3">
        <v>44136</v>
      </c>
      <c r="CT20" s="3">
        <v>44166</v>
      </c>
      <c r="CU20" s="4">
        <v>44197</v>
      </c>
      <c r="CV20" s="4">
        <v>44228</v>
      </c>
      <c r="CW20" s="4">
        <v>44256</v>
      </c>
      <c r="CX20" s="4">
        <v>44287</v>
      </c>
      <c r="CY20" s="4">
        <v>44317</v>
      </c>
      <c r="CZ20" s="4">
        <v>44348</v>
      </c>
      <c r="DA20" s="4">
        <v>44378</v>
      </c>
      <c r="DB20" s="4">
        <v>44409</v>
      </c>
      <c r="DC20" s="4">
        <v>44440</v>
      </c>
      <c r="DD20" s="4">
        <v>44470</v>
      </c>
      <c r="DE20" s="4">
        <v>44501</v>
      </c>
      <c r="DF20" s="4">
        <v>44531</v>
      </c>
      <c r="DG20" s="5">
        <v>44562</v>
      </c>
      <c r="DH20" s="5">
        <v>44593</v>
      </c>
      <c r="DI20" s="5">
        <v>44621</v>
      </c>
      <c r="DJ20" s="5">
        <v>44652</v>
      </c>
      <c r="DK20" s="5">
        <v>44682</v>
      </c>
      <c r="DL20" s="5">
        <v>44713</v>
      </c>
      <c r="DM20" s="5">
        <v>44743</v>
      </c>
      <c r="DN20" s="5">
        <v>44774</v>
      </c>
      <c r="DO20" s="5">
        <v>44805</v>
      </c>
      <c r="DP20" s="5">
        <v>44835</v>
      </c>
      <c r="DQ20" s="5">
        <v>44866</v>
      </c>
      <c r="DR20" s="5">
        <v>44896</v>
      </c>
      <c r="DS20" s="6">
        <v>44927</v>
      </c>
      <c r="DT20" s="6">
        <v>44958</v>
      </c>
      <c r="DU20" s="6">
        <v>44986</v>
      </c>
      <c r="DV20" s="6">
        <v>45017</v>
      </c>
      <c r="DW20" s="6">
        <v>45047</v>
      </c>
      <c r="DX20" s="6">
        <v>45078</v>
      </c>
      <c r="DY20" s="6">
        <v>45108</v>
      </c>
      <c r="DZ20" s="6">
        <v>45139</v>
      </c>
      <c r="EA20" s="6">
        <v>45170</v>
      </c>
      <c r="EB20" s="6">
        <v>45200</v>
      </c>
      <c r="EC20" s="6">
        <v>45231</v>
      </c>
      <c r="ED20" s="6">
        <v>45261</v>
      </c>
      <c r="EE20" s="10">
        <v>45292</v>
      </c>
      <c r="EF20" s="10">
        <v>45323</v>
      </c>
      <c r="EG20" s="10">
        <v>45352</v>
      </c>
      <c r="EH20" s="10">
        <v>45383</v>
      </c>
      <c r="EI20" s="10">
        <v>45413</v>
      </c>
      <c r="EJ20" s="10">
        <v>45444</v>
      </c>
      <c r="EK20" s="10">
        <v>45474</v>
      </c>
      <c r="EL20" s="10">
        <v>45505</v>
      </c>
      <c r="EM20" s="10">
        <v>45536</v>
      </c>
      <c r="EN20" s="10">
        <v>45566</v>
      </c>
      <c r="EO20" s="10">
        <v>45597</v>
      </c>
      <c r="EP20" s="10">
        <v>45627</v>
      </c>
      <c r="EQ20" s="3">
        <v>45658</v>
      </c>
      <c r="ER20" s="3">
        <v>45689</v>
      </c>
      <c r="ES20" s="3">
        <v>45717</v>
      </c>
      <c r="ET20" s="3">
        <v>45748</v>
      </c>
      <c r="EU20" s="3">
        <v>45778</v>
      </c>
      <c r="EV20" s="3">
        <v>45809</v>
      </c>
      <c r="EW20" s="3">
        <v>45839</v>
      </c>
      <c r="EX20" s="3">
        <v>45870</v>
      </c>
      <c r="EY20" s="3">
        <v>45901</v>
      </c>
      <c r="EZ20" s="3">
        <v>45931</v>
      </c>
      <c r="FA20" s="3">
        <v>45962</v>
      </c>
      <c r="FB20" s="3">
        <v>45992</v>
      </c>
      <c r="FC20" s="254">
        <v>46023</v>
      </c>
      <c r="FD20" s="254">
        <v>46054</v>
      </c>
      <c r="FE20" s="254">
        <v>46082</v>
      </c>
      <c r="FF20" s="254">
        <v>46113</v>
      </c>
      <c r="FG20" s="254">
        <v>46143</v>
      </c>
      <c r="FH20" s="254">
        <v>46174</v>
      </c>
      <c r="FI20" s="254">
        <v>46204</v>
      </c>
      <c r="FJ20" s="254">
        <v>46235</v>
      </c>
      <c r="FK20" s="254">
        <v>46266</v>
      </c>
      <c r="FL20" s="254">
        <v>46296</v>
      </c>
      <c r="FM20" s="254">
        <v>46327</v>
      </c>
      <c r="FN20" s="254">
        <v>46357</v>
      </c>
      <c r="FO20" s="388"/>
    </row>
    <row r="21" spans="1:171" x14ac:dyDescent="0.25">
      <c r="A21" s="241" t="s">
        <v>3</v>
      </c>
      <c r="B21" s="210">
        <f>AVERAGE(O21,P21,Q21,R21,S21,T21,U21,V21,W21,X21,Y21,Z21)</f>
        <v>1.4749999999999999</v>
      </c>
      <c r="C21" s="210">
        <f>AVERAGE(AA21,AB21,AC21,AD21,AE21,AF21,AG21,AH21,AI21,AJ21,AK21,AL21)</f>
        <v>2.0341666666666662</v>
      </c>
      <c r="D21" s="211">
        <f>AVERAGE(AM21,AN21,AO21,AP21,AQ21,AR21,AS21,AT21,AU21,AV21,AW21,AX21)</f>
        <v>0.9341666666666667</v>
      </c>
      <c r="E21" s="211">
        <f>AVERAGE(AY21,AZ21,BA21,BB21,BC21,BD21,BE21,BF21,BG21,BH21,BI21,BJ21)</f>
        <v>1.6758333333333333</v>
      </c>
      <c r="F21" s="211">
        <f>AVERAGE(BK21,BL21,BM21,BN21,BO21,BP21,BQ21,BR21,BS21,BT21,BU21,BV21)</f>
        <v>2.5958333333333332</v>
      </c>
      <c r="G21" s="211">
        <f>AVERAGE(BW21,BX21,BY21,BZ21,CA21,CB21,CC21,CD21,CE21,CF21,CG21,CH21)</f>
        <v>2.5858333333333334</v>
      </c>
      <c r="H21" s="212">
        <f>AVERAGE(CI21,CJ21,CK21,CL21,CM21,CN21,CO21,CP21,CQ21,CR21,CS21,CT21)</f>
        <v>2.5708333333333333</v>
      </c>
      <c r="I21" s="210">
        <f>AVERAGE(CU21,CV21,CW21,CX21,CY21,CZ21,DA21,DB21,DC21,DD21,DE21,DF21)</f>
        <v>2.2588286090455498</v>
      </c>
      <c r="J21" s="210">
        <f>AVERAGE(DG21,DH21,DI21,DJ21,DK21,DL21,DM21,DN21,DO21,DP21,DQ21,DR21)</f>
        <v>3.7416257259519781</v>
      </c>
      <c r="K21" s="210">
        <f>AVERAGE(DS21,DT21,DU21,DV21,DW21,DX21,DY21,DZ21,EA21,EB21,EC21,ED21)</f>
        <v>4.810833333333334</v>
      </c>
      <c r="L21" s="210">
        <f>AVERAGE(EE21,EF21,EG21,EH21,EI21,EJ21,EK21,EL21,EM21,EN21,EO21,EP21)</f>
        <v>4.7360402097618817</v>
      </c>
      <c r="M21" s="210">
        <f>AVERAGE(EQ21,ER21,ES21,ET21,EU21,EV21,EW21,EX21,EY21,EZ21,FA21,FB21)</f>
        <v>5.4933333333333332</v>
      </c>
      <c r="O21" s="242">
        <v>1.3</v>
      </c>
      <c r="P21" s="242">
        <v>1.2</v>
      </c>
      <c r="Q21" s="242">
        <v>1.31</v>
      </c>
      <c r="R21" s="242">
        <v>1.29</v>
      </c>
      <c r="S21" s="242">
        <v>1.25</v>
      </c>
      <c r="T21" s="242">
        <v>1.3</v>
      </c>
      <c r="U21" s="242">
        <v>1.31</v>
      </c>
      <c r="V21" s="242">
        <v>1.55</v>
      </c>
      <c r="W21" s="242">
        <v>1.63</v>
      </c>
      <c r="X21" s="242">
        <v>1.7</v>
      </c>
      <c r="Y21" s="242">
        <v>1.72</v>
      </c>
      <c r="Z21" s="242">
        <v>2.14</v>
      </c>
      <c r="AA21" s="243">
        <v>2.31</v>
      </c>
      <c r="AB21" s="243">
        <v>1.96</v>
      </c>
      <c r="AC21" s="243">
        <v>2.08</v>
      </c>
      <c r="AD21" s="243">
        <v>1.89</v>
      </c>
      <c r="AE21" s="243">
        <v>1.94</v>
      </c>
      <c r="AF21" s="243">
        <v>2</v>
      </c>
      <c r="AG21" s="243">
        <v>2.02</v>
      </c>
      <c r="AH21" s="243">
        <v>1.91</v>
      </c>
      <c r="AI21" s="243">
        <v>1.91</v>
      </c>
      <c r="AJ21" s="243">
        <v>1.95</v>
      </c>
      <c r="AK21" s="243">
        <v>2.2000000000000002</v>
      </c>
      <c r="AL21" s="243">
        <v>2.2400000000000002</v>
      </c>
      <c r="AM21" s="152">
        <v>1.1000000000000001</v>
      </c>
      <c r="AN21" s="152">
        <v>0.91</v>
      </c>
      <c r="AO21" s="152">
        <v>0.96</v>
      </c>
      <c r="AP21" s="152">
        <v>0.87</v>
      </c>
      <c r="AQ21" s="153">
        <v>0.88</v>
      </c>
      <c r="AR21" s="153">
        <v>0.93</v>
      </c>
      <c r="AS21" s="153">
        <v>0.92</v>
      </c>
      <c r="AT21" s="153">
        <v>0.87</v>
      </c>
      <c r="AU21" s="213">
        <v>0.88</v>
      </c>
      <c r="AV21" s="153">
        <v>0.89</v>
      </c>
      <c r="AW21" s="153">
        <v>0.99</v>
      </c>
      <c r="AX21" s="153">
        <v>1.01</v>
      </c>
      <c r="AY21" s="154">
        <v>2.1800000000000002</v>
      </c>
      <c r="AZ21" s="154">
        <v>1.69</v>
      </c>
      <c r="BA21" s="154">
        <v>1.53</v>
      </c>
      <c r="BB21" s="154">
        <v>1.24</v>
      </c>
      <c r="BC21" s="155">
        <v>1.39</v>
      </c>
      <c r="BD21" s="214">
        <v>1.39</v>
      </c>
      <c r="BE21" s="155">
        <v>1.67</v>
      </c>
      <c r="BF21" s="155">
        <v>1.83</v>
      </c>
      <c r="BG21" s="155">
        <v>1.95</v>
      </c>
      <c r="BH21" s="215">
        <v>1.75</v>
      </c>
      <c r="BI21" s="156">
        <v>1.68</v>
      </c>
      <c r="BJ21" s="156">
        <v>1.81</v>
      </c>
      <c r="BK21" s="157">
        <v>2.16</v>
      </c>
      <c r="BL21" s="157">
        <v>1.99</v>
      </c>
      <c r="BM21" s="157">
        <v>1.91</v>
      </c>
      <c r="BN21" s="157">
        <v>2.11</v>
      </c>
      <c r="BO21" s="158">
        <v>2.38</v>
      </c>
      <c r="BP21" s="216">
        <v>2.7</v>
      </c>
      <c r="BQ21" s="158">
        <v>3.2</v>
      </c>
      <c r="BR21" s="158">
        <v>3.29</v>
      </c>
      <c r="BS21" s="158">
        <v>2.99</v>
      </c>
      <c r="BT21" s="217">
        <v>2.67</v>
      </c>
      <c r="BU21" s="159">
        <v>2.67</v>
      </c>
      <c r="BV21" s="159">
        <v>3.08</v>
      </c>
      <c r="BW21" s="160">
        <v>2.95</v>
      </c>
      <c r="BX21" s="160">
        <v>2.4300000000000002</v>
      </c>
      <c r="BY21" s="160">
        <v>2.0699999999999998</v>
      </c>
      <c r="BZ21" s="160">
        <v>2.09</v>
      </c>
      <c r="CA21" s="161">
        <v>2.58</v>
      </c>
      <c r="CB21" s="218">
        <v>2.62</v>
      </c>
      <c r="CC21" s="161">
        <v>2.87</v>
      </c>
      <c r="CD21" s="161">
        <v>3.03</v>
      </c>
      <c r="CE21" s="161">
        <v>2.82</v>
      </c>
      <c r="CF21" s="219">
        <v>2.42</v>
      </c>
      <c r="CG21" s="162">
        <v>2.56</v>
      </c>
      <c r="CH21" s="250">
        <v>2.59</v>
      </c>
      <c r="CI21" s="163">
        <v>2.6</v>
      </c>
      <c r="CJ21" s="164">
        <v>2.41</v>
      </c>
      <c r="CK21" s="165">
        <v>2.39</v>
      </c>
      <c r="CL21" s="220">
        <v>2.27</v>
      </c>
      <c r="CM21" s="221">
        <v>2.52</v>
      </c>
      <c r="CN21" s="221">
        <v>2.99</v>
      </c>
      <c r="CO21" s="221">
        <v>2.97</v>
      </c>
      <c r="CP21" s="221">
        <v>3.06</v>
      </c>
      <c r="CQ21" s="221">
        <v>2.85</v>
      </c>
      <c r="CR21" s="221">
        <v>2.69</v>
      </c>
      <c r="CS21" s="221">
        <v>2.2200000000000002</v>
      </c>
      <c r="CT21" s="221">
        <v>1.88</v>
      </c>
      <c r="CU21" s="187">
        <v>1.7059433085466051</v>
      </c>
      <c r="CV21" s="222">
        <v>1.65</v>
      </c>
      <c r="CW21" s="222">
        <v>1.72</v>
      </c>
      <c r="CX21" s="222">
        <v>1.63</v>
      </c>
      <c r="CY21" s="222">
        <v>1.6</v>
      </c>
      <c r="CZ21" s="222">
        <v>1.93</v>
      </c>
      <c r="DA21" s="222">
        <v>1.99</v>
      </c>
      <c r="DB21" s="222">
        <v>2.5099999999999998</v>
      </c>
      <c r="DC21" s="222">
        <v>2.58</v>
      </c>
      <c r="DD21" s="222">
        <v>2.4700000000000002</v>
      </c>
      <c r="DE21" s="222">
        <v>3.65</v>
      </c>
      <c r="DF21" s="222">
        <v>3.67</v>
      </c>
      <c r="DG21" s="244">
        <v>3.4595087114237359</v>
      </c>
      <c r="DH21" s="223">
        <v>3.64</v>
      </c>
      <c r="DI21" s="223">
        <v>3.37</v>
      </c>
      <c r="DJ21" s="223">
        <v>3.37</v>
      </c>
      <c r="DK21" s="223">
        <v>3.35</v>
      </c>
      <c r="DL21" s="223">
        <v>3.99</v>
      </c>
      <c r="DM21" s="223">
        <v>4.1100000000000003</v>
      </c>
      <c r="DN21" s="223">
        <v>4.46</v>
      </c>
      <c r="DO21" s="223">
        <v>4.1100000000000003</v>
      </c>
      <c r="DP21" s="223">
        <v>3.78</v>
      </c>
      <c r="DQ21" s="223">
        <v>3.53</v>
      </c>
      <c r="DR21" s="223">
        <v>3.73</v>
      </c>
      <c r="DS21" s="224">
        <v>3.74</v>
      </c>
      <c r="DT21" s="224">
        <v>4.1500000000000004</v>
      </c>
      <c r="DU21" s="224">
        <v>3.97</v>
      </c>
      <c r="DV21" s="224">
        <v>4.04</v>
      </c>
      <c r="DW21" s="224">
        <v>4.2</v>
      </c>
      <c r="DX21" s="224">
        <v>4.75</v>
      </c>
      <c r="DY21" s="224">
        <v>5.76</v>
      </c>
      <c r="DZ21" s="224">
        <v>6.2</v>
      </c>
      <c r="EA21" s="224">
        <v>5.64</v>
      </c>
      <c r="EB21" s="224">
        <v>5.04</v>
      </c>
      <c r="EC21" s="224">
        <v>5.41</v>
      </c>
      <c r="ED21" s="224">
        <v>4.83</v>
      </c>
      <c r="EE21" s="151">
        <v>4.75</v>
      </c>
      <c r="EF21" s="151">
        <v>3.8</v>
      </c>
      <c r="EG21" s="151">
        <v>3.76</v>
      </c>
      <c r="EH21" s="209">
        <v>3.66</v>
      </c>
      <c r="EI21" s="151">
        <v>3.92</v>
      </c>
      <c r="EJ21" s="151">
        <v>4.49</v>
      </c>
      <c r="EK21" s="151">
        <v>4.93</v>
      </c>
      <c r="EL21" s="151">
        <v>5.37</v>
      </c>
      <c r="EM21" s="151">
        <v>5.82</v>
      </c>
      <c r="EN21" s="151">
        <v>5.27</v>
      </c>
      <c r="EO21" s="245">
        <v>5.6154197382634692</v>
      </c>
      <c r="EP21" s="349">
        <v>5.4470627788791113</v>
      </c>
      <c r="EQ21" s="220">
        <v>5.43</v>
      </c>
      <c r="ER21" s="374">
        <v>4.62</v>
      </c>
      <c r="ES21" s="221">
        <v>4.82</v>
      </c>
      <c r="ET21" s="147">
        <v>5.23</v>
      </c>
      <c r="EU21" s="147">
        <v>6.07</v>
      </c>
      <c r="EV21" s="147">
        <v>6.27</v>
      </c>
      <c r="EW21" s="147">
        <v>6.6</v>
      </c>
      <c r="EX21" s="147">
        <v>6.15</v>
      </c>
      <c r="EY21" s="147">
        <v>5.64</v>
      </c>
      <c r="EZ21" s="378">
        <v>4.93</v>
      </c>
      <c r="FA21" s="184">
        <v>5.05</v>
      </c>
      <c r="FB21" s="381">
        <v>5.1100000000000003</v>
      </c>
      <c r="FC21" s="291">
        <v>4.68</v>
      </c>
      <c r="FD21" s="291">
        <v>4.53</v>
      </c>
      <c r="FE21" s="291">
        <v>4.54</v>
      </c>
      <c r="FF21" s="291">
        <v>4.72</v>
      </c>
      <c r="FG21" s="291">
        <v>4.16</v>
      </c>
      <c r="FH21" s="291"/>
      <c r="FI21" s="291"/>
      <c r="FJ21" s="291"/>
      <c r="FK21" s="291"/>
      <c r="FL21" s="291"/>
      <c r="FM21" s="291"/>
      <c r="FN21" s="291"/>
      <c r="FO21" s="388"/>
    </row>
    <row r="22" spans="1:171" x14ac:dyDescent="0.25">
      <c r="A22" s="246" t="s">
        <v>4</v>
      </c>
      <c r="B22" s="210">
        <f t="shared" ref="B22:B31" si="90">AVERAGE(O22,P22,Q22,R22,S22,T22,U22,V22,W22,X22,Y22,Z22)</f>
        <v>0.75666666666666671</v>
      </c>
      <c r="C22" s="210">
        <f t="shared" ref="C22:C31" si="91">AVERAGE(AA22,AB22,AC22,AD22,AE22,AF22,AG22,AH22,AI22,AJ22,AK22,AL22)</f>
        <v>0.95249999999999979</v>
      </c>
      <c r="D22" s="211">
        <f t="shared" ref="D22:D31" si="92">AVERAGE(AM22,AN22,AO22,AP22,AQ22,AR22,AS22,AT22,AU22,AV22,AW22,AX22)</f>
        <v>0.44166666666666671</v>
      </c>
      <c r="E22" s="211">
        <f t="shared" ref="E22:E31" si="93">AVERAGE(AY22,AZ22,BA22,BB22,BC22,BD22,BE22,BF22,BG22,BH22,BI22,BJ22)</f>
        <v>0.98083333333333333</v>
      </c>
      <c r="F22" s="211">
        <f t="shared" ref="F22:F31" si="94">AVERAGE(BK22,BL22,BM22,BN22,BO22,BP22,BQ22,BR22,BS22,BT22,BU22,BV22)</f>
        <v>1.3241666666666669</v>
      </c>
      <c r="G22" s="211">
        <f t="shared" ref="G22:G31" si="95">AVERAGE(BW22,BX22,BY22,BZ22,CA22,CB22,CC22,CD22,CE22,CF22,CG22,CH22)</f>
        <v>1.1616666666666668</v>
      </c>
      <c r="H22" s="212">
        <f t="shared" ref="H22:H31" si="96">AVERAGE(CI22,CJ22,CK22,CL22,CM22,CN22,CO22,CP22,CQ22,CR22,CS22,CT22)</f>
        <v>1.1541666666666666</v>
      </c>
      <c r="I22" s="210">
        <f t="shared" ref="I22:I31" si="97">AVERAGE(CU22,CV22,CW22,CX22,CY22,CZ22,DA22,DB22,DC22,DD22,DE22,DF22)</f>
        <v>1.0762534011975913</v>
      </c>
      <c r="J22" s="210">
        <f t="shared" ref="J22:J31" si="98">AVERAGE(DG22,DH22,DI22,DJ22,DK22,DL22,DM22,DN22,DO22,DP22,DQ22,DR22)</f>
        <v>1.4848152990751871</v>
      </c>
      <c r="K22" s="210">
        <f t="shared" ref="K22:K31" si="99">AVERAGE(DS22,DT22,DU22,DV22,DW22,DX22,DY22,DZ22,EA22,EB22,EC22,ED22)</f>
        <v>1.8641666666666667</v>
      </c>
      <c r="L22" s="210">
        <f t="shared" ref="L22:L30" si="100">AVERAGE(EE22,EF22,EG22,EH22,EI22,EJ22,EK22,EL22,EM22,EN22,EO22,EP22)</f>
        <v>1.9652744284373427</v>
      </c>
      <c r="M22" s="210">
        <f t="shared" ref="M22:M31" si="101">AVERAGE(EQ22,ER22,ES22,ET22,EU22,EV22,EW22,EX22,EY22,EZ22,FA22,FB22)</f>
        <v>2.27</v>
      </c>
      <c r="O22" s="242">
        <v>0.69</v>
      </c>
      <c r="P22" s="242">
        <v>0.69</v>
      </c>
      <c r="Q22" s="242">
        <v>0.74</v>
      </c>
      <c r="R22" s="242">
        <v>0.76</v>
      </c>
      <c r="S22" s="242">
        <v>0.77</v>
      </c>
      <c r="T22" s="242">
        <v>0.74</v>
      </c>
      <c r="U22" s="242">
        <v>0.74</v>
      </c>
      <c r="V22" s="242">
        <v>0.65</v>
      </c>
      <c r="W22" s="242">
        <v>0.72</v>
      </c>
      <c r="X22" s="242">
        <v>0.81</v>
      </c>
      <c r="Y22" s="242">
        <v>0.87</v>
      </c>
      <c r="Z22" s="242">
        <v>0.9</v>
      </c>
      <c r="AA22" s="243">
        <v>0.81</v>
      </c>
      <c r="AB22" s="243">
        <v>0.84</v>
      </c>
      <c r="AC22" s="243">
        <v>0.82</v>
      </c>
      <c r="AD22" s="243">
        <v>0.94</v>
      </c>
      <c r="AE22" s="243">
        <v>0.89</v>
      </c>
      <c r="AF22" s="243">
        <v>0.98</v>
      </c>
      <c r="AG22" s="243">
        <v>1.1399999999999999</v>
      </c>
      <c r="AH22" s="243">
        <v>1.04</v>
      </c>
      <c r="AI22" s="243">
        <v>1.05</v>
      </c>
      <c r="AJ22" s="243">
        <v>1.02</v>
      </c>
      <c r="AK22" s="243">
        <v>0.95</v>
      </c>
      <c r="AL22" s="243">
        <v>0.95</v>
      </c>
      <c r="AM22" s="152">
        <v>0.36</v>
      </c>
      <c r="AN22" s="152">
        <v>0.38</v>
      </c>
      <c r="AO22" s="152">
        <v>0.34</v>
      </c>
      <c r="AP22" s="152">
        <v>0.45</v>
      </c>
      <c r="AQ22" s="153">
        <v>0.39</v>
      </c>
      <c r="AR22" s="153">
        <v>0.49</v>
      </c>
      <c r="AS22" s="153">
        <v>0.56000000000000005</v>
      </c>
      <c r="AT22" s="153">
        <v>0.48</v>
      </c>
      <c r="AU22" s="213">
        <v>0.49</v>
      </c>
      <c r="AV22" s="153">
        <v>0.45</v>
      </c>
      <c r="AW22" s="153">
        <v>0.47</v>
      </c>
      <c r="AX22" s="153">
        <v>0.44</v>
      </c>
      <c r="AY22" s="154">
        <v>1</v>
      </c>
      <c r="AZ22" s="154">
        <v>0.89</v>
      </c>
      <c r="BA22" s="154">
        <v>0.91</v>
      </c>
      <c r="BB22" s="154">
        <v>0.91</v>
      </c>
      <c r="BC22" s="155">
        <v>0.91</v>
      </c>
      <c r="BD22" s="155">
        <v>1.02</v>
      </c>
      <c r="BE22" s="155">
        <v>1.1599999999999999</v>
      </c>
      <c r="BF22" s="215">
        <v>1.18</v>
      </c>
      <c r="BG22" s="156">
        <v>1.03</v>
      </c>
      <c r="BH22" s="156">
        <v>0.93</v>
      </c>
      <c r="BI22" s="214">
        <v>0.84</v>
      </c>
      <c r="BJ22" s="156">
        <v>0.99</v>
      </c>
      <c r="BK22" s="157">
        <v>0.88</v>
      </c>
      <c r="BL22" s="157">
        <v>1.08</v>
      </c>
      <c r="BM22" s="157">
        <v>1.17</v>
      </c>
      <c r="BN22" s="157">
        <v>1.37</v>
      </c>
      <c r="BO22" s="158">
        <v>1.82</v>
      </c>
      <c r="BP22" s="158">
        <v>1.36</v>
      </c>
      <c r="BQ22" s="158">
        <v>2.0099999999999998</v>
      </c>
      <c r="BR22" s="217">
        <v>1.61</v>
      </c>
      <c r="BS22" s="159">
        <v>1.24</v>
      </c>
      <c r="BT22" s="159">
        <v>1.23</v>
      </c>
      <c r="BU22" s="216">
        <v>1.04</v>
      </c>
      <c r="BV22" s="159">
        <v>1.08</v>
      </c>
      <c r="BW22" s="160">
        <v>1.1000000000000001</v>
      </c>
      <c r="BX22" s="160">
        <v>0.93</v>
      </c>
      <c r="BY22" s="160">
        <v>1.06</v>
      </c>
      <c r="BZ22" s="160">
        <v>0.96</v>
      </c>
      <c r="CA22" s="161">
        <v>1.28</v>
      </c>
      <c r="CB22" s="161">
        <v>1.3</v>
      </c>
      <c r="CC22" s="161">
        <v>1.38</v>
      </c>
      <c r="CD22" s="219">
        <v>1.34</v>
      </c>
      <c r="CE22" s="162">
        <v>1.19</v>
      </c>
      <c r="CF22" s="162">
        <v>1.24</v>
      </c>
      <c r="CG22" s="218">
        <v>1.1000000000000001</v>
      </c>
      <c r="CH22" s="162">
        <v>1.06</v>
      </c>
      <c r="CI22" s="164">
        <v>1.05</v>
      </c>
      <c r="CJ22" s="164">
        <v>1.1100000000000001</v>
      </c>
      <c r="CK22" s="166">
        <v>1.06</v>
      </c>
      <c r="CL22" s="220">
        <v>1.18</v>
      </c>
      <c r="CM22" s="221">
        <v>1.28</v>
      </c>
      <c r="CN22" s="221">
        <v>1.36</v>
      </c>
      <c r="CO22" s="221">
        <v>1.36</v>
      </c>
      <c r="CP22" s="221">
        <v>1.0900000000000001</v>
      </c>
      <c r="CQ22" s="221">
        <v>1.36</v>
      </c>
      <c r="CR22" s="221">
        <v>1.1200000000000001</v>
      </c>
      <c r="CS22" s="221">
        <v>1.01</v>
      </c>
      <c r="CT22" s="221">
        <v>0.87</v>
      </c>
      <c r="CU22" s="187">
        <v>0.91504081437109508</v>
      </c>
      <c r="CV22" s="222">
        <v>0.95</v>
      </c>
      <c r="CW22" s="222">
        <v>1.02</v>
      </c>
      <c r="CX22" s="222">
        <v>0.93</v>
      </c>
      <c r="CY22" s="222">
        <v>1.04</v>
      </c>
      <c r="CZ22" s="222">
        <v>1</v>
      </c>
      <c r="DA22" s="222">
        <v>1.1200000000000001</v>
      </c>
      <c r="DB22" s="222">
        <v>0.97</v>
      </c>
      <c r="DC22" s="222">
        <v>1.1000000000000001</v>
      </c>
      <c r="DD22" s="222">
        <v>1.21</v>
      </c>
      <c r="DE22" s="222">
        <v>1.38</v>
      </c>
      <c r="DF22" s="222">
        <v>1.28</v>
      </c>
      <c r="DG22" s="244">
        <v>1.3977835889022434</v>
      </c>
      <c r="DH22" s="223">
        <v>1.24</v>
      </c>
      <c r="DI22" s="223">
        <v>1.38</v>
      </c>
      <c r="DJ22" s="223">
        <v>1.53</v>
      </c>
      <c r="DK22" s="223">
        <v>1.41</v>
      </c>
      <c r="DL22" s="223">
        <v>1.43</v>
      </c>
      <c r="DM22" s="223">
        <v>1.45</v>
      </c>
      <c r="DN22" s="223">
        <v>1.6</v>
      </c>
      <c r="DO22" s="223">
        <v>1.64</v>
      </c>
      <c r="DP22" s="223">
        <v>1.75</v>
      </c>
      <c r="DQ22" s="223">
        <v>1.57</v>
      </c>
      <c r="DR22" s="223">
        <v>1.42</v>
      </c>
      <c r="DS22" s="224">
        <v>1.5</v>
      </c>
      <c r="DT22" s="224">
        <v>1.31</v>
      </c>
      <c r="DU22" s="224">
        <v>1.47</v>
      </c>
      <c r="DV22" s="224">
        <v>1.61</v>
      </c>
      <c r="DW22" s="224">
        <v>1.93</v>
      </c>
      <c r="DX22" s="224">
        <v>2.02</v>
      </c>
      <c r="DY22" s="224">
        <v>2.5</v>
      </c>
      <c r="DZ22" s="224">
        <v>2.16</v>
      </c>
      <c r="EA22" s="224">
        <v>2.16</v>
      </c>
      <c r="EB22" s="224">
        <v>1.98</v>
      </c>
      <c r="EC22" s="224">
        <v>1.88</v>
      </c>
      <c r="ED22" s="224">
        <v>1.85</v>
      </c>
      <c r="EE22" s="151">
        <v>1.61</v>
      </c>
      <c r="EF22" s="151">
        <v>1.46</v>
      </c>
      <c r="EG22" s="151">
        <v>1.5</v>
      </c>
      <c r="EH22" s="209">
        <v>1.68</v>
      </c>
      <c r="EI22" s="151">
        <v>1.93</v>
      </c>
      <c r="EJ22" s="151">
        <v>1.93</v>
      </c>
      <c r="EK22" s="151">
        <v>2.14</v>
      </c>
      <c r="EL22" s="151">
        <v>2.19</v>
      </c>
      <c r="EM22" s="151">
        <v>2.58</v>
      </c>
      <c r="EN22" s="151">
        <v>2.16</v>
      </c>
      <c r="EO22" s="245">
        <v>2.2213958144576904</v>
      </c>
      <c r="EP22" s="349">
        <v>2.1818973267904234</v>
      </c>
      <c r="EQ22" s="220">
        <v>2.11</v>
      </c>
      <c r="ER22" s="374">
        <v>1.74</v>
      </c>
      <c r="ES22" s="221">
        <v>1.93</v>
      </c>
      <c r="ET22" s="147">
        <v>2.58</v>
      </c>
      <c r="EU22" s="147">
        <v>2.4300000000000002</v>
      </c>
      <c r="EV22" s="147">
        <v>2.71</v>
      </c>
      <c r="EW22" s="147">
        <v>2.48</v>
      </c>
      <c r="EX22" s="147">
        <v>2.5499999999999998</v>
      </c>
      <c r="EY22" s="147">
        <v>2.39</v>
      </c>
      <c r="EZ22" s="378">
        <v>2.23</v>
      </c>
      <c r="FA22" s="184">
        <v>2.21</v>
      </c>
      <c r="FB22" s="381">
        <v>1.88</v>
      </c>
      <c r="FC22" s="291">
        <v>1.98</v>
      </c>
      <c r="FD22" s="291">
        <v>1.85</v>
      </c>
      <c r="FE22" s="291">
        <v>1.88</v>
      </c>
      <c r="FF22" s="291">
        <v>1.78</v>
      </c>
      <c r="FG22" s="291">
        <v>2.0299999999999998</v>
      </c>
      <c r="FH22" s="291"/>
      <c r="FI22" s="291"/>
      <c r="FJ22" s="291"/>
      <c r="FK22" s="291"/>
      <c r="FL22" s="291"/>
      <c r="FM22" s="291"/>
      <c r="FN22" s="291"/>
      <c r="FO22" s="388"/>
    </row>
    <row r="23" spans="1:171" x14ac:dyDescent="0.25">
      <c r="A23" s="246" t="s">
        <v>5</v>
      </c>
      <c r="B23" s="210">
        <f t="shared" si="90"/>
        <v>2.7766666666666673</v>
      </c>
      <c r="C23" s="210">
        <f t="shared" si="91"/>
        <v>3.9533333333333327</v>
      </c>
      <c r="D23" s="211">
        <f t="shared" si="92"/>
        <v>1.7983333333333336</v>
      </c>
      <c r="E23" s="211">
        <f t="shared" si="93"/>
        <v>4.5674999999999999</v>
      </c>
      <c r="F23" s="211">
        <f t="shared" si="94"/>
        <v>5.8383333333333338</v>
      </c>
      <c r="G23" s="211">
        <f t="shared" si="95"/>
        <v>6.4133333333333331</v>
      </c>
      <c r="H23" s="212">
        <f t="shared" si="96"/>
        <v>5.8066666666666658</v>
      </c>
      <c r="I23" s="210">
        <f t="shared" si="97"/>
        <v>4.4738637913225761</v>
      </c>
      <c r="J23" s="210">
        <f t="shared" si="98"/>
        <v>8.0284337349397585</v>
      </c>
      <c r="K23" s="210">
        <f t="shared" si="99"/>
        <v>14.624166666666667</v>
      </c>
      <c r="L23" s="210">
        <f t="shared" si="100"/>
        <v>6.8046679800095049</v>
      </c>
      <c r="M23" s="210">
        <f t="shared" si="101"/>
        <v>6.9758333333333331</v>
      </c>
      <c r="O23" s="242">
        <v>2.44</v>
      </c>
      <c r="P23" s="242">
        <v>2.4500000000000002</v>
      </c>
      <c r="Q23" s="242">
        <v>2.4900000000000002</v>
      </c>
      <c r="R23" s="242">
        <v>2.81</v>
      </c>
      <c r="S23" s="242">
        <v>2.83</v>
      </c>
      <c r="T23" s="242">
        <v>3.06</v>
      </c>
      <c r="U23" s="242">
        <v>2.33</v>
      </c>
      <c r="V23" s="242">
        <v>2.27</v>
      </c>
      <c r="W23" s="242">
        <v>2.33</v>
      </c>
      <c r="X23" s="242">
        <v>2.7</v>
      </c>
      <c r="Y23" s="242">
        <v>3.19</v>
      </c>
      <c r="Z23" s="242">
        <v>4.42</v>
      </c>
      <c r="AA23" s="243">
        <v>2.84</v>
      </c>
      <c r="AB23" s="243">
        <v>3.47</v>
      </c>
      <c r="AC23" s="243">
        <v>3.54</v>
      </c>
      <c r="AD23" s="243">
        <v>3.27</v>
      </c>
      <c r="AE23" s="243">
        <v>3.42</v>
      </c>
      <c r="AF23" s="243">
        <v>3.86</v>
      </c>
      <c r="AG23" s="243">
        <v>5.15</v>
      </c>
      <c r="AH23" s="247">
        <v>4.26</v>
      </c>
      <c r="AI23" s="243">
        <v>3.82</v>
      </c>
      <c r="AJ23" s="243">
        <v>4.3899999999999997</v>
      </c>
      <c r="AK23" s="243">
        <v>4.87</v>
      </c>
      <c r="AL23" s="243">
        <v>4.55</v>
      </c>
      <c r="AM23" s="152">
        <v>1.29</v>
      </c>
      <c r="AN23" s="152">
        <v>1.58</v>
      </c>
      <c r="AO23" s="152">
        <v>1.61</v>
      </c>
      <c r="AP23" s="152">
        <v>1.48</v>
      </c>
      <c r="AQ23" s="153">
        <v>1.58</v>
      </c>
      <c r="AR23" s="153">
        <v>1.76</v>
      </c>
      <c r="AS23" s="153">
        <v>2.34</v>
      </c>
      <c r="AT23" s="153">
        <v>1.94</v>
      </c>
      <c r="AU23" s="213">
        <v>1.73</v>
      </c>
      <c r="AV23" s="153">
        <v>1.99</v>
      </c>
      <c r="AW23" s="153">
        <v>2.21</v>
      </c>
      <c r="AX23" s="153">
        <v>2.0699999999999998</v>
      </c>
      <c r="AY23" s="154">
        <v>6.04</v>
      </c>
      <c r="AZ23" s="154">
        <v>5.56</v>
      </c>
      <c r="BA23" s="154">
        <v>5.27</v>
      </c>
      <c r="BB23" s="154">
        <v>4.3099999999999996</v>
      </c>
      <c r="BC23" s="155">
        <v>4.6500000000000004</v>
      </c>
      <c r="BD23" s="155">
        <v>4.42</v>
      </c>
      <c r="BE23" s="155">
        <v>3.35</v>
      </c>
      <c r="BF23" s="155">
        <v>4.3899999999999997</v>
      </c>
      <c r="BG23" s="215">
        <v>3.92</v>
      </c>
      <c r="BH23" s="156">
        <v>3.25</v>
      </c>
      <c r="BI23" s="156">
        <v>5.0599999999999996</v>
      </c>
      <c r="BJ23" s="156">
        <v>4.59</v>
      </c>
      <c r="BK23" s="157">
        <v>5.78</v>
      </c>
      <c r="BL23" s="157">
        <v>5.78</v>
      </c>
      <c r="BM23" s="157">
        <v>4.47</v>
      </c>
      <c r="BN23" s="157">
        <v>5.26</v>
      </c>
      <c r="BO23" s="158">
        <v>5.84</v>
      </c>
      <c r="BP23" s="158">
        <v>4.8</v>
      </c>
      <c r="BQ23" s="158">
        <v>5.6</v>
      </c>
      <c r="BR23" s="158">
        <v>5.36</v>
      </c>
      <c r="BS23" s="217">
        <v>6.04</v>
      </c>
      <c r="BT23" s="159">
        <v>6.81</v>
      </c>
      <c r="BU23" s="159">
        <v>5.56</v>
      </c>
      <c r="BV23" s="159">
        <v>8.76</v>
      </c>
      <c r="BW23" s="160">
        <v>6.37</v>
      </c>
      <c r="BX23" s="160">
        <v>6</v>
      </c>
      <c r="BY23" s="160">
        <v>6.43</v>
      </c>
      <c r="BZ23" s="160">
        <v>5.45</v>
      </c>
      <c r="CA23" s="161">
        <v>7.33</v>
      </c>
      <c r="CB23" s="161">
        <v>6.65</v>
      </c>
      <c r="CC23" s="161">
        <v>7.12</v>
      </c>
      <c r="CD23" s="161">
        <v>6.41</v>
      </c>
      <c r="CE23" s="219">
        <v>5.2</v>
      </c>
      <c r="CF23" s="162">
        <v>5.92</v>
      </c>
      <c r="CG23" s="162">
        <v>5.83</v>
      </c>
      <c r="CH23" s="162">
        <v>8.25</v>
      </c>
      <c r="CI23" s="167">
        <v>8.7799999999999994</v>
      </c>
      <c r="CJ23" s="164">
        <v>6.91</v>
      </c>
      <c r="CK23" s="167">
        <v>6.89</v>
      </c>
      <c r="CL23" s="220">
        <v>8.1199999999999992</v>
      </c>
      <c r="CM23" s="221">
        <v>4.34</v>
      </c>
      <c r="CN23" s="221">
        <v>4.82</v>
      </c>
      <c r="CO23" s="221">
        <v>4.6399999999999997</v>
      </c>
      <c r="CP23" s="221">
        <v>5.17</v>
      </c>
      <c r="CQ23" s="221">
        <v>5.18</v>
      </c>
      <c r="CR23" s="221">
        <v>3.62</v>
      </c>
      <c r="CS23" s="221">
        <v>3.25</v>
      </c>
      <c r="CT23" s="221">
        <v>7.96</v>
      </c>
      <c r="CU23" s="187">
        <v>3.3463654958709199</v>
      </c>
      <c r="CV23" s="222">
        <v>5.17</v>
      </c>
      <c r="CW23" s="222">
        <v>3.69</v>
      </c>
      <c r="CX23" s="222">
        <v>3.66</v>
      </c>
      <c r="CY23" s="222">
        <v>4.92</v>
      </c>
      <c r="CZ23" s="222">
        <v>3.73</v>
      </c>
      <c r="DA23" s="222">
        <v>3.42</v>
      </c>
      <c r="DB23" s="222">
        <v>3.8</v>
      </c>
      <c r="DC23" s="222">
        <v>5.77</v>
      </c>
      <c r="DD23" s="222">
        <v>3.74</v>
      </c>
      <c r="DE23" s="222">
        <v>4.83</v>
      </c>
      <c r="DF23" s="222">
        <v>7.61</v>
      </c>
      <c r="DG23" s="244">
        <v>6.5512048192771095</v>
      </c>
      <c r="DH23" s="223">
        <v>4.55</v>
      </c>
      <c r="DI23" s="223">
        <v>4.28</v>
      </c>
      <c r="DJ23" s="223">
        <v>5.83</v>
      </c>
      <c r="DK23" s="223">
        <v>8.6199999999999992</v>
      </c>
      <c r="DL23" s="223">
        <v>8.69</v>
      </c>
      <c r="DM23" s="223">
        <v>7</v>
      </c>
      <c r="DN23" s="223">
        <v>11.9</v>
      </c>
      <c r="DO23" s="223">
        <v>12.01</v>
      </c>
      <c r="DP23" s="223">
        <v>8.35</v>
      </c>
      <c r="DQ23" s="223">
        <v>7.51</v>
      </c>
      <c r="DR23" s="223">
        <v>11.05</v>
      </c>
      <c r="DS23" s="224">
        <v>22.6</v>
      </c>
      <c r="DT23" s="224">
        <v>5.04</v>
      </c>
      <c r="DU23" s="224">
        <v>16.510000000000002</v>
      </c>
      <c r="DV23" s="224">
        <v>20.11</v>
      </c>
      <c r="DW23" s="224">
        <v>13.44</v>
      </c>
      <c r="DX23" s="224">
        <v>22.83</v>
      </c>
      <c r="DY23" s="224">
        <v>13.04</v>
      </c>
      <c r="DZ23" s="224">
        <v>14.39</v>
      </c>
      <c r="EA23" s="224">
        <v>14.22</v>
      </c>
      <c r="EB23" s="224">
        <v>6.81</v>
      </c>
      <c r="EC23" s="224">
        <v>14.94</v>
      </c>
      <c r="ED23" s="224">
        <v>11.56</v>
      </c>
      <c r="EE23" s="151">
        <v>10.54</v>
      </c>
      <c r="EF23" s="151">
        <v>4.6500000000000004</v>
      </c>
      <c r="EG23" s="151">
        <v>5.54</v>
      </c>
      <c r="EH23" s="209">
        <v>4.05</v>
      </c>
      <c r="EI23" s="151">
        <v>9.39</v>
      </c>
      <c r="EJ23" s="151">
        <v>6.94</v>
      </c>
      <c r="EK23" s="151">
        <v>6.04</v>
      </c>
      <c r="EL23" s="151">
        <v>6.08</v>
      </c>
      <c r="EM23" s="151">
        <v>7.05</v>
      </c>
      <c r="EN23" s="151">
        <v>8.8800000000000008</v>
      </c>
      <c r="EO23" s="245">
        <v>6.5425757080969156</v>
      </c>
      <c r="EP23" s="349">
        <v>5.953440052017136</v>
      </c>
      <c r="EQ23" s="220">
        <v>6.13</v>
      </c>
      <c r="ER23" s="374">
        <v>6.6</v>
      </c>
      <c r="ES23" s="221">
        <v>7.02</v>
      </c>
      <c r="ET23" s="147">
        <v>6.47</v>
      </c>
      <c r="EU23" s="147">
        <v>11.22</v>
      </c>
      <c r="EV23" s="147">
        <v>7.87</v>
      </c>
      <c r="EW23" s="147">
        <v>8.89</v>
      </c>
      <c r="EX23" s="147">
        <v>8.15</v>
      </c>
      <c r="EY23" s="147">
        <v>6.35</v>
      </c>
      <c r="EZ23" s="378">
        <v>4.26</v>
      </c>
      <c r="FA23" s="184">
        <v>4.12</v>
      </c>
      <c r="FB23" s="381">
        <v>6.63</v>
      </c>
      <c r="FC23" s="291">
        <v>3.56</v>
      </c>
      <c r="FD23" s="291">
        <v>3.46</v>
      </c>
      <c r="FE23" s="291">
        <v>5.44</v>
      </c>
      <c r="FF23" s="291">
        <v>4.8899999999999997</v>
      </c>
      <c r="FG23" s="291">
        <v>4.3600000000000003</v>
      </c>
      <c r="FH23" s="291"/>
      <c r="FI23" s="291"/>
      <c r="FJ23" s="291"/>
      <c r="FK23" s="291"/>
      <c r="FL23" s="291"/>
      <c r="FM23" s="291"/>
      <c r="FN23" s="291"/>
      <c r="FO23" s="388"/>
    </row>
    <row r="24" spans="1:171" x14ac:dyDescent="0.25">
      <c r="A24" s="246" t="s">
        <v>6</v>
      </c>
      <c r="B24" s="210">
        <f t="shared" si="90"/>
        <v>0.62083333333333335</v>
      </c>
      <c r="C24" s="210">
        <f t="shared" si="91"/>
        <v>0.5508333333333334</v>
      </c>
      <c r="D24" s="211">
        <f t="shared" si="92"/>
        <v>0.26083333333333331</v>
      </c>
      <c r="E24" s="211">
        <f t="shared" si="93"/>
        <v>0.71499999999999997</v>
      </c>
      <c r="F24" s="211">
        <f t="shared" si="94"/>
        <v>0.93583333333333341</v>
      </c>
      <c r="G24" s="211">
        <f t="shared" si="95"/>
        <v>1.0183333333333333</v>
      </c>
      <c r="H24" s="212">
        <f t="shared" si="96"/>
        <v>0.99416666666666664</v>
      </c>
      <c r="I24" s="210">
        <f t="shared" si="97"/>
        <v>0.92901555361692623</v>
      </c>
      <c r="J24" s="210">
        <f t="shared" si="98"/>
        <v>0.95007056975764448</v>
      </c>
      <c r="K24" s="210">
        <f t="shared" si="99"/>
        <v>0.95583333333333353</v>
      </c>
      <c r="L24" s="210">
        <f t="shared" si="100"/>
        <v>0.9593468112441782</v>
      </c>
      <c r="M24" s="210">
        <f t="shared" si="101"/>
        <v>1.0433333333333332</v>
      </c>
      <c r="O24" s="242">
        <v>0.72</v>
      </c>
      <c r="P24" s="242">
        <v>0.65</v>
      </c>
      <c r="Q24" s="242">
        <v>0.62</v>
      </c>
      <c r="R24" s="242">
        <v>0.65</v>
      </c>
      <c r="S24" s="242">
        <v>0.65</v>
      </c>
      <c r="T24" s="242">
        <v>0.62</v>
      </c>
      <c r="U24" s="242">
        <v>0.6</v>
      </c>
      <c r="V24" s="242">
        <v>0.56000000000000005</v>
      </c>
      <c r="W24" s="242">
        <v>0.57999999999999996</v>
      </c>
      <c r="X24" s="242">
        <v>0.57999999999999996</v>
      </c>
      <c r="Y24" s="242">
        <v>0.6</v>
      </c>
      <c r="Z24" s="242">
        <v>0.62</v>
      </c>
      <c r="AA24" s="243">
        <v>0.57999999999999996</v>
      </c>
      <c r="AB24" s="243">
        <v>0.54</v>
      </c>
      <c r="AC24" s="243">
        <v>0.53</v>
      </c>
      <c r="AD24" s="243">
        <v>0.55000000000000004</v>
      </c>
      <c r="AE24" s="243">
        <v>0.52</v>
      </c>
      <c r="AF24" s="243">
        <v>0.52</v>
      </c>
      <c r="AG24" s="243">
        <v>0.52</v>
      </c>
      <c r="AH24" s="243">
        <v>0.56999999999999995</v>
      </c>
      <c r="AI24" s="243">
        <v>0.56000000000000005</v>
      </c>
      <c r="AJ24" s="243">
        <v>0.57999999999999996</v>
      </c>
      <c r="AK24" s="243">
        <v>0.56999999999999995</v>
      </c>
      <c r="AL24" s="243">
        <v>0.56999999999999995</v>
      </c>
      <c r="AM24" s="152">
        <v>0.27</v>
      </c>
      <c r="AN24" s="152">
        <v>0.26</v>
      </c>
      <c r="AO24" s="152">
        <v>0.26</v>
      </c>
      <c r="AP24" s="152">
        <v>0.28999999999999998</v>
      </c>
      <c r="AQ24" s="153">
        <v>0.24</v>
      </c>
      <c r="AR24" s="153">
        <v>0.25</v>
      </c>
      <c r="AS24" s="153">
        <v>0.25</v>
      </c>
      <c r="AT24" s="153">
        <v>0.26</v>
      </c>
      <c r="AU24" s="213">
        <v>0.26</v>
      </c>
      <c r="AV24" s="153">
        <v>0.27</v>
      </c>
      <c r="AW24" s="153">
        <v>0.26</v>
      </c>
      <c r="AX24" s="153">
        <v>0.26</v>
      </c>
      <c r="AY24" s="154">
        <v>0.76</v>
      </c>
      <c r="AZ24" s="154">
        <v>0.64</v>
      </c>
      <c r="BA24" s="154">
        <v>0.67</v>
      </c>
      <c r="BB24" s="154">
        <v>0.7</v>
      </c>
      <c r="BC24" s="155">
        <v>0.63</v>
      </c>
      <c r="BD24" s="155">
        <v>0.67</v>
      </c>
      <c r="BE24" s="155">
        <v>0.72</v>
      </c>
      <c r="BF24" s="155">
        <v>0.74</v>
      </c>
      <c r="BG24" s="215">
        <v>0.75</v>
      </c>
      <c r="BH24" s="156">
        <v>0.79</v>
      </c>
      <c r="BI24" s="156">
        <v>0.74</v>
      </c>
      <c r="BJ24" s="156">
        <v>0.77</v>
      </c>
      <c r="BK24" s="157">
        <v>0.71</v>
      </c>
      <c r="BL24" s="157">
        <v>0.68</v>
      </c>
      <c r="BM24" s="157">
        <v>0.65</v>
      </c>
      <c r="BN24" s="157">
        <v>0.77</v>
      </c>
      <c r="BO24" s="158">
        <v>0.9</v>
      </c>
      <c r="BP24" s="158">
        <v>0.96</v>
      </c>
      <c r="BQ24" s="158">
        <v>1.01</v>
      </c>
      <c r="BR24" s="158">
        <v>1.1200000000000001</v>
      </c>
      <c r="BS24" s="217">
        <v>1.21</v>
      </c>
      <c r="BT24" s="159">
        <v>1.1599999999999999</v>
      </c>
      <c r="BU24" s="159">
        <v>1.1000000000000001</v>
      </c>
      <c r="BV24" s="159">
        <v>0.96</v>
      </c>
      <c r="BW24" s="160">
        <v>1.21</v>
      </c>
      <c r="BX24" s="160">
        <v>0.95</v>
      </c>
      <c r="BY24" s="160">
        <v>0.92</v>
      </c>
      <c r="BZ24" s="160">
        <v>1</v>
      </c>
      <c r="CA24" s="161">
        <v>1</v>
      </c>
      <c r="CB24" s="161">
        <v>0.97</v>
      </c>
      <c r="CC24" s="161">
        <v>0.94</v>
      </c>
      <c r="CD24" s="161">
        <v>0.97</v>
      </c>
      <c r="CE24" s="219">
        <v>1.0900000000000001</v>
      </c>
      <c r="CF24" s="162">
        <v>1.07</v>
      </c>
      <c r="CG24" s="162">
        <v>1.04</v>
      </c>
      <c r="CH24" s="162">
        <v>1.06</v>
      </c>
      <c r="CI24" s="167">
        <v>0.98</v>
      </c>
      <c r="CJ24" s="164">
        <v>0.89</v>
      </c>
      <c r="CK24" s="164">
        <v>0.91</v>
      </c>
      <c r="CL24" s="220">
        <v>0.95</v>
      </c>
      <c r="CM24" s="221">
        <v>1.01</v>
      </c>
      <c r="CN24" s="221">
        <v>0.99</v>
      </c>
      <c r="CO24" s="221">
        <v>1.04</v>
      </c>
      <c r="CP24" s="221">
        <v>1.06</v>
      </c>
      <c r="CQ24" s="221">
        <v>1.02</v>
      </c>
      <c r="CR24" s="221">
        <v>0.93</v>
      </c>
      <c r="CS24" s="221">
        <v>1.06</v>
      </c>
      <c r="CT24" s="221">
        <v>1.0900000000000001</v>
      </c>
      <c r="CU24" s="187">
        <v>0.95818664340311399</v>
      </c>
      <c r="CV24" s="222">
        <v>0.94</v>
      </c>
      <c r="CW24" s="222">
        <v>1.01</v>
      </c>
      <c r="CX24" s="222">
        <v>1.01</v>
      </c>
      <c r="CY24" s="222">
        <v>0.95</v>
      </c>
      <c r="CZ24" s="222">
        <v>0.95</v>
      </c>
      <c r="DA24" s="222">
        <v>0.94</v>
      </c>
      <c r="DB24" s="222">
        <v>1.01</v>
      </c>
      <c r="DC24" s="222">
        <v>0.99</v>
      </c>
      <c r="DD24" s="222">
        <v>0.89</v>
      </c>
      <c r="DE24" s="222">
        <v>0.74</v>
      </c>
      <c r="DF24" s="222">
        <v>0.76</v>
      </c>
      <c r="DG24" s="244">
        <v>0.78084683709173464</v>
      </c>
      <c r="DH24" s="223">
        <v>0.71</v>
      </c>
      <c r="DI24" s="223">
        <v>0.72</v>
      </c>
      <c r="DJ24" s="223">
        <v>0.79</v>
      </c>
      <c r="DK24" s="223">
        <v>0.81</v>
      </c>
      <c r="DL24" s="223">
        <v>0.9</v>
      </c>
      <c r="DM24" s="223">
        <v>0.92</v>
      </c>
      <c r="DN24" s="223">
        <v>0.92</v>
      </c>
      <c r="DO24" s="223">
        <v>0.99</v>
      </c>
      <c r="DP24" s="223">
        <v>0.94</v>
      </c>
      <c r="DQ24" s="225">
        <v>1.9</v>
      </c>
      <c r="DR24" s="223">
        <v>1.02</v>
      </c>
      <c r="DS24" s="224">
        <v>0.88</v>
      </c>
      <c r="DT24" s="224">
        <v>0.9</v>
      </c>
      <c r="DU24" s="224">
        <v>0.8</v>
      </c>
      <c r="DV24" s="224">
        <v>0.88</v>
      </c>
      <c r="DW24" s="224">
        <v>0.85</v>
      </c>
      <c r="DX24" s="226">
        <v>0.9</v>
      </c>
      <c r="DY24" s="224">
        <v>1.1200000000000001</v>
      </c>
      <c r="DZ24" s="224">
        <v>1.05</v>
      </c>
      <c r="EA24" s="224">
        <v>1.08</v>
      </c>
      <c r="EB24" s="224">
        <v>1.05</v>
      </c>
      <c r="EC24" s="224">
        <v>0.97</v>
      </c>
      <c r="ED24" s="224">
        <v>0.99</v>
      </c>
      <c r="EE24" s="151">
        <v>1.02</v>
      </c>
      <c r="EF24" s="151">
        <v>0.92</v>
      </c>
      <c r="EG24" s="151">
        <v>0.95</v>
      </c>
      <c r="EH24" s="209">
        <v>0.94</v>
      </c>
      <c r="EI24" s="151">
        <v>0.86</v>
      </c>
      <c r="EJ24" s="151">
        <v>0.94</v>
      </c>
      <c r="EK24" s="151">
        <v>0.91</v>
      </c>
      <c r="EL24" s="151">
        <v>0.98</v>
      </c>
      <c r="EM24" s="151">
        <v>0.98</v>
      </c>
      <c r="EN24" s="151">
        <v>1.05</v>
      </c>
      <c r="EO24" s="245">
        <v>0.9302469186994905</v>
      </c>
      <c r="EP24" s="349">
        <v>1.0319148162306475</v>
      </c>
      <c r="EQ24" s="220">
        <v>1</v>
      </c>
      <c r="ER24" s="374">
        <v>0.94</v>
      </c>
      <c r="ES24" s="221">
        <v>0.98</v>
      </c>
      <c r="ET24" s="147">
        <v>1.01</v>
      </c>
      <c r="EU24" s="147">
        <v>1.02</v>
      </c>
      <c r="EV24" s="147">
        <v>1.01</v>
      </c>
      <c r="EW24" s="147">
        <v>1.1299999999999999</v>
      </c>
      <c r="EX24" s="147">
        <v>1.1499999999999999</v>
      </c>
      <c r="EY24" s="147">
        <v>1.04</v>
      </c>
      <c r="EZ24" s="378">
        <v>1.05</v>
      </c>
      <c r="FA24" s="184">
        <v>1.0900000000000001</v>
      </c>
      <c r="FB24" s="381">
        <v>1.1000000000000001</v>
      </c>
      <c r="FC24" s="291">
        <v>1.05</v>
      </c>
      <c r="FD24" s="291">
        <v>1.03</v>
      </c>
      <c r="FE24" s="291">
        <v>1.1000000000000001</v>
      </c>
      <c r="FF24" s="291">
        <v>1.17</v>
      </c>
      <c r="FG24" s="291">
        <v>1.0900000000000001</v>
      </c>
      <c r="FH24" s="291"/>
      <c r="FI24" s="291"/>
      <c r="FJ24" s="291"/>
      <c r="FK24" s="291"/>
      <c r="FL24" s="291"/>
      <c r="FM24" s="291"/>
      <c r="FN24" s="291"/>
      <c r="FO24" s="388"/>
    </row>
    <row r="25" spans="1:171" x14ac:dyDescent="0.25">
      <c r="A25" s="246" t="s">
        <v>7</v>
      </c>
      <c r="B25" s="210">
        <f t="shared" si="90"/>
        <v>0.94583333333333341</v>
      </c>
      <c r="C25" s="210">
        <f t="shared" si="91"/>
        <v>1.0250000000000001</v>
      </c>
      <c r="D25" s="211">
        <f t="shared" si="92"/>
        <v>0.52666666666666673</v>
      </c>
      <c r="E25" s="211">
        <f t="shared" si="93"/>
        <v>1.0750000000000002</v>
      </c>
      <c r="F25" s="211">
        <f t="shared" si="94"/>
        <v>1.4741666666666664</v>
      </c>
      <c r="G25" s="211">
        <f t="shared" si="95"/>
        <v>1.4691666666666665</v>
      </c>
      <c r="H25" s="212">
        <f t="shared" si="96"/>
        <v>1.5454166666666669</v>
      </c>
      <c r="I25" s="210">
        <f t="shared" si="97"/>
        <v>1.4040503345440847</v>
      </c>
      <c r="J25" s="210">
        <f t="shared" si="98"/>
        <v>1.7258545677905996</v>
      </c>
      <c r="K25" s="210">
        <f t="shared" si="99"/>
        <v>2.6383333333333332</v>
      </c>
      <c r="L25" s="210">
        <f t="shared" si="100"/>
        <v>2.3737439089080796</v>
      </c>
      <c r="M25" s="210">
        <f t="shared" si="101"/>
        <v>2.3908333333333331</v>
      </c>
      <c r="O25" s="242">
        <v>0.56999999999999995</v>
      </c>
      <c r="P25" s="242">
        <v>0.75</v>
      </c>
      <c r="Q25" s="248">
        <v>1.1599999999999999</v>
      </c>
      <c r="R25" s="248">
        <v>1</v>
      </c>
      <c r="S25" s="242">
        <v>0.91</v>
      </c>
      <c r="T25" s="242">
        <v>0.89</v>
      </c>
      <c r="U25" s="242">
        <v>1.1100000000000001</v>
      </c>
      <c r="V25" s="242">
        <v>0.57999999999999996</v>
      </c>
      <c r="W25" s="242">
        <v>0.56000000000000005</v>
      </c>
      <c r="X25" s="242">
        <v>1.05</v>
      </c>
      <c r="Y25" s="242">
        <v>1.22</v>
      </c>
      <c r="Z25" s="248">
        <v>1.55</v>
      </c>
      <c r="AA25" s="243">
        <v>0.9</v>
      </c>
      <c r="AB25" s="243">
        <v>0.48</v>
      </c>
      <c r="AC25" s="243">
        <v>0.83</v>
      </c>
      <c r="AD25" s="243">
        <v>0.91</v>
      </c>
      <c r="AE25" s="243">
        <v>1.07</v>
      </c>
      <c r="AF25" s="243">
        <v>1.34</v>
      </c>
      <c r="AG25" s="243">
        <v>1.42</v>
      </c>
      <c r="AH25" s="243">
        <v>1.04</v>
      </c>
      <c r="AI25" s="243">
        <v>0.73</v>
      </c>
      <c r="AJ25" s="243">
        <v>1.24</v>
      </c>
      <c r="AK25" s="243">
        <v>1.17</v>
      </c>
      <c r="AL25" s="243">
        <v>1.17</v>
      </c>
      <c r="AM25" s="152">
        <v>0.44</v>
      </c>
      <c r="AN25" s="152">
        <v>0.22</v>
      </c>
      <c r="AO25" s="152">
        <v>0.38</v>
      </c>
      <c r="AP25" s="152">
        <v>0.59</v>
      </c>
      <c r="AQ25" s="153">
        <v>0.54</v>
      </c>
      <c r="AR25" s="153">
        <v>0.67</v>
      </c>
      <c r="AS25" s="153">
        <v>0.75</v>
      </c>
      <c r="AT25" s="153">
        <v>0.54</v>
      </c>
      <c r="AU25" s="213">
        <v>0.31</v>
      </c>
      <c r="AV25" s="153">
        <v>0.66</v>
      </c>
      <c r="AW25" s="153">
        <v>0.61</v>
      </c>
      <c r="AX25" s="153">
        <v>0.61</v>
      </c>
      <c r="AY25" s="154">
        <v>1.1599999999999999</v>
      </c>
      <c r="AZ25" s="154">
        <v>1.1200000000000001</v>
      </c>
      <c r="BA25" s="154">
        <v>1.04</v>
      </c>
      <c r="BB25" s="154">
        <v>0.95</v>
      </c>
      <c r="BC25" s="155">
        <v>0.89</v>
      </c>
      <c r="BD25" s="155">
        <v>1.35</v>
      </c>
      <c r="BE25" s="155">
        <v>1.26</v>
      </c>
      <c r="BF25" s="155">
        <v>1.25</v>
      </c>
      <c r="BG25" s="215">
        <v>1.46</v>
      </c>
      <c r="BH25" s="156">
        <v>0.89</v>
      </c>
      <c r="BI25" s="156">
        <v>0.74</v>
      </c>
      <c r="BJ25" s="156">
        <v>0.79</v>
      </c>
      <c r="BK25" s="157">
        <v>0.99</v>
      </c>
      <c r="BL25" s="157">
        <v>0.97</v>
      </c>
      <c r="BM25" s="157">
        <v>1.56</v>
      </c>
      <c r="BN25" s="157">
        <v>1.38</v>
      </c>
      <c r="BO25" s="158">
        <v>1.94</v>
      </c>
      <c r="BP25" s="158">
        <v>1.63</v>
      </c>
      <c r="BQ25" s="158">
        <v>2.21</v>
      </c>
      <c r="BR25" s="158">
        <v>1.75</v>
      </c>
      <c r="BS25" s="217">
        <v>1.45</v>
      </c>
      <c r="BT25" s="159">
        <v>1.22</v>
      </c>
      <c r="BU25" s="159">
        <v>1.42</v>
      </c>
      <c r="BV25" s="159">
        <v>1.17</v>
      </c>
      <c r="BW25" s="160">
        <v>1.1599999999999999</v>
      </c>
      <c r="BX25" s="160">
        <v>1.05</v>
      </c>
      <c r="BY25" s="160">
        <v>1.32</v>
      </c>
      <c r="BZ25" s="160">
        <v>1.99</v>
      </c>
      <c r="CA25" s="161">
        <v>2.27</v>
      </c>
      <c r="CB25" s="161">
        <v>1.47</v>
      </c>
      <c r="CC25" s="161">
        <v>1.49</v>
      </c>
      <c r="CD25" s="161">
        <v>1.36</v>
      </c>
      <c r="CE25" s="219">
        <v>1.33</v>
      </c>
      <c r="CF25" s="162">
        <v>1.33</v>
      </c>
      <c r="CG25" s="162">
        <v>1.39</v>
      </c>
      <c r="CH25" s="250">
        <v>1.47</v>
      </c>
      <c r="CI25" s="164">
        <v>1.1200000000000001</v>
      </c>
      <c r="CJ25" s="164">
        <v>0.9</v>
      </c>
      <c r="CK25" s="164">
        <v>1.46</v>
      </c>
      <c r="CL25" s="220">
        <v>1.72</v>
      </c>
      <c r="CM25" s="164">
        <v>1.94</v>
      </c>
      <c r="CN25" s="164">
        <v>2.2850000000000001</v>
      </c>
      <c r="CO25" s="164">
        <v>1.31</v>
      </c>
      <c r="CP25" s="164">
        <v>1.1100000000000001</v>
      </c>
      <c r="CQ25" s="164">
        <v>1.68</v>
      </c>
      <c r="CR25" s="164">
        <v>2.31</v>
      </c>
      <c r="CS25" s="164">
        <v>1.54</v>
      </c>
      <c r="CT25" s="164">
        <v>1.17</v>
      </c>
      <c r="CU25" s="187">
        <v>0.99860401452901526</v>
      </c>
      <c r="CV25" s="168">
        <v>1.47</v>
      </c>
      <c r="CW25" s="168">
        <v>1.47</v>
      </c>
      <c r="CX25" s="168">
        <v>1.25</v>
      </c>
      <c r="CY25" s="168">
        <v>1.0900000000000001</v>
      </c>
      <c r="CZ25" s="168">
        <v>1.4</v>
      </c>
      <c r="DA25" s="168">
        <v>1.23</v>
      </c>
      <c r="DB25" s="168">
        <v>1.07</v>
      </c>
      <c r="DC25" s="168">
        <v>0.98</v>
      </c>
      <c r="DD25" s="168">
        <v>2.4</v>
      </c>
      <c r="DE25" s="168">
        <v>2</v>
      </c>
      <c r="DF25" s="168">
        <v>1.49</v>
      </c>
      <c r="DG25" s="244">
        <v>1.4202548134871984</v>
      </c>
      <c r="DH25" s="169">
        <v>0.93</v>
      </c>
      <c r="DI25" s="169">
        <v>1.35</v>
      </c>
      <c r="DJ25" s="169">
        <v>1.44</v>
      </c>
      <c r="DK25" s="169">
        <v>1.44</v>
      </c>
      <c r="DL25" s="169">
        <v>1.44</v>
      </c>
      <c r="DM25" s="169">
        <v>1.17</v>
      </c>
      <c r="DN25" s="169">
        <v>1.24</v>
      </c>
      <c r="DO25" s="169">
        <v>1.98</v>
      </c>
      <c r="DP25" s="169">
        <v>2.46</v>
      </c>
      <c r="DQ25" s="169">
        <v>1.67</v>
      </c>
      <c r="DR25" s="169">
        <v>4.17</v>
      </c>
      <c r="DS25" s="170">
        <v>1.27</v>
      </c>
      <c r="DT25" s="170">
        <v>1.06</v>
      </c>
      <c r="DU25" s="170">
        <v>1.72</v>
      </c>
      <c r="DV25" s="170">
        <v>2.0699999999999998</v>
      </c>
      <c r="DW25" s="170">
        <v>3.04</v>
      </c>
      <c r="DX25" s="170">
        <v>3.57</v>
      </c>
      <c r="DY25" s="170">
        <v>5.98</v>
      </c>
      <c r="DZ25" s="170">
        <v>2.85</v>
      </c>
      <c r="EA25" s="170">
        <v>2.65</v>
      </c>
      <c r="EB25" s="170">
        <v>2.39</v>
      </c>
      <c r="EC25" s="170">
        <v>2.34</v>
      </c>
      <c r="ED25" s="224">
        <v>2.72</v>
      </c>
      <c r="EE25" s="151">
        <v>2.31</v>
      </c>
      <c r="EF25" s="151">
        <v>1.4</v>
      </c>
      <c r="EG25" s="151">
        <v>1.36</v>
      </c>
      <c r="EH25" s="209">
        <v>3.14</v>
      </c>
      <c r="EI25" s="151">
        <v>2.1800000000000002</v>
      </c>
      <c r="EJ25" s="151">
        <v>2</v>
      </c>
      <c r="EK25" s="151">
        <v>1.79</v>
      </c>
      <c r="EL25" s="151">
        <v>1.77</v>
      </c>
      <c r="EM25" s="151">
        <v>3.33</v>
      </c>
      <c r="EN25" s="171">
        <v>3.42</v>
      </c>
      <c r="EO25" s="245">
        <v>3.5617271962335293</v>
      </c>
      <c r="EP25" s="349">
        <v>2.2231997106634216</v>
      </c>
      <c r="EQ25" s="220">
        <v>1.37</v>
      </c>
      <c r="ER25" s="374">
        <v>1.82</v>
      </c>
      <c r="ES25" s="221">
        <v>3.82</v>
      </c>
      <c r="ET25" s="147">
        <v>1.07</v>
      </c>
      <c r="EU25" s="147">
        <v>4.08</v>
      </c>
      <c r="EV25" s="147">
        <v>4.12</v>
      </c>
      <c r="EW25" s="147">
        <v>3.08</v>
      </c>
      <c r="EX25" s="147">
        <v>2.25</v>
      </c>
      <c r="EY25" s="147">
        <v>1.77</v>
      </c>
      <c r="EZ25" s="378">
        <v>1.64</v>
      </c>
      <c r="FA25" s="184">
        <v>1.18</v>
      </c>
      <c r="FB25" s="381">
        <v>2.4900000000000002</v>
      </c>
      <c r="FC25" s="291">
        <v>2.2000000000000002</v>
      </c>
      <c r="FD25" s="291">
        <v>1.65</v>
      </c>
      <c r="FE25" s="291">
        <v>1.46</v>
      </c>
      <c r="FF25" s="291">
        <v>2.41</v>
      </c>
      <c r="FG25" s="291">
        <v>1.85</v>
      </c>
      <c r="FH25" s="291"/>
      <c r="FI25" s="291"/>
      <c r="FJ25" s="291"/>
      <c r="FK25" s="291"/>
      <c r="FL25" s="291"/>
      <c r="FM25" s="291"/>
      <c r="FN25" s="291"/>
      <c r="FO25" s="388"/>
    </row>
    <row r="26" spans="1:171" x14ac:dyDescent="0.25">
      <c r="A26" s="246" t="s">
        <v>8</v>
      </c>
      <c r="B26" s="210">
        <f t="shared" si="90"/>
        <v>3.0708333333333329</v>
      </c>
      <c r="C26" s="210">
        <f t="shared" si="91"/>
        <v>3.6183333333333336</v>
      </c>
      <c r="D26" s="211">
        <f t="shared" si="92"/>
        <v>1.7041666666666666</v>
      </c>
      <c r="E26" s="211">
        <f t="shared" si="93"/>
        <v>3.1425000000000001</v>
      </c>
      <c r="F26" s="211">
        <f t="shared" si="94"/>
        <v>4.5716666666666663</v>
      </c>
      <c r="G26" s="211">
        <f t="shared" si="95"/>
        <v>4.7891666666666666</v>
      </c>
      <c r="H26" s="212">
        <f t="shared" si="96"/>
        <v>3.9883333333333333</v>
      </c>
      <c r="I26" s="210">
        <f t="shared" si="97"/>
        <v>3.7400324787915555</v>
      </c>
      <c r="J26" s="210">
        <f t="shared" si="98"/>
        <v>4.7385680259263081</v>
      </c>
      <c r="K26" s="210">
        <f t="shared" si="99"/>
        <v>6.2833333333333341</v>
      </c>
      <c r="L26" s="210">
        <f t="shared" si="100"/>
        <v>7.0039120833000874</v>
      </c>
      <c r="M26" s="210">
        <f t="shared" si="101"/>
        <v>6.3516666666666666</v>
      </c>
      <c r="O26" s="248">
        <v>3.25</v>
      </c>
      <c r="P26" s="242">
        <v>2.73</v>
      </c>
      <c r="Q26" s="242">
        <v>3.78</v>
      </c>
      <c r="R26" s="242">
        <v>3.59</v>
      </c>
      <c r="S26" s="242">
        <v>3.22</v>
      </c>
      <c r="T26" s="242">
        <v>2.82</v>
      </c>
      <c r="U26" s="242">
        <v>2.15</v>
      </c>
      <c r="V26" s="242">
        <v>2.95</v>
      </c>
      <c r="W26" s="242">
        <v>2.75</v>
      </c>
      <c r="X26" s="242">
        <v>2.75</v>
      </c>
      <c r="Y26" s="242">
        <v>2.74</v>
      </c>
      <c r="Z26" s="242">
        <v>4.12</v>
      </c>
      <c r="AA26" s="243">
        <v>3.46</v>
      </c>
      <c r="AB26" s="243">
        <v>3.66</v>
      </c>
      <c r="AC26" s="243">
        <v>3.94</v>
      </c>
      <c r="AD26" s="243">
        <v>3.9</v>
      </c>
      <c r="AE26" s="243">
        <v>4.12</v>
      </c>
      <c r="AF26" s="243">
        <v>3.22</v>
      </c>
      <c r="AG26" s="243">
        <v>3.42</v>
      </c>
      <c r="AH26" s="243">
        <v>3.24</v>
      </c>
      <c r="AI26" s="243">
        <v>3.2</v>
      </c>
      <c r="AJ26" s="243">
        <v>3.46</v>
      </c>
      <c r="AK26" s="243">
        <v>3.96</v>
      </c>
      <c r="AL26" s="243">
        <v>3.84</v>
      </c>
      <c r="AM26" s="152">
        <v>1.71</v>
      </c>
      <c r="AN26" s="152">
        <v>1.75</v>
      </c>
      <c r="AO26" s="152">
        <v>1.79</v>
      </c>
      <c r="AP26" s="152">
        <v>1.87</v>
      </c>
      <c r="AQ26" s="153">
        <v>1.96</v>
      </c>
      <c r="AR26" s="153">
        <v>1.43</v>
      </c>
      <c r="AS26" s="153">
        <v>1.65</v>
      </c>
      <c r="AT26" s="153">
        <v>1.5</v>
      </c>
      <c r="AU26" s="213">
        <v>1.54</v>
      </c>
      <c r="AV26" s="153">
        <v>1.65</v>
      </c>
      <c r="AW26" s="153">
        <v>1.8</v>
      </c>
      <c r="AX26" s="153">
        <v>1.8</v>
      </c>
      <c r="AY26" s="154">
        <v>4.8499999999999996</v>
      </c>
      <c r="AZ26" s="154">
        <v>3.13</v>
      </c>
      <c r="BA26" s="154">
        <v>3.17</v>
      </c>
      <c r="BB26" s="154">
        <v>2.67</v>
      </c>
      <c r="BC26" s="155">
        <v>3.14</v>
      </c>
      <c r="BD26" s="155">
        <v>3.37</v>
      </c>
      <c r="BE26" s="155">
        <v>2.97</v>
      </c>
      <c r="BF26" s="155">
        <v>2.91</v>
      </c>
      <c r="BG26" s="215">
        <v>2.85</v>
      </c>
      <c r="BH26" s="156">
        <v>2.84</v>
      </c>
      <c r="BI26" s="156">
        <v>2.68</v>
      </c>
      <c r="BJ26" s="156">
        <v>3.13</v>
      </c>
      <c r="BK26" s="157">
        <v>3.97</v>
      </c>
      <c r="BL26" s="157">
        <v>4.6500000000000004</v>
      </c>
      <c r="BM26" s="157">
        <v>3.4</v>
      </c>
      <c r="BN26" s="157">
        <v>3.42</v>
      </c>
      <c r="BO26" s="158">
        <v>3.95</v>
      </c>
      <c r="BP26" s="158">
        <v>5.26</v>
      </c>
      <c r="BQ26" s="158">
        <v>5.0599999999999996</v>
      </c>
      <c r="BR26" s="158">
        <v>4.75</v>
      </c>
      <c r="BS26" s="217">
        <v>4.32</v>
      </c>
      <c r="BT26" s="159">
        <v>4.5999999999999996</v>
      </c>
      <c r="BU26" s="159">
        <v>5.82</v>
      </c>
      <c r="BV26" s="159">
        <v>5.66</v>
      </c>
      <c r="BW26" s="160">
        <v>6.84</v>
      </c>
      <c r="BX26" s="160">
        <v>4.67</v>
      </c>
      <c r="BY26" s="160">
        <v>4.66</v>
      </c>
      <c r="BZ26" s="160">
        <v>5.37</v>
      </c>
      <c r="CA26" s="161">
        <v>4.24</v>
      </c>
      <c r="CB26" s="161">
        <v>4.3</v>
      </c>
      <c r="CC26" s="161">
        <v>4.13</v>
      </c>
      <c r="CD26" s="161">
        <v>4.62</v>
      </c>
      <c r="CE26" s="219">
        <v>4.62</v>
      </c>
      <c r="CF26" s="162">
        <v>4.74</v>
      </c>
      <c r="CG26" s="162">
        <v>4.4400000000000004</v>
      </c>
      <c r="CH26" s="162">
        <v>4.84</v>
      </c>
      <c r="CI26" s="164">
        <v>5.3</v>
      </c>
      <c r="CJ26" s="164">
        <v>4.28</v>
      </c>
      <c r="CK26" s="164">
        <v>3.54</v>
      </c>
      <c r="CL26" s="220">
        <v>4.4000000000000004</v>
      </c>
      <c r="CM26" s="164">
        <v>3.97</v>
      </c>
      <c r="CN26" s="164">
        <v>4.17</v>
      </c>
      <c r="CO26" s="164">
        <v>4.22</v>
      </c>
      <c r="CP26" s="164">
        <v>3.58</v>
      </c>
      <c r="CQ26" s="164">
        <v>3.7</v>
      </c>
      <c r="CR26" s="164">
        <v>3.75</v>
      </c>
      <c r="CS26" s="164">
        <v>3.73</v>
      </c>
      <c r="CT26" s="164">
        <v>3.22</v>
      </c>
      <c r="CU26" s="187">
        <v>3.3703897454986653</v>
      </c>
      <c r="CV26" s="168">
        <v>3.96</v>
      </c>
      <c r="CW26" s="168">
        <v>3.59</v>
      </c>
      <c r="CX26" s="168">
        <v>4.51</v>
      </c>
      <c r="CY26" s="168">
        <v>3.28</v>
      </c>
      <c r="CZ26" s="168">
        <v>3.52</v>
      </c>
      <c r="DA26" s="168">
        <v>3.29</v>
      </c>
      <c r="DB26" s="168">
        <v>3.53</v>
      </c>
      <c r="DC26" s="168">
        <v>3.54</v>
      </c>
      <c r="DD26" s="168">
        <v>3.36</v>
      </c>
      <c r="DE26" s="168">
        <v>4.5599999999999996</v>
      </c>
      <c r="DF26" s="168">
        <v>4.37</v>
      </c>
      <c r="DG26" s="244">
        <v>5.5028163111157005</v>
      </c>
      <c r="DH26" s="169">
        <v>3.16</v>
      </c>
      <c r="DI26" s="169">
        <v>5.65</v>
      </c>
      <c r="DJ26" s="169">
        <v>4.7</v>
      </c>
      <c r="DK26" s="169">
        <v>4.66</v>
      </c>
      <c r="DL26" s="169">
        <v>4.5599999999999996</v>
      </c>
      <c r="DM26" s="169">
        <v>4.8099999999999996</v>
      </c>
      <c r="DN26" s="169">
        <v>5.26</v>
      </c>
      <c r="DO26" s="169">
        <v>4.54</v>
      </c>
      <c r="DP26" s="169">
        <v>4.5199999999999996</v>
      </c>
      <c r="DQ26" s="169">
        <v>3.84</v>
      </c>
      <c r="DR26" s="169">
        <v>5.66</v>
      </c>
      <c r="DS26" s="170">
        <v>6.64</v>
      </c>
      <c r="DT26" s="170">
        <v>6.65</v>
      </c>
      <c r="DU26" s="170">
        <v>6.34</v>
      </c>
      <c r="DV26" s="170">
        <v>5.37</v>
      </c>
      <c r="DW26" s="170">
        <v>7.35</v>
      </c>
      <c r="DX26" s="170">
        <v>5.92</v>
      </c>
      <c r="DY26" s="170">
        <v>7.06</v>
      </c>
      <c r="DZ26" s="170">
        <v>6.31</v>
      </c>
      <c r="EA26" s="170">
        <v>6.71</v>
      </c>
      <c r="EB26" s="170">
        <v>6.13</v>
      </c>
      <c r="EC26" s="170">
        <v>5.61</v>
      </c>
      <c r="ED26" s="224">
        <v>5.31</v>
      </c>
      <c r="EE26" s="151">
        <v>9.2799999999999994</v>
      </c>
      <c r="EF26" s="151">
        <v>5.96</v>
      </c>
      <c r="EG26" s="151">
        <v>9.18</v>
      </c>
      <c r="EH26" s="209">
        <v>7.53</v>
      </c>
      <c r="EI26" s="151">
        <v>6.54</v>
      </c>
      <c r="EJ26" s="151">
        <v>6.22</v>
      </c>
      <c r="EK26" s="151">
        <v>5.5</v>
      </c>
      <c r="EL26" s="151">
        <v>6.01</v>
      </c>
      <c r="EM26" s="151">
        <v>4.95</v>
      </c>
      <c r="EN26" s="171">
        <v>6.07</v>
      </c>
      <c r="EO26" s="245">
        <v>8.5663567539084333</v>
      </c>
      <c r="EP26" s="349">
        <v>8.2405882456926012</v>
      </c>
      <c r="EQ26" s="220">
        <v>7.35</v>
      </c>
      <c r="ER26" s="374">
        <v>5.71</v>
      </c>
      <c r="ES26" s="221">
        <v>6.51</v>
      </c>
      <c r="ET26" s="147">
        <v>7.89</v>
      </c>
      <c r="EU26" s="147">
        <v>6.31</v>
      </c>
      <c r="EV26" s="147">
        <v>6.92</v>
      </c>
      <c r="EW26" s="147">
        <v>7.65</v>
      </c>
      <c r="EX26" s="147">
        <v>5.68</v>
      </c>
      <c r="EY26" s="147">
        <v>5.92</v>
      </c>
      <c r="EZ26" s="378">
        <v>4.78</v>
      </c>
      <c r="FA26" s="184">
        <v>5.19</v>
      </c>
      <c r="FB26" s="381">
        <v>6.31</v>
      </c>
      <c r="FC26" s="291">
        <v>5.46</v>
      </c>
      <c r="FD26" s="291">
        <v>7.27</v>
      </c>
      <c r="FE26" s="291">
        <v>16.37</v>
      </c>
      <c r="FF26" s="291">
        <v>7.78</v>
      </c>
      <c r="FG26" s="291">
        <v>6.9</v>
      </c>
      <c r="FH26" s="291"/>
      <c r="FI26" s="291"/>
      <c r="FJ26" s="291"/>
      <c r="FK26" s="291"/>
      <c r="FL26" s="291"/>
      <c r="FM26" s="291"/>
      <c r="FN26" s="291"/>
      <c r="FO26" s="388"/>
    </row>
    <row r="27" spans="1:171" x14ac:dyDescent="0.25">
      <c r="A27" s="21" t="s">
        <v>9</v>
      </c>
      <c r="B27" s="210">
        <f t="shared" si="90"/>
        <v>5.3983333333333334</v>
      </c>
      <c r="C27" s="210">
        <f t="shared" si="91"/>
        <v>5.8650000000000011</v>
      </c>
      <c r="D27" s="211">
        <f t="shared" si="92"/>
        <v>3.1558333333333337</v>
      </c>
      <c r="E27" s="211">
        <f t="shared" si="93"/>
        <v>7.0183333333333335</v>
      </c>
      <c r="F27" s="211">
        <f t="shared" si="94"/>
        <v>8.7966666666666669</v>
      </c>
      <c r="G27" s="211">
        <f t="shared" si="95"/>
        <v>8.7300000000000022</v>
      </c>
      <c r="H27" s="212">
        <f t="shared" si="96"/>
        <v>9.0933333333333337</v>
      </c>
      <c r="I27" s="210">
        <f t="shared" si="97"/>
        <v>7.9559020705756014</v>
      </c>
      <c r="J27" s="210">
        <f t="shared" si="98"/>
        <v>8.8657009335501211</v>
      </c>
      <c r="K27" s="210">
        <f t="shared" si="99"/>
        <v>12.439166666666667</v>
      </c>
      <c r="L27" s="210">
        <f t="shared" si="100"/>
        <v>13.919798782887854</v>
      </c>
      <c r="M27" s="210">
        <f t="shared" si="101"/>
        <v>13.852500000000004</v>
      </c>
      <c r="O27" s="242">
        <v>5.91</v>
      </c>
      <c r="P27" s="242">
        <v>8.1300000000000008</v>
      </c>
      <c r="Q27" s="242">
        <v>7.24</v>
      </c>
      <c r="R27" s="242">
        <v>7.46</v>
      </c>
      <c r="S27" s="242">
        <v>5.66</v>
      </c>
      <c r="T27" s="242">
        <v>4.54</v>
      </c>
      <c r="U27" s="242">
        <v>4.41</v>
      </c>
      <c r="V27" s="242">
        <v>3.9</v>
      </c>
      <c r="W27" s="242">
        <v>3.79</v>
      </c>
      <c r="X27" s="242">
        <v>3.9</v>
      </c>
      <c r="Y27" s="242">
        <v>4.03</v>
      </c>
      <c r="Z27" s="242">
        <v>5.81</v>
      </c>
      <c r="AA27" s="243">
        <v>8</v>
      </c>
      <c r="AB27" s="243">
        <v>5.9</v>
      </c>
      <c r="AC27" s="243">
        <v>8.61</v>
      </c>
      <c r="AD27" s="243">
        <v>7.6</v>
      </c>
      <c r="AE27" s="243">
        <v>5.48</v>
      </c>
      <c r="AF27" s="243">
        <v>5.65</v>
      </c>
      <c r="AG27" s="243">
        <v>5.31</v>
      </c>
      <c r="AH27" s="243">
        <v>4.2</v>
      </c>
      <c r="AI27" s="243">
        <v>3.72</v>
      </c>
      <c r="AJ27" s="243">
        <v>4.78</v>
      </c>
      <c r="AK27" s="243">
        <v>5.58</v>
      </c>
      <c r="AL27" s="243">
        <v>5.55</v>
      </c>
      <c r="AM27" s="152">
        <v>3.09</v>
      </c>
      <c r="AN27" s="152">
        <v>3.89</v>
      </c>
      <c r="AO27" s="152">
        <v>3.61</v>
      </c>
      <c r="AP27" s="152">
        <v>3.69</v>
      </c>
      <c r="AQ27" s="153">
        <v>5.99</v>
      </c>
      <c r="AR27" s="153">
        <v>3.45</v>
      </c>
      <c r="AS27" s="153">
        <v>2.99</v>
      </c>
      <c r="AT27" s="153">
        <v>2.5</v>
      </c>
      <c r="AU27" s="172">
        <v>2.29</v>
      </c>
      <c r="AV27" s="152">
        <v>2.02</v>
      </c>
      <c r="AW27" s="152">
        <v>1.77</v>
      </c>
      <c r="AX27" s="152">
        <v>2.58</v>
      </c>
      <c r="AY27" s="154">
        <v>6.49</v>
      </c>
      <c r="AZ27" s="154">
        <v>6.7</v>
      </c>
      <c r="BA27" s="154">
        <v>8.6199999999999992</v>
      </c>
      <c r="BB27" s="154">
        <v>8.51</v>
      </c>
      <c r="BC27" s="155">
        <v>8.76</v>
      </c>
      <c r="BD27" s="155">
        <v>9.26</v>
      </c>
      <c r="BE27" s="155">
        <v>8.8699999999999992</v>
      </c>
      <c r="BF27" s="155">
        <v>6.81</v>
      </c>
      <c r="BG27" s="173">
        <v>4.58</v>
      </c>
      <c r="BH27" s="174">
        <v>4.28</v>
      </c>
      <c r="BI27" s="174">
        <v>5.15</v>
      </c>
      <c r="BJ27" s="174">
        <v>6.19</v>
      </c>
      <c r="BK27" s="157">
        <v>10.99</v>
      </c>
      <c r="BL27" s="157">
        <v>10.11</v>
      </c>
      <c r="BM27" s="157">
        <v>10.48</v>
      </c>
      <c r="BN27" s="157">
        <v>12.2</v>
      </c>
      <c r="BO27" s="158">
        <v>13.92</v>
      </c>
      <c r="BP27" s="158">
        <v>8.48</v>
      </c>
      <c r="BQ27" s="158">
        <v>7.82</v>
      </c>
      <c r="BR27" s="158">
        <v>7.47</v>
      </c>
      <c r="BS27" s="175">
        <v>5.42</v>
      </c>
      <c r="BT27" s="176">
        <v>5.98</v>
      </c>
      <c r="BU27" s="176">
        <v>5.58</v>
      </c>
      <c r="BV27" s="176">
        <v>7.11</v>
      </c>
      <c r="BW27" s="160">
        <v>11.32</v>
      </c>
      <c r="BX27" s="160">
        <v>8.8800000000000008</v>
      </c>
      <c r="BY27" s="160">
        <v>11.89</v>
      </c>
      <c r="BZ27" s="160">
        <v>8.4700000000000006</v>
      </c>
      <c r="CA27" s="161">
        <v>13.12</v>
      </c>
      <c r="CB27" s="161">
        <v>8.92</v>
      </c>
      <c r="CC27" s="161">
        <v>8.27</v>
      </c>
      <c r="CD27" s="161">
        <v>8.93</v>
      </c>
      <c r="CE27" s="177">
        <v>6.77</v>
      </c>
      <c r="CF27" s="178">
        <v>6.87</v>
      </c>
      <c r="CG27" s="178">
        <v>5.48</v>
      </c>
      <c r="CH27" s="178">
        <v>5.84</v>
      </c>
      <c r="CI27" s="164">
        <v>9.02</v>
      </c>
      <c r="CJ27" s="164">
        <v>12.11</v>
      </c>
      <c r="CK27" s="164">
        <v>14.71</v>
      </c>
      <c r="CL27" s="220">
        <v>10.09</v>
      </c>
      <c r="CM27" s="164">
        <v>9.9</v>
      </c>
      <c r="CN27" s="164">
        <v>8.8000000000000007</v>
      </c>
      <c r="CO27" s="164">
        <v>9.89</v>
      </c>
      <c r="CP27" s="164">
        <v>8.6300000000000008</v>
      </c>
      <c r="CQ27" s="164">
        <v>6.11</v>
      </c>
      <c r="CR27" s="164">
        <v>5.92</v>
      </c>
      <c r="CS27" s="164">
        <v>6.38</v>
      </c>
      <c r="CT27" s="164">
        <v>7.56</v>
      </c>
      <c r="CU27" s="187">
        <v>9.3308248469072197</v>
      </c>
      <c r="CV27" s="168">
        <v>11.89</v>
      </c>
      <c r="CW27" s="168">
        <v>9.3699999999999992</v>
      </c>
      <c r="CX27" s="168">
        <v>8.9</v>
      </c>
      <c r="CY27" s="168">
        <v>8.3000000000000007</v>
      </c>
      <c r="CZ27" s="168">
        <v>7.75</v>
      </c>
      <c r="DA27" s="168">
        <v>7.31</v>
      </c>
      <c r="DB27" s="168">
        <v>6.56</v>
      </c>
      <c r="DC27" s="168">
        <v>6.84</v>
      </c>
      <c r="DD27" s="168">
        <v>6.06</v>
      </c>
      <c r="DE27" s="168">
        <v>6.8</v>
      </c>
      <c r="DF27" s="168">
        <v>6.36</v>
      </c>
      <c r="DG27" s="244">
        <v>6.5384112026014529</v>
      </c>
      <c r="DH27" s="169">
        <v>7.95</v>
      </c>
      <c r="DI27" s="169">
        <v>8.1300000000000008</v>
      </c>
      <c r="DJ27" s="169">
        <v>10.92</v>
      </c>
      <c r="DK27" s="169">
        <v>11.4</v>
      </c>
      <c r="DL27" s="169">
        <v>11.64</v>
      </c>
      <c r="DM27" s="169">
        <v>9.0500000000000007</v>
      </c>
      <c r="DN27" s="169">
        <v>7.36</v>
      </c>
      <c r="DO27" s="169">
        <v>8.1</v>
      </c>
      <c r="DP27" s="169">
        <v>7.08</v>
      </c>
      <c r="DQ27" s="169">
        <v>8.64</v>
      </c>
      <c r="DR27" s="169">
        <v>9.58</v>
      </c>
      <c r="DS27" s="170">
        <v>13.16</v>
      </c>
      <c r="DT27" s="170">
        <v>13.36</v>
      </c>
      <c r="DU27" s="170">
        <v>13.23</v>
      </c>
      <c r="DV27" s="170">
        <v>17.02</v>
      </c>
      <c r="DW27" s="170">
        <v>14.83</v>
      </c>
      <c r="DX27" s="170">
        <v>15.79</v>
      </c>
      <c r="DY27" s="170">
        <v>15.29</v>
      </c>
      <c r="DZ27" s="170">
        <v>11.1</v>
      </c>
      <c r="EA27" s="170">
        <v>9.18</v>
      </c>
      <c r="EB27" s="170">
        <v>8.11</v>
      </c>
      <c r="EC27" s="170">
        <v>8.5500000000000007</v>
      </c>
      <c r="ED27" s="224">
        <v>9.65</v>
      </c>
      <c r="EE27" s="151">
        <v>12.99</v>
      </c>
      <c r="EF27" s="151">
        <v>13.47</v>
      </c>
      <c r="EG27" s="151">
        <v>14.44</v>
      </c>
      <c r="EH27" s="209">
        <v>16.34</v>
      </c>
      <c r="EI27" s="151">
        <v>22.33</v>
      </c>
      <c r="EJ27" s="151">
        <v>17.059999999999999</v>
      </c>
      <c r="EK27" s="151">
        <v>14.32</v>
      </c>
      <c r="EL27" s="151">
        <v>12.53</v>
      </c>
      <c r="EM27" s="151">
        <v>10.23</v>
      </c>
      <c r="EN27" s="171">
        <v>10.88</v>
      </c>
      <c r="EO27" s="245">
        <v>10.414259808841981</v>
      </c>
      <c r="EP27" s="349">
        <v>12.033325585812282</v>
      </c>
      <c r="EQ27" s="220">
        <v>17.12</v>
      </c>
      <c r="ER27" s="374">
        <v>14.35</v>
      </c>
      <c r="ES27" s="221">
        <v>15.2</v>
      </c>
      <c r="ET27" s="147">
        <v>17.48</v>
      </c>
      <c r="EU27" s="147">
        <v>15.06</v>
      </c>
      <c r="EV27" s="147">
        <v>14.55</v>
      </c>
      <c r="EW27" s="147">
        <v>14.84</v>
      </c>
      <c r="EX27" s="147">
        <v>13.57</v>
      </c>
      <c r="EY27" s="147">
        <v>11.36</v>
      </c>
      <c r="EZ27" s="378">
        <v>9.5500000000000007</v>
      </c>
      <c r="FA27" s="184">
        <v>10.74</v>
      </c>
      <c r="FB27" s="381">
        <v>12.41</v>
      </c>
      <c r="FC27" s="291">
        <v>12.34</v>
      </c>
      <c r="FD27" s="291">
        <v>8.81</v>
      </c>
      <c r="FE27" s="291">
        <v>12.47</v>
      </c>
      <c r="FF27" s="291">
        <v>14.11</v>
      </c>
      <c r="FG27" s="291">
        <v>15.51</v>
      </c>
      <c r="FH27" s="291"/>
      <c r="FI27" s="291"/>
      <c r="FJ27" s="291"/>
      <c r="FK27" s="291"/>
      <c r="FL27" s="291"/>
      <c r="FM27" s="291"/>
      <c r="FN27" s="291"/>
      <c r="FO27" s="388"/>
    </row>
    <row r="28" spans="1:171" x14ac:dyDescent="0.25">
      <c r="A28" s="21" t="s">
        <v>10</v>
      </c>
      <c r="B28" s="210">
        <f t="shared" si="90"/>
        <v>9.5475000000000012</v>
      </c>
      <c r="C28" s="210">
        <f t="shared" si="91"/>
        <v>11.524999999999999</v>
      </c>
      <c r="D28" s="211">
        <f t="shared" si="92"/>
        <v>5.7533333333333339</v>
      </c>
      <c r="E28" s="211">
        <f t="shared" si="93"/>
        <v>12.919166666666667</v>
      </c>
      <c r="F28" s="211">
        <f t="shared" si="94"/>
        <v>12.8925</v>
      </c>
      <c r="G28" s="211">
        <f t="shared" si="95"/>
        <v>16.317499999999999</v>
      </c>
      <c r="H28" s="212">
        <f t="shared" si="96"/>
        <v>14.845833333333333</v>
      </c>
      <c r="I28" s="210">
        <f t="shared" si="97"/>
        <v>13.954066045029696</v>
      </c>
      <c r="J28" s="210">
        <f t="shared" si="98"/>
        <v>14.551248544172433</v>
      </c>
      <c r="K28" s="210">
        <f t="shared" si="99"/>
        <v>22.17583333333333</v>
      </c>
      <c r="L28" s="210">
        <f t="shared" si="100"/>
        <v>32.440424414177798</v>
      </c>
      <c r="M28" s="210">
        <f t="shared" si="101"/>
        <v>28.124999999999996</v>
      </c>
      <c r="O28" s="242">
        <v>11.04</v>
      </c>
      <c r="P28" s="242">
        <v>15.61</v>
      </c>
      <c r="Q28" s="242">
        <v>12.43</v>
      </c>
      <c r="R28" s="242">
        <v>12.17</v>
      </c>
      <c r="S28" s="242">
        <v>12.5</v>
      </c>
      <c r="T28" s="242">
        <v>10.6</v>
      </c>
      <c r="U28" s="242">
        <v>9.93</v>
      </c>
      <c r="V28" s="242">
        <v>6.48</v>
      </c>
      <c r="W28" s="242">
        <v>6.18</v>
      </c>
      <c r="X28" s="242">
        <v>5.23</v>
      </c>
      <c r="Y28" s="242">
        <v>4.8899999999999997</v>
      </c>
      <c r="Z28" s="242">
        <v>7.51</v>
      </c>
      <c r="AA28" s="243">
        <v>9.56</v>
      </c>
      <c r="AB28" s="243">
        <v>13.3</v>
      </c>
      <c r="AC28" s="243">
        <v>16.12</v>
      </c>
      <c r="AD28" s="243">
        <v>16.48</v>
      </c>
      <c r="AE28" s="243">
        <v>14.07</v>
      </c>
      <c r="AF28" s="243">
        <v>14.13</v>
      </c>
      <c r="AG28" s="243">
        <v>12.3</v>
      </c>
      <c r="AH28" s="243">
        <v>9.73</v>
      </c>
      <c r="AI28" s="243">
        <v>8.58</v>
      </c>
      <c r="AJ28" s="243">
        <v>7.91</v>
      </c>
      <c r="AK28" s="243">
        <v>8.08</v>
      </c>
      <c r="AL28" s="243">
        <v>8.0399999999999991</v>
      </c>
      <c r="AM28" s="152">
        <v>4.71</v>
      </c>
      <c r="AN28" s="152">
        <v>5.18</v>
      </c>
      <c r="AO28" s="152">
        <v>5.77</v>
      </c>
      <c r="AP28" s="152">
        <v>7.8</v>
      </c>
      <c r="AQ28" s="153">
        <v>10.79</v>
      </c>
      <c r="AR28" s="153">
        <v>7.2</v>
      </c>
      <c r="AS28" s="153">
        <v>5.95</v>
      </c>
      <c r="AT28" s="153">
        <v>4.6900000000000004</v>
      </c>
      <c r="AU28" s="172">
        <v>4.74</v>
      </c>
      <c r="AV28" s="152">
        <v>3.97</v>
      </c>
      <c r="AW28" s="152">
        <v>3.3</v>
      </c>
      <c r="AX28" s="152">
        <v>4.9400000000000004</v>
      </c>
      <c r="AY28" s="154">
        <v>14.86</v>
      </c>
      <c r="AZ28" s="154">
        <v>16.260000000000002</v>
      </c>
      <c r="BA28" s="154">
        <v>13.05</v>
      </c>
      <c r="BB28" s="154">
        <v>14.43</v>
      </c>
      <c r="BC28" s="155">
        <v>16.309999999999999</v>
      </c>
      <c r="BD28" s="155">
        <v>15.73</v>
      </c>
      <c r="BE28" s="155">
        <v>17.940000000000001</v>
      </c>
      <c r="BF28" s="155">
        <v>13.36</v>
      </c>
      <c r="BG28" s="173">
        <v>8.61</v>
      </c>
      <c r="BH28" s="174">
        <v>7.53</v>
      </c>
      <c r="BI28" s="174">
        <v>7.19</v>
      </c>
      <c r="BJ28" s="174">
        <v>9.76</v>
      </c>
      <c r="BK28" s="157">
        <v>14.24</v>
      </c>
      <c r="BL28" s="157">
        <v>16.09</v>
      </c>
      <c r="BM28" s="157">
        <v>15.51</v>
      </c>
      <c r="BN28" s="157">
        <v>16.71</v>
      </c>
      <c r="BO28" s="158">
        <v>16.79</v>
      </c>
      <c r="BP28" s="158">
        <v>13.95</v>
      </c>
      <c r="BQ28" s="158">
        <v>14.79</v>
      </c>
      <c r="BR28" s="158">
        <v>11.45</v>
      </c>
      <c r="BS28" s="175">
        <v>9.01</v>
      </c>
      <c r="BT28" s="176">
        <v>7.92</v>
      </c>
      <c r="BU28" s="176">
        <v>8.4700000000000006</v>
      </c>
      <c r="BV28" s="176">
        <v>9.7799999999999994</v>
      </c>
      <c r="BW28" s="160">
        <v>14.36</v>
      </c>
      <c r="BX28" s="160">
        <v>21.37</v>
      </c>
      <c r="BY28" s="160">
        <v>22.39</v>
      </c>
      <c r="BZ28" s="160">
        <v>19.93</v>
      </c>
      <c r="CA28" s="161">
        <v>19.02</v>
      </c>
      <c r="CB28" s="161">
        <v>19.62</v>
      </c>
      <c r="CC28" s="161">
        <v>17.940000000000001</v>
      </c>
      <c r="CD28" s="161">
        <v>17.010000000000002</v>
      </c>
      <c r="CE28" s="177">
        <v>12.38</v>
      </c>
      <c r="CF28" s="178">
        <v>10.66</v>
      </c>
      <c r="CG28" s="178">
        <v>9.6300000000000008</v>
      </c>
      <c r="CH28" s="178">
        <v>11.5</v>
      </c>
      <c r="CI28" s="164">
        <v>14.82</v>
      </c>
      <c r="CJ28" s="164">
        <v>19.920000000000002</v>
      </c>
      <c r="CK28" s="164">
        <v>19.559999999999999</v>
      </c>
      <c r="CL28" s="220">
        <v>19.2</v>
      </c>
      <c r="CM28" s="164">
        <v>17.920000000000002</v>
      </c>
      <c r="CN28" s="164">
        <v>17.079999999999998</v>
      </c>
      <c r="CO28" s="164">
        <v>12.08</v>
      </c>
      <c r="CP28" s="164">
        <v>14.57</v>
      </c>
      <c r="CQ28" s="164">
        <v>10.63</v>
      </c>
      <c r="CR28" s="164">
        <v>9.82</v>
      </c>
      <c r="CS28" s="164">
        <v>10.81</v>
      </c>
      <c r="CT28" s="164">
        <v>11.74</v>
      </c>
      <c r="CU28" s="187">
        <v>13.418792540356334</v>
      </c>
      <c r="CV28" s="168">
        <v>15.56</v>
      </c>
      <c r="CW28" s="168">
        <v>15.47</v>
      </c>
      <c r="CX28" s="168">
        <v>17.260000000000002</v>
      </c>
      <c r="CY28" s="168">
        <v>14.41</v>
      </c>
      <c r="CZ28" s="168">
        <v>13.86</v>
      </c>
      <c r="DA28" s="168">
        <v>14.46</v>
      </c>
      <c r="DB28" s="168">
        <v>16.059999999999999</v>
      </c>
      <c r="DC28" s="168">
        <v>12.9</v>
      </c>
      <c r="DD28" s="168">
        <v>11.37</v>
      </c>
      <c r="DE28" s="168">
        <v>10.84</v>
      </c>
      <c r="DF28" s="168">
        <v>11.84</v>
      </c>
      <c r="DG28" s="244">
        <v>12.844982530069206</v>
      </c>
      <c r="DH28" s="169">
        <v>13.79</v>
      </c>
      <c r="DI28" s="169">
        <v>15.62</v>
      </c>
      <c r="DJ28" s="169">
        <v>16.37</v>
      </c>
      <c r="DK28" s="169">
        <v>16.54</v>
      </c>
      <c r="DL28" s="169">
        <v>16.54</v>
      </c>
      <c r="DM28" s="169">
        <v>15.7</v>
      </c>
      <c r="DN28" s="169">
        <v>14.5</v>
      </c>
      <c r="DO28" s="169">
        <v>11.62</v>
      </c>
      <c r="DP28" s="169">
        <v>11.72</v>
      </c>
      <c r="DQ28" s="169">
        <v>14.06</v>
      </c>
      <c r="DR28" s="169">
        <v>15.31</v>
      </c>
      <c r="DS28" s="170">
        <v>20.49</v>
      </c>
      <c r="DT28" s="170">
        <v>22.41</v>
      </c>
      <c r="DU28" s="170">
        <v>24.32</v>
      </c>
      <c r="DV28" s="170">
        <v>25.08</v>
      </c>
      <c r="DW28" s="170">
        <v>27.54</v>
      </c>
      <c r="DX28" s="170">
        <v>27.88</v>
      </c>
      <c r="DY28" s="170">
        <v>31.07</v>
      </c>
      <c r="DZ28" s="170">
        <v>19.55</v>
      </c>
      <c r="EA28" s="170">
        <v>17.510000000000002</v>
      </c>
      <c r="EB28" s="170">
        <v>15.72</v>
      </c>
      <c r="EC28" s="170">
        <v>16.23</v>
      </c>
      <c r="ED28" s="224">
        <v>18.309999999999999</v>
      </c>
      <c r="EE28" s="151">
        <v>25.34</v>
      </c>
      <c r="EF28" s="151">
        <v>27.41</v>
      </c>
      <c r="EG28" s="151">
        <v>30.91</v>
      </c>
      <c r="EH28" s="209">
        <v>37.479999999999997</v>
      </c>
      <c r="EI28" s="151">
        <v>52.64</v>
      </c>
      <c r="EJ28" s="151">
        <v>52.85</v>
      </c>
      <c r="EK28" s="151">
        <v>41.7</v>
      </c>
      <c r="EL28" s="151">
        <v>29.29</v>
      </c>
      <c r="EM28" s="151">
        <v>21.96</v>
      </c>
      <c r="EN28" s="171">
        <v>23.77</v>
      </c>
      <c r="EO28" s="245">
        <v>23.123072002665243</v>
      </c>
      <c r="EP28" s="349">
        <v>22.812020967468349</v>
      </c>
      <c r="EQ28" s="220">
        <v>29.15</v>
      </c>
      <c r="ER28" s="374">
        <v>30.37</v>
      </c>
      <c r="ES28" s="221">
        <v>36.25</v>
      </c>
      <c r="ET28" s="147">
        <v>35.979999999999997</v>
      </c>
      <c r="EU28" s="147">
        <v>31.44</v>
      </c>
      <c r="EV28" s="147">
        <v>33.82</v>
      </c>
      <c r="EW28" s="147">
        <v>33.130000000000003</v>
      </c>
      <c r="EX28" s="147">
        <v>28.78</v>
      </c>
      <c r="EY28" s="147">
        <v>21.82</v>
      </c>
      <c r="EZ28" s="378">
        <v>19.02</v>
      </c>
      <c r="FA28" s="184">
        <v>18.420000000000002</v>
      </c>
      <c r="FB28" s="381">
        <v>19.32</v>
      </c>
      <c r="FC28" s="291">
        <v>22.19</v>
      </c>
      <c r="FD28" s="291">
        <v>32.4</v>
      </c>
      <c r="FE28" s="291">
        <v>32.39</v>
      </c>
      <c r="FF28" s="291">
        <v>30.09</v>
      </c>
      <c r="FG28" s="291">
        <v>37.11</v>
      </c>
      <c r="FH28" s="291"/>
      <c r="FI28" s="291"/>
      <c r="FJ28" s="291"/>
      <c r="FK28" s="291"/>
      <c r="FL28" s="291"/>
      <c r="FM28" s="291"/>
      <c r="FN28" s="291"/>
      <c r="FO28" s="388"/>
    </row>
    <row r="29" spans="1:171" x14ac:dyDescent="0.25">
      <c r="A29" s="21" t="s">
        <v>11</v>
      </c>
      <c r="B29" s="210">
        <f t="shared" si="90"/>
        <v>4.376666666666666</v>
      </c>
      <c r="C29" s="210">
        <f t="shared" si="91"/>
        <v>4.6758333333333324</v>
      </c>
      <c r="D29" s="211">
        <f t="shared" si="92"/>
        <v>2.8474999999999997</v>
      </c>
      <c r="E29" s="211">
        <f t="shared" si="93"/>
        <v>6.2841666666666667</v>
      </c>
      <c r="F29" s="211">
        <f t="shared" si="94"/>
        <v>6.1249999999999991</v>
      </c>
      <c r="G29" s="211">
        <f t="shared" si="95"/>
        <v>7.1000000000000014</v>
      </c>
      <c r="H29" s="212">
        <f t="shared" si="96"/>
        <v>6.0824999999999996</v>
      </c>
      <c r="I29" s="210">
        <f t="shared" si="97"/>
        <v>5.8134808020144471</v>
      </c>
      <c r="J29" s="210">
        <f t="shared" si="98"/>
        <v>6.600459822889122</v>
      </c>
      <c r="K29" s="210">
        <f t="shared" si="99"/>
        <v>9.3574999999999999</v>
      </c>
      <c r="L29" s="210">
        <f t="shared" si="100"/>
        <v>11.458387663621458</v>
      </c>
      <c r="M29" s="210">
        <f t="shared" si="101"/>
        <v>12.219166666666666</v>
      </c>
      <c r="O29" s="242">
        <v>7.85</v>
      </c>
      <c r="P29" s="242">
        <v>6.07</v>
      </c>
      <c r="Q29" s="242">
        <v>5.66</v>
      </c>
      <c r="R29" s="242">
        <v>4.08</v>
      </c>
      <c r="S29" s="242">
        <v>4.3899999999999997</v>
      </c>
      <c r="T29" s="242">
        <v>4.2300000000000004</v>
      </c>
      <c r="U29" s="242">
        <v>3.43</v>
      </c>
      <c r="V29" s="242">
        <v>2.6</v>
      </c>
      <c r="W29" s="242">
        <v>2.95</v>
      </c>
      <c r="X29" s="242">
        <v>3.16</v>
      </c>
      <c r="Y29" s="242">
        <v>3.58</v>
      </c>
      <c r="Z29" s="242">
        <v>4.5199999999999996</v>
      </c>
      <c r="AA29" s="243">
        <v>5.87</v>
      </c>
      <c r="AB29" s="243">
        <v>6.77</v>
      </c>
      <c r="AC29" s="243">
        <v>4.79</v>
      </c>
      <c r="AD29" s="243">
        <v>5.14</v>
      </c>
      <c r="AE29" s="243">
        <v>4.2699999999999996</v>
      </c>
      <c r="AF29" s="243">
        <v>5.09</v>
      </c>
      <c r="AG29" s="243">
        <v>4.6100000000000003</v>
      </c>
      <c r="AH29" s="243">
        <v>3.5</v>
      </c>
      <c r="AI29" s="243">
        <v>3.37</v>
      </c>
      <c r="AJ29" s="243">
        <v>4.05</v>
      </c>
      <c r="AK29" s="243">
        <v>4.54</v>
      </c>
      <c r="AL29" s="243">
        <v>4.1100000000000003</v>
      </c>
      <c r="AM29" s="152">
        <v>3.02</v>
      </c>
      <c r="AN29" s="152">
        <v>2.98</v>
      </c>
      <c r="AO29" s="152">
        <v>3.76</v>
      </c>
      <c r="AP29" s="152">
        <v>3.36</v>
      </c>
      <c r="AQ29" s="153">
        <v>3.78</v>
      </c>
      <c r="AR29" s="153">
        <v>2.41</v>
      </c>
      <c r="AS29" s="153">
        <v>2.31</v>
      </c>
      <c r="AT29" s="153">
        <v>2.11</v>
      </c>
      <c r="AU29" s="172">
        <v>2.15</v>
      </c>
      <c r="AV29" s="152">
        <v>2.29</v>
      </c>
      <c r="AW29" s="152">
        <v>2.4300000000000002</v>
      </c>
      <c r="AX29" s="152">
        <v>3.57</v>
      </c>
      <c r="AY29" s="154">
        <v>7.92</v>
      </c>
      <c r="AZ29" s="154">
        <v>8.15</v>
      </c>
      <c r="BA29" s="154">
        <v>6.22</v>
      </c>
      <c r="BB29" s="154">
        <v>6.8</v>
      </c>
      <c r="BC29" s="155">
        <v>8.5</v>
      </c>
      <c r="BD29" s="155">
        <v>6.94</v>
      </c>
      <c r="BE29" s="155">
        <v>6.14</v>
      </c>
      <c r="BF29" s="155">
        <v>4.74</v>
      </c>
      <c r="BG29" s="173">
        <v>4.0599999999999996</v>
      </c>
      <c r="BH29" s="174">
        <v>4.12</v>
      </c>
      <c r="BI29" s="174">
        <v>4.6100000000000003</v>
      </c>
      <c r="BJ29" s="174">
        <v>7.21</v>
      </c>
      <c r="BK29" s="157">
        <v>7.75</v>
      </c>
      <c r="BL29" s="157">
        <v>8.0500000000000007</v>
      </c>
      <c r="BM29" s="157">
        <v>7.37</v>
      </c>
      <c r="BN29" s="157">
        <v>8.42</v>
      </c>
      <c r="BO29" s="158">
        <v>7.32</v>
      </c>
      <c r="BP29" s="158">
        <v>4.87</v>
      </c>
      <c r="BQ29" s="158">
        <v>5.44</v>
      </c>
      <c r="BR29" s="158">
        <v>4.6500000000000004</v>
      </c>
      <c r="BS29" s="175">
        <v>3.97</v>
      </c>
      <c r="BT29" s="176">
        <v>4.1500000000000004</v>
      </c>
      <c r="BU29" s="176">
        <v>5.41</v>
      </c>
      <c r="BV29" s="176">
        <v>6.1</v>
      </c>
      <c r="BW29" s="160">
        <v>8.19</v>
      </c>
      <c r="BX29" s="160">
        <v>8.84</v>
      </c>
      <c r="BY29" s="160">
        <v>9.26</v>
      </c>
      <c r="BZ29" s="160">
        <v>9.02</v>
      </c>
      <c r="CA29" s="161">
        <v>8.23</v>
      </c>
      <c r="CB29" s="161">
        <v>7.39</v>
      </c>
      <c r="CC29" s="161">
        <v>6.72</v>
      </c>
      <c r="CD29" s="161">
        <v>6.28</v>
      </c>
      <c r="CE29" s="177">
        <v>4.97</v>
      </c>
      <c r="CF29" s="178">
        <v>4.7300000000000004</v>
      </c>
      <c r="CG29" s="178">
        <v>6.2</v>
      </c>
      <c r="CH29" s="178">
        <v>5.37</v>
      </c>
      <c r="CI29" s="164">
        <v>7.67</v>
      </c>
      <c r="CJ29" s="164">
        <v>8.91</v>
      </c>
      <c r="CK29" s="164">
        <v>9.82</v>
      </c>
      <c r="CL29" s="220">
        <v>7.09</v>
      </c>
      <c r="CM29" s="164">
        <v>6.35</v>
      </c>
      <c r="CN29" s="221">
        <v>5.08</v>
      </c>
      <c r="CO29" s="164">
        <v>5.99</v>
      </c>
      <c r="CP29" s="164">
        <v>4.32</v>
      </c>
      <c r="CQ29" s="164">
        <v>3.69</v>
      </c>
      <c r="CR29" s="164">
        <v>3.92</v>
      </c>
      <c r="CS29" s="164">
        <v>3.96</v>
      </c>
      <c r="CT29" s="164">
        <v>6.19</v>
      </c>
      <c r="CU29" s="187">
        <v>6.1917696241733635</v>
      </c>
      <c r="CV29" s="168">
        <v>7.21</v>
      </c>
      <c r="CW29" s="168">
        <v>6.94</v>
      </c>
      <c r="CX29" s="168">
        <v>5.75</v>
      </c>
      <c r="CY29" s="168">
        <v>5.66</v>
      </c>
      <c r="CZ29" s="168">
        <v>5.82</v>
      </c>
      <c r="DA29" s="168">
        <v>5.72</v>
      </c>
      <c r="DB29" s="168">
        <v>4.54</v>
      </c>
      <c r="DC29" s="168">
        <v>4.92</v>
      </c>
      <c r="DD29" s="168">
        <v>5.25</v>
      </c>
      <c r="DE29" s="168">
        <v>5.56</v>
      </c>
      <c r="DF29" s="168">
        <v>6.2</v>
      </c>
      <c r="DG29" s="244">
        <v>6.0655178746694602</v>
      </c>
      <c r="DH29" s="169">
        <v>6.38</v>
      </c>
      <c r="DI29" s="169">
        <v>7.44</v>
      </c>
      <c r="DJ29" s="169">
        <v>7.41</v>
      </c>
      <c r="DK29" s="169">
        <v>6.68</v>
      </c>
      <c r="DL29" s="169">
        <v>6.09</v>
      </c>
      <c r="DM29" s="169">
        <v>6.04</v>
      </c>
      <c r="DN29" s="169">
        <v>5.15</v>
      </c>
      <c r="DO29" s="169">
        <v>5.25</v>
      </c>
      <c r="DP29" s="169">
        <v>5.9</v>
      </c>
      <c r="DQ29" s="169">
        <v>8.75</v>
      </c>
      <c r="DR29" s="169">
        <v>8.0500000000000007</v>
      </c>
      <c r="DS29" s="170">
        <v>10.98</v>
      </c>
      <c r="DT29" s="170">
        <v>10.220000000000001</v>
      </c>
      <c r="DU29" s="170">
        <v>9.06</v>
      </c>
      <c r="DV29" s="170">
        <v>10.69</v>
      </c>
      <c r="DW29" s="170">
        <v>10.66</v>
      </c>
      <c r="DX29" s="170">
        <v>11.56</v>
      </c>
      <c r="DY29" s="170">
        <v>10.55</v>
      </c>
      <c r="DZ29" s="170">
        <v>8.7200000000000006</v>
      </c>
      <c r="EA29" s="170">
        <v>6.85</v>
      </c>
      <c r="EB29" s="170">
        <v>6.88</v>
      </c>
      <c r="EC29" s="170">
        <v>7.23</v>
      </c>
      <c r="ED29" s="224">
        <v>8.89</v>
      </c>
      <c r="EE29" s="151">
        <v>11.47</v>
      </c>
      <c r="EF29" s="151">
        <v>11.98</v>
      </c>
      <c r="EG29" s="151">
        <v>11.88</v>
      </c>
      <c r="EH29" s="209">
        <v>12.33</v>
      </c>
      <c r="EI29" s="151">
        <v>16.02</v>
      </c>
      <c r="EJ29" s="151">
        <v>16.29</v>
      </c>
      <c r="EK29" s="151">
        <v>12.09</v>
      </c>
      <c r="EL29" s="151">
        <v>8.61</v>
      </c>
      <c r="EM29" s="151">
        <v>6.58</v>
      </c>
      <c r="EN29" s="171">
        <v>8.64</v>
      </c>
      <c r="EO29" s="245">
        <v>10.510535562399406</v>
      </c>
      <c r="EP29" s="349">
        <v>11.100116401058099</v>
      </c>
      <c r="EQ29" s="220">
        <v>17.18</v>
      </c>
      <c r="ER29" s="374">
        <v>13.08</v>
      </c>
      <c r="ES29" s="221">
        <v>14.3</v>
      </c>
      <c r="ET29" s="147">
        <v>15.32</v>
      </c>
      <c r="EU29" s="147">
        <v>13.24</v>
      </c>
      <c r="EV29" s="147">
        <v>12.68</v>
      </c>
      <c r="EW29" s="147">
        <v>10.74</v>
      </c>
      <c r="EX29" s="147">
        <v>10.72</v>
      </c>
      <c r="EY29" s="147">
        <v>8.83</v>
      </c>
      <c r="EZ29" s="378">
        <v>9.41</v>
      </c>
      <c r="FA29" s="184">
        <v>9.99</v>
      </c>
      <c r="FB29" s="381">
        <v>11.14</v>
      </c>
      <c r="FC29" s="291">
        <v>13.48</v>
      </c>
      <c r="FD29" s="291">
        <v>13.79</v>
      </c>
      <c r="FE29" s="291">
        <v>13.57</v>
      </c>
      <c r="FF29" s="291">
        <v>12.58</v>
      </c>
      <c r="FG29" s="291">
        <v>15.15</v>
      </c>
      <c r="FH29" s="291"/>
      <c r="FI29" s="291"/>
      <c r="FJ29" s="291"/>
      <c r="FK29" s="291"/>
      <c r="FL29" s="291"/>
      <c r="FM29" s="291"/>
      <c r="FN29" s="291"/>
      <c r="FO29" s="388"/>
    </row>
    <row r="30" spans="1:171" x14ac:dyDescent="0.25">
      <c r="A30" s="21" t="s">
        <v>12</v>
      </c>
      <c r="B30" s="210">
        <f t="shared" si="90"/>
        <v>2.9891666666666663</v>
      </c>
      <c r="C30" s="210">
        <f t="shared" si="91"/>
        <v>3.7300000000000004</v>
      </c>
      <c r="D30" s="211">
        <f t="shared" si="92"/>
        <v>1.6733333333333336</v>
      </c>
      <c r="E30" s="211">
        <f t="shared" si="93"/>
        <v>3.605</v>
      </c>
      <c r="F30" s="211">
        <f t="shared" si="94"/>
        <v>3.8958333333333335</v>
      </c>
      <c r="G30" s="211">
        <f t="shared" si="95"/>
        <v>4.6150000000000002</v>
      </c>
      <c r="H30" s="212">
        <f t="shared" si="96"/>
        <v>4.4108333333333327</v>
      </c>
      <c r="I30" s="210">
        <f t="shared" si="97"/>
        <v>4.6506006598544412</v>
      </c>
      <c r="J30" s="210">
        <f t="shared" si="98"/>
        <v>5.0479406019286364</v>
      </c>
      <c r="K30" s="210">
        <f t="shared" si="99"/>
        <v>7.0691666666666668</v>
      </c>
      <c r="L30" s="210">
        <f t="shared" si="100"/>
        <v>8.7440471539993379</v>
      </c>
      <c r="M30" s="210">
        <f t="shared" si="101"/>
        <v>9.3400000000000016</v>
      </c>
      <c r="O30" s="242">
        <v>4.01</v>
      </c>
      <c r="P30" s="242">
        <v>3.74</v>
      </c>
      <c r="Q30" s="242">
        <v>3.61</v>
      </c>
      <c r="R30" s="242">
        <v>3.11</v>
      </c>
      <c r="S30" s="242">
        <v>2.95</v>
      </c>
      <c r="T30" s="242">
        <v>2.89</v>
      </c>
      <c r="U30" s="242">
        <v>2.66</v>
      </c>
      <c r="V30" s="242">
        <v>2.6</v>
      </c>
      <c r="W30" s="242">
        <v>2.46</v>
      </c>
      <c r="X30" s="242">
        <v>2.64</v>
      </c>
      <c r="Y30" s="242">
        <v>2.48</v>
      </c>
      <c r="Z30" s="242">
        <v>2.72</v>
      </c>
      <c r="AA30" s="247">
        <v>2.92</v>
      </c>
      <c r="AB30" s="247">
        <v>3.92</v>
      </c>
      <c r="AC30" s="243">
        <v>3.65</v>
      </c>
      <c r="AD30" s="243">
        <v>3.1</v>
      </c>
      <c r="AE30" s="247">
        <v>2.71</v>
      </c>
      <c r="AF30" s="243">
        <v>3.14</v>
      </c>
      <c r="AG30" s="247">
        <v>3.86</v>
      </c>
      <c r="AH30" s="243">
        <v>3.91</v>
      </c>
      <c r="AI30" s="243">
        <v>3.79</v>
      </c>
      <c r="AJ30" s="243">
        <v>5.47</v>
      </c>
      <c r="AK30" s="243">
        <v>4.2</v>
      </c>
      <c r="AL30" s="243">
        <v>4.09</v>
      </c>
      <c r="AM30" s="152">
        <v>1.61</v>
      </c>
      <c r="AN30" s="152">
        <v>1.64</v>
      </c>
      <c r="AO30" s="152">
        <v>2.02</v>
      </c>
      <c r="AP30" s="152">
        <v>2.02</v>
      </c>
      <c r="AQ30" s="153">
        <v>1.92</v>
      </c>
      <c r="AR30" s="153">
        <v>1.83</v>
      </c>
      <c r="AS30" s="153">
        <v>1.8</v>
      </c>
      <c r="AT30" s="153">
        <v>1.73</v>
      </c>
      <c r="AU30" s="172">
        <v>1.67</v>
      </c>
      <c r="AV30" s="152">
        <v>1.21</v>
      </c>
      <c r="AW30" s="152">
        <v>1.23</v>
      </c>
      <c r="AX30" s="152">
        <v>1.4</v>
      </c>
      <c r="AY30" s="154">
        <v>3.62</v>
      </c>
      <c r="AZ30" s="154">
        <v>3.73</v>
      </c>
      <c r="BA30" s="154">
        <v>3.83</v>
      </c>
      <c r="BB30" s="154">
        <v>3.85</v>
      </c>
      <c r="BC30" s="155">
        <v>4.3499999999999996</v>
      </c>
      <c r="BD30" s="155">
        <v>4.0999999999999996</v>
      </c>
      <c r="BE30" s="155">
        <v>4.37</v>
      </c>
      <c r="BF30" s="155">
        <v>3.88</v>
      </c>
      <c r="BG30" s="173">
        <v>2.89</v>
      </c>
      <c r="BH30" s="174">
        <v>2.72</v>
      </c>
      <c r="BI30" s="174">
        <v>2.97</v>
      </c>
      <c r="BJ30" s="174">
        <v>2.95</v>
      </c>
      <c r="BK30" s="157">
        <v>3.56</v>
      </c>
      <c r="BL30" s="157">
        <v>4.26</v>
      </c>
      <c r="BM30" s="157">
        <v>4.51</v>
      </c>
      <c r="BN30" s="157">
        <v>4.5999999999999996</v>
      </c>
      <c r="BO30" s="158">
        <v>4.49</v>
      </c>
      <c r="BP30" s="158">
        <v>3.48</v>
      </c>
      <c r="BQ30" s="158">
        <v>4.1500000000000004</v>
      </c>
      <c r="BR30" s="158">
        <v>3.79</v>
      </c>
      <c r="BS30" s="175">
        <v>3.25</v>
      </c>
      <c r="BT30" s="176">
        <v>3.76</v>
      </c>
      <c r="BU30" s="176">
        <v>3.25</v>
      </c>
      <c r="BV30" s="176">
        <v>3.65</v>
      </c>
      <c r="BW30" s="160">
        <v>4.2699999999999996</v>
      </c>
      <c r="BX30" s="160">
        <v>4.5199999999999996</v>
      </c>
      <c r="BY30" s="160">
        <v>5.62</v>
      </c>
      <c r="BZ30" s="160">
        <v>5.46</v>
      </c>
      <c r="CA30" s="161">
        <v>4.96</v>
      </c>
      <c r="CB30" s="161">
        <v>4.43</v>
      </c>
      <c r="CC30" s="161">
        <v>5.1100000000000003</v>
      </c>
      <c r="CD30" s="161">
        <v>5</v>
      </c>
      <c r="CE30" s="177">
        <v>4.43</v>
      </c>
      <c r="CF30" s="178">
        <v>4.1500000000000004</v>
      </c>
      <c r="CG30" s="178">
        <v>3.75</v>
      </c>
      <c r="CH30" s="178">
        <v>3.68</v>
      </c>
      <c r="CI30" s="164">
        <v>4.45</v>
      </c>
      <c r="CJ30" s="164">
        <v>5.55</v>
      </c>
      <c r="CK30" s="164">
        <v>5.84</v>
      </c>
      <c r="CL30" s="220">
        <v>5.97</v>
      </c>
      <c r="CM30" s="164">
        <v>4.8499999999999996</v>
      </c>
      <c r="CN30" s="164">
        <v>4.8499999999999996</v>
      </c>
      <c r="CO30" s="164">
        <v>4.18</v>
      </c>
      <c r="CP30" s="164">
        <v>3.47</v>
      </c>
      <c r="CQ30" s="164">
        <v>3.15</v>
      </c>
      <c r="CR30" s="164">
        <v>3.48</v>
      </c>
      <c r="CS30" s="164">
        <v>3.13</v>
      </c>
      <c r="CT30" s="164">
        <v>4.01</v>
      </c>
      <c r="CU30" s="187">
        <v>4.107207918253299</v>
      </c>
      <c r="CV30" s="168">
        <v>5.61</v>
      </c>
      <c r="CW30" s="168">
        <v>5.21</v>
      </c>
      <c r="CX30" s="168">
        <v>4.62</v>
      </c>
      <c r="CY30" s="168">
        <v>4.88</v>
      </c>
      <c r="CZ30" s="168">
        <v>4.2</v>
      </c>
      <c r="DA30" s="168">
        <v>4.58</v>
      </c>
      <c r="DB30" s="168">
        <v>4.54</v>
      </c>
      <c r="DC30" s="168">
        <v>4.59</v>
      </c>
      <c r="DD30" s="168">
        <v>4.58</v>
      </c>
      <c r="DE30" s="168">
        <v>4.72</v>
      </c>
      <c r="DF30" s="168">
        <v>4.17</v>
      </c>
      <c r="DG30" s="244">
        <v>3.9952872231436203</v>
      </c>
      <c r="DH30" s="169">
        <v>4.1900000000000004</v>
      </c>
      <c r="DI30" s="169">
        <v>4.99</v>
      </c>
      <c r="DJ30" s="169">
        <v>5.16</v>
      </c>
      <c r="DK30" s="169">
        <v>5.34</v>
      </c>
      <c r="DL30" s="169">
        <v>5.28</v>
      </c>
      <c r="DM30" s="169">
        <v>5.24</v>
      </c>
      <c r="DN30" s="169">
        <v>4.7300000000000004</v>
      </c>
      <c r="DO30" s="169">
        <v>4.99</v>
      </c>
      <c r="DP30" s="169">
        <v>5.22</v>
      </c>
      <c r="DQ30" s="169">
        <v>5.67</v>
      </c>
      <c r="DR30" s="169">
        <v>5.77</v>
      </c>
      <c r="DS30" s="170">
        <v>6.38</v>
      </c>
      <c r="DT30" s="170">
        <v>6.77</v>
      </c>
      <c r="DU30" s="170">
        <v>6.7</v>
      </c>
      <c r="DV30" s="170">
        <v>7.09</v>
      </c>
      <c r="DW30" s="170">
        <v>7.85</v>
      </c>
      <c r="DX30" s="170">
        <v>8.2899999999999991</v>
      </c>
      <c r="DY30" s="170">
        <v>8.7200000000000006</v>
      </c>
      <c r="DZ30" s="170">
        <v>7.3</v>
      </c>
      <c r="EA30" s="170">
        <v>6.59</v>
      </c>
      <c r="EB30" s="170">
        <v>5.88</v>
      </c>
      <c r="EC30" s="170">
        <v>6.5</v>
      </c>
      <c r="ED30" s="224">
        <v>6.76</v>
      </c>
      <c r="EE30" s="151">
        <v>7.53</v>
      </c>
      <c r="EF30" s="151">
        <v>8.4499999999999993</v>
      </c>
      <c r="EG30" s="151">
        <v>8.6</v>
      </c>
      <c r="EH30" s="209">
        <v>9.4700000000000006</v>
      </c>
      <c r="EI30" s="151">
        <v>9.32</v>
      </c>
      <c r="EJ30" s="151">
        <v>8.84</v>
      </c>
      <c r="EK30" s="151">
        <v>8.92</v>
      </c>
      <c r="EL30" s="151">
        <v>9.17</v>
      </c>
      <c r="EM30" s="151">
        <v>9.86</v>
      </c>
      <c r="EN30" s="171">
        <v>9.7200000000000006</v>
      </c>
      <c r="EO30" s="245">
        <v>8.1425115284574829</v>
      </c>
      <c r="EP30" s="349">
        <v>6.9060543195345891</v>
      </c>
      <c r="EQ30" s="220">
        <v>9.52</v>
      </c>
      <c r="ER30" s="374">
        <v>8.83</v>
      </c>
      <c r="ES30" s="221">
        <v>11.92</v>
      </c>
      <c r="ET30" s="147">
        <v>10.09</v>
      </c>
      <c r="EU30" s="147">
        <v>9.81</v>
      </c>
      <c r="EV30" s="147">
        <v>9.1300000000000008</v>
      </c>
      <c r="EW30" s="147">
        <v>9.58</v>
      </c>
      <c r="EX30" s="147">
        <v>9.92</v>
      </c>
      <c r="EY30" s="147">
        <v>8.25</v>
      </c>
      <c r="EZ30" s="378">
        <v>8.06</v>
      </c>
      <c r="FA30" s="184">
        <v>8.32</v>
      </c>
      <c r="FB30" s="381">
        <v>8.65</v>
      </c>
      <c r="FC30" s="291">
        <v>8.59</v>
      </c>
      <c r="FD30" s="291">
        <v>10.210000000000001</v>
      </c>
      <c r="FE30" s="291">
        <v>9.9600000000000009</v>
      </c>
      <c r="FF30" s="291">
        <v>9.83</v>
      </c>
      <c r="FG30" s="291">
        <v>10.67</v>
      </c>
      <c r="FH30" s="291"/>
      <c r="FI30" s="291"/>
      <c r="FJ30" s="291"/>
      <c r="FK30" s="291"/>
      <c r="FL30" s="291"/>
      <c r="FM30" s="291"/>
      <c r="FN30" s="291"/>
      <c r="FO30" s="388"/>
    </row>
    <row r="31" spans="1:171" x14ac:dyDescent="0.25">
      <c r="A31" s="249" t="s">
        <v>16</v>
      </c>
      <c r="B31" s="210">
        <f t="shared" si="90"/>
        <v>2.61</v>
      </c>
      <c r="C31" s="210">
        <f t="shared" si="91"/>
        <v>2.9650000000000003</v>
      </c>
      <c r="D31" s="211">
        <f t="shared" si="92"/>
        <v>1.2975000000000001</v>
      </c>
      <c r="E31" s="211">
        <f t="shared" si="93"/>
        <v>2.9408333333333334</v>
      </c>
      <c r="F31" s="211">
        <f t="shared" si="94"/>
        <v>3.2174999999999998</v>
      </c>
      <c r="G31" s="211">
        <f t="shared" si="95"/>
        <v>3.4416666666666669</v>
      </c>
      <c r="H31" s="212">
        <f t="shared" si="96"/>
        <v>3.7524999999999999</v>
      </c>
      <c r="I31" s="210">
        <f t="shared" si="97"/>
        <v>3.4806135417276369</v>
      </c>
      <c r="J31" s="210">
        <f t="shared" si="98"/>
        <v>3.3115093421765991</v>
      </c>
      <c r="K31" s="210">
        <f t="shared" si="99"/>
        <v>5.4549999999999992</v>
      </c>
      <c r="L31" s="210">
        <f>AVERAGE(EE31,EF31,EG31,EH31,EI31,EJ31,EK31,EL31,EM31,EN31,EO31,EP31)</f>
        <v>6.476269403934352</v>
      </c>
      <c r="M31" s="210">
        <f t="shared" si="101"/>
        <v>6.6149999999999993</v>
      </c>
      <c r="O31" s="242">
        <v>2.5</v>
      </c>
      <c r="P31" s="242">
        <v>3.44</v>
      </c>
      <c r="Q31" s="242">
        <v>3.15</v>
      </c>
      <c r="R31" s="242">
        <v>2.82</v>
      </c>
      <c r="S31" s="242">
        <v>2.82</v>
      </c>
      <c r="T31" s="242">
        <v>2.68</v>
      </c>
      <c r="U31" s="242">
        <v>2.77</v>
      </c>
      <c r="V31" s="242">
        <v>2.34</v>
      </c>
      <c r="W31" s="242">
        <v>1.98</v>
      </c>
      <c r="X31" s="242">
        <v>1.89</v>
      </c>
      <c r="Y31" s="242">
        <v>2.06</v>
      </c>
      <c r="Z31" s="242">
        <v>2.87</v>
      </c>
      <c r="AA31" s="243">
        <v>2.58</v>
      </c>
      <c r="AB31" s="243">
        <v>3.25</v>
      </c>
      <c r="AC31" s="243">
        <v>3.6</v>
      </c>
      <c r="AD31" s="243">
        <v>2.96</v>
      </c>
      <c r="AE31" s="243">
        <v>2.77</v>
      </c>
      <c r="AF31" s="243">
        <v>3.11</v>
      </c>
      <c r="AG31" s="243">
        <v>2.87</v>
      </c>
      <c r="AH31" s="243">
        <v>2.62</v>
      </c>
      <c r="AI31" s="243">
        <v>2.44</v>
      </c>
      <c r="AJ31" s="243">
        <v>2.63</v>
      </c>
      <c r="AK31" s="243">
        <v>3.37</v>
      </c>
      <c r="AL31" s="243">
        <v>3.38</v>
      </c>
      <c r="AM31" s="152">
        <v>1.38</v>
      </c>
      <c r="AN31" s="152">
        <v>1.32</v>
      </c>
      <c r="AO31" s="152">
        <v>1.24</v>
      </c>
      <c r="AP31" s="152">
        <v>1.26</v>
      </c>
      <c r="AQ31" s="153">
        <v>1.72</v>
      </c>
      <c r="AR31" s="153">
        <v>1.48</v>
      </c>
      <c r="AS31" s="153">
        <v>1.41</v>
      </c>
      <c r="AT31" s="153">
        <v>1.33</v>
      </c>
      <c r="AU31" s="172">
        <v>1.29</v>
      </c>
      <c r="AV31" s="152">
        <v>1.02</v>
      </c>
      <c r="AW31" s="152">
        <v>1</v>
      </c>
      <c r="AX31" s="152">
        <v>1.1200000000000001</v>
      </c>
      <c r="AY31" s="154">
        <v>2.4700000000000002</v>
      </c>
      <c r="AZ31" s="154">
        <v>2.38</v>
      </c>
      <c r="BA31" s="154">
        <v>2.75</v>
      </c>
      <c r="BB31" s="154">
        <v>2.73</v>
      </c>
      <c r="BC31" s="155">
        <v>3.4</v>
      </c>
      <c r="BD31" s="155">
        <v>4.3499999999999996</v>
      </c>
      <c r="BE31" s="155">
        <v>4.57</v>
      </c>
      <c r="BF31" s="155">
        <v>3.16</v>
      </c>
      <c r="BG31" s="173">
        <v>2.6</v>
      </c>
      <c r="BH31" s="174">
        <v>2.34</v>
      </c>
      <c r="BI31" s="174">
        <v>2.3199999999999998</v>
      </c>
      <c r="BJ31" s="174">
        <v>2.2200000000000002</v>
      </c>
      <c r="BK31" s="157">
        <v>3.36</v>
      </c>
      <c r="BL31" s="157">
        <v>3.47</v>
      </c>
      <c r="BM31" s="157">
        <v>3.78</v>
      </c>
      <c r="BN31" s="157">
        <v>3.49</v>
      </c>
      <c r="BO31" s="158">
        <v>3.74</v>
      </c>
      <c r="BP31" s="158">
        <v>3.72</v>
      </c>
      <c r="BQ31" s="158">
        <v>3.53</v>
      </c>
      <c r="BR31" s="158">
        <v>3.1</v>
      </c>
      <c r="BS31" s="175">
        <v>2.82</v>
      </c>
      <c r="BT31" s="176">
        <v>2.6</v>
      </c>
      <c r="BU31" s="176">
        <v>2.4500000000000002</v>
      </c>
      <c r="BV31" s="176">
        <v>2.5499999999999998</v>
      </c>
      <c r="BW31" s="160">
        <v>2.96</v>
      </c>
      <c r="BX31" s="160">
        <v>2.87</v>
      </c>
      <c r="BY31" s="160">
        <v>3.79</v>
      </c>
      <c r="BZ31" s="160">
        <v>4.04</v>
      </c>
      <c r="CA31" s="161">
        <v>3.92</v>
      </c>
      <c r="CB31" s="161">
        <v>3.55</v>
      </c>
      <c r="CC31" s="161">
        <v>3.6</v>
      </c>
      <c r="CD31" s="161">
        <v>4.21</v>
      </c>
      <c r="CE31" s="177">
        <v>3.19</v>
      </c>
      <c r="CF31" s="178">
        <v>3.06</v>
      </c>
      <c r="CG31" s="178">
        <v>3.01</v>
      </c>
      <c r="CH31" s="178">
        <v>3.1</v>
      </c>
      <c r="CI31" s="164">
        <v>3.56</v>
      </c>
      <c r="CJ31" s="164">
        <v>4.43</v>
      </c>
      <c r="CK31" s="164">
        <v>5.32</v>
      </c>
      <c r="CL31" s="220">
        <v>4.84</v>
      </c>
      <c r="CM31" s="164">
        <v>4.4400000000000004</v>
      </c>
      <c r="CN31" s="164">
        <v>3.88</v>
      </c>
      <c r="CO31" s="164">
        <v>4.13</v>
      </c>
      <c r="CP31" s="164">
        <v>3.58</v>
      </c>
      <c r="CQ31" s="164">
        <v>2.92</v>
      </c>
      <c r="CR31" s="164">
        <v>2.74</v>
      </c>
      <c r="CS31" s="164">
        <v>2.46</v>
      </c>
      <c r="CT31" s="164">
        <v>2.73</v>
      </c>
      <c r="CU31" s="187">
        <v>2.9073625007316428</v>
      </c>
      <c r="CV31" s="168">
        <v>3.47</v>
      </c>
      <c r="CW31" s="168">
        <v>4.45</v>
      </c>
      <c r="CX31" s="168">
        <v>3.9</v>
      </c>
      <c r="CY31" s="168">
        <v>3.65</v>
      </c>
      <c r="CZ31" s="168">
        <v>3.55</v>
      </c>
      <c r="DA31" s="168">
        <v>3.65</v>
      </c>
      <c r="DB31" s="168">
        <v>3.37</v>
      </c>
      <c r="DC31" s="168">
        <v>3.32</v>
      </c>
      <c r="DD31" s="168">
        <v>3.1</v>
      </c>
      <c r="DE31" s="168">
        <v>3.1</v>
      </c>
      <c r="DF31" s="168">
        <v>3.3</v>
      </c>
      <c r="DG31" s="244">
        <v>3.4881121061191935</v>
      </c>
      <c r="DH31" s="169">
        <v>3.27</v>
      </c>
      <c r="DI31" s="169">
        <v>3.16</v>
      </c>
      <c r="DJ31" s="223">
        <v>3.15</v>
      </c>
      <c r="DK31" s="169">
        <v>3.01</v>
      </c>
      <c r="DL31" s="169">
        <v>3.2</v>
      </c>
      <c r="DM31" s="169">
        <v>3.55</v>
      </c>
      <c r="DN31" s="169">
        <v>3.71</v>
      </c>
      <c r="DO31" s="169">
        <v>3.23</v>
      </c>
      <c r="DP31" s="169">
        <v>3.28</v>
      </c>
      <c r="DQ31" s="169">
        <v>3.32</v>
      </c>
      <c r="DR31" s="169">
        <v>3.37</v>
      </c>
      <c r="DS31" s="170">
        <v>3.91</v>
      </c>
      <c r="DT31" s="170">
        <v>4.1100000000000003</v>
      </c>
      <c r="DU31" s="170">
        <v>4.55</v>
      </c>
      <c r="DV31" s="224">
        <v>4.47</v>
      </c>
      <c r="DW31" s="170">
        <v>6.06</v>
      </c>
      <c r="DX31" s="170">
        <v>7.01</v>
      </c>
      <c r="DY31" s="170">
        <v>7.95</v>
      </c>
      <c r="DZ31" s="224">
        <v>6.98</v>
      </c>
      <c r="EA31" s="224">
        <v>5.91</v>
      </c>
      <c r="EB31" s="224">
        <v>4.55</v>
      </c>
      <c r="EC31" s="224">
        <v>4.6500000000000004</v>
      </c>
      <c r="ED31" s="224">
        <v>5.31</v>
      </c>
      <c r="EE31" s="151">
        <v>6.41</v>
      </c>
      <c r="EF31" s="151">
        <v>6.31</v>
      </c>
      <c r="EG31" s="151">
        <v>6.11</v>
      </c>
      <c r="EH31" s="209">
        <v>5.76</v>
      </c>
      <c r="EI31" s="151">
        <v>7.44</v>
      </c>
      <c r="EJ31" s="151">
        <v>8.01</v>
      </c>
      <c r="EK31" s="151">
        <v>7.07</v>
      </c>
      <c r="EL31" s="151">
        <v>6.66</v>
      </c>
      <c r="EM31" s="151">
        <v>6.04</v>
      </c>
      <c r="EN31" s="171">
        <v>6.38</v>
      </c>
      <c r="EO31" s="245">
        <v>5.76204957392246</v>
      </c>
      <c r="EP31" s="349">
        <v>5.7631832732897639</v>
      </c>
      <c r="EQ31" s="220">
        <v>6.43</v>
      </c>
      <c r="ER31" s="374">
        <v>6.67</v>
      </c>
      <c r="ES31" s="221">
        <v>6.62</v>
      </c>
      <c r="ET31" s="376">
        <v>6.84</v>
      </c>
      <c r="EU31" s="376">
        <v>7.08</v>
      </c>
      <c r="EV31" s="376">
        <v>7.61</v>
      </c>
      <c r="EW31" s="376">
        <v>7.27</v>
      </c>
      <c r="EX31" s="376">
        <v>7.26</v>
      </c>
      <c r="EY31" s="376">
        <v>6.3</v>
      </c>
      <c r="EZ31" s="378">
        <v>5.57</v>
      </c>
      <c r="FA31" s="382">
        <v>5.61</v>
      </c>
      <c r="FB31" s="381">
        <v>6.12</v>
      </c>
      <c r="FC31" s="291">
        <v>5.82</v>
      </c>
      <c r="FD31" s="291">
        <v>5.62</v>
      </c>
      <c r="FE31" s="291">
        <v>6.33</v>
      </c>
      <c r="FF31" s="291">
        <v>6.75</v>
      </c>
      <c r="FG31" s="291">
        <v>6.64</v>
      </c>
      <c r="FH31" s="291"/>
      <c r="FI31" s="291"/>
      <c r="FJ31" s="291"/>
      <c r="FK31" s="291"/>
      <c r="FL31" s="291"/>
      <c r="FM31" s="291"/>
      <c r="FN31" s="291"/>
      <c r="FO31" s="388"/>
    </row>
    <row r="32" spans="1:171" x14ac:dyDescent="0.25">
      <c r="A32" s="25"/>
      <c r="EQ32" s="368"/>
      <c r="ER32" s="368"/>
      <c r="ES32" s="368"/>
      <c r="ET32" s="368"/>
      <c r="EU32" s="368"/>
      <c r="EV32" s="368"/>
      <c r="EW32" s="368"/>
      <c r="EX32" s="368"/>
      <c r="EY32" s="368"/>
      <c r="EZ32" s="368"/>
      <c r="FA32" s="368"/>
      <c r="FB32" s="368"/>
      <c r="FC32" s="389"/>
      <c r="FD32" s="389"/>
      <c r="FE32" s="389"/>
      <c r="FF32" s="389"/>
      <c r="FG32" s="389"/>
      <c r="FH32" s="389"/>
      <c r="FI32" s="389"/>
      <c r="FJ32" s="389"/>
      <c r="FK32" s="389"/>
      <c r="FL32" s="389"/>
      <c r="FM32" s="389"/>
      <c r="FN32" s="389"/>
      <c r="FO32" s="388"/>
    </row>
    <row r="33" spans="1:171" x14ac:dyDescent="0.25">
      <c r="A33" s="227" t="s">
        <v>17</v>
      </c>
      <c r="FO33" s="388"/>
    </row>
    <row r="34" spans="1:171" x14ac:dyDescent="0.25">
      <c r="A34" s="12" t="s">
        <v>2</v>
      </c>
      <c r="B34" s="416" t="s">
        <v>48</v>
      </c>
      <c r="C34" s="416"/>
      <c r="D34" s="416"/>
      <c r="E34" s="416"/>
      <c r="F34" s="416"/>
      <c r="G34" s="416"/>
      <c r="H34" s="416"/>
      <c r="I34" s="416"/>
      <c r="J34" s="416"/>
      <c r="K34" s="416"/>
      <c r="L34" s="416"/>
      <c r="M34" s="416"/>
      <c r="O34" s="414" t="s">
        <v>49</v>
      </c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5"/>
      <c r="AA34" s="415" t="s">
        <v>49</v>
      </c>
      <c r="AB34" s="415"/>
      <c r="AC34" s="415"/>
      <c r="AD34" s="415"/>
      <c r="AE34" s="415"/>
      <c r="AF34" s="415"/>
      <c r="AG34" s="415"/>
      <c r="AH34" s="415"/>
      <c r="AI34" s="415"/>
      <c r="AJ34" s="415"/>
      <c r="AK34" s="415"/>
      <c r="AL34" s="415"/>
      <c r="AM34" s="415" t="s">
        <v>49</v>
      </c>
      <c r="AN34" s="415"/>
      <c r="AO34" s="415"/>
      <c r="AP34" s="415"/>
      <c r="AQ34" s="415"/>
      <c r="AR34" s="415"/>
      <c r="AS34" s="415"/>
      <c r="AT34" s="415"/>
      <c r="AU34" s="415"/>
      <c r="AV34" s="415"/>
      <c r="AW34" s="415"/>
      <c r="AX34" s="415"/>
      <c r="AY34" s="415" t="s">
        <v>49</v>
      </c>
      <c r="AZ34" s="415"/>
      <c r="BA34" s="415"/>
      <c r="BB34" s="415"/>
      <c r="BC34" s="415"/>
      <c r="BD34" s="415"/>
      <c r="BE34" s="415"/>
      <c r="BF34" s="415"/>
      <c r="BG34" s="415"/>
      <c r="BH34" s="415"/>
      <c r="BI34" s="415"/>
      <c r="BJ34" s="415"/>
      <c r="BK34" s="415" t="s">
        <v>49</v>
      </c>
      <c r="BL34" s="415"/>
      <c r="BM34" s="415"/>
      <c r="BN34" s="415"/>
      <c r="BO34" s="415"/>
      <c r="BP34" s="415"/>
      <c r="BQ34" s="415"/>
      <c r="BR34" s="415"/>
      <c r="BS34" s="415"/>
      <c r="BT34" s="415"/>
      <c r="BU34" s="415"/>
      <c r="BV34" s="415"/>
      <c r="BW34" s="415" t="s">
        <v>49</v>
      </c>
      <c r="BX34" s="415"/>
      <c r="BY34" s="415"/>
      <c r="BZ34" s="415"/>
      <c r="CA34" s="415"/>
      <c r="CB34" s="415"/>
      <c r="CC34" s="415"/>
      <c r="CD34" s="415"/>
      <c r="CE34" s="415"/>
      <c r="CF34" s="415"/>
      <c r="CG34" s="415"/>
      <c r="CH34" s="415"/>
      <c r="CI34" s="415" t="s">
        <v>49</v>
      </c>
      <c r="CJ34" s="415"/>
      <c r="CK34" s="415"/>
      <c r="CL34" s="415"/>
      <c r="CM34" s="415"/>
      <c r="CN34" s="415"/>
      <c r="CO34" s="415"/>
      <c r="CP34" s="415"/>
      <c r="CQ34" s="415"/>
      <c r="CR34" s="415"/>
      <c r="CS34" s="415"/>
      <c r="CT34" s="415"/>
      <c r="CU34" s="415" t="s">
        <v>49</v>
      </c>
      <c r="CV34" s="415"/>
      <c r="CW34" s="415"/>
      <c r="CX34" s="415"/>
      <c r="CY34" s="415"/>
      <c r="CZ34" s="415"/>
      <c r="DA34" s="415"/>
      <c r="DB34" s="415"/>
      <c r="DC34" s="415"/>
      <c r="DD34" s="415"/>
      <c r="DE34" s="415"/>
      <c r="DF34" s="415"/>
      <c r="DG34" s="369"/>
      <c r="DH34" s="369"/>
      <c r="DI34" s="369"/>
      <c r="DJ34" s="369"/>
      <c r="DK34" s="369"/>
      <c r="DL34" s="369"/>
      <c r="DM34" s="369"/>
      <c r="DN34" s="369"/>
      <c r="DO34" s="369"/>
      <c r="DP34" s="369"/>
      <c r="DQ34" s="369"/>
      <c r="DR34" s="369"/>
      <c r="DS34" s="369"/>
      <c r="DT34" s="369"/>
      <c r="DU34" s="369"/>
      <c r="DV34" s="369"/>
      <c r="DW34" s="369"/>
      <c r="DX34" s="369"/>
      <c r="DY34" s="369"/>
      <c r="DZ34" s="369"/>
      <c r="EA34" s="369"/>
      <c r="EB34" s="369"/>
      <c r="EC34" s="369"/>
      <c r="ED34" s="369"/>
      <c r="EE34" s="369"/>
      <c r="EF34" s="369"/>
      <c r="EG34" s="369"/>
      <c r="EH34" s="369"/>
      <c r="EI34" s="369"/>
      <c r="EJ34" s="369"/>
      <c r="EK34" s="369"/>
      <c r="EL34" s="369"/>
      <c r="EM34" s="369"/>
      <c r="EN34" s="369"/>
      <c r="EO34" s="369"/>
      <c r="EP34" s="369"/>
      <c r="EQ34" s="369"/>
      <c r="ER34" s="369"/>
      <c r="ES34" s="369"/>
      <c r="ET34" s="369"/>
      <c r="EU34" s="369"/>
      <c r="EV34" s="369"/>
      <c r="EW34" s="369"/>
      <c r="EX34" s="369"/>
      <c r="EY34" s="369"/>
      <c r="EZ34" s="369"/>
      <c r="FA34" s="369"/>
      <c r="FB34" s="369"/>
      <c r="FC34" s="387"/>
      <c r="FD34" s="387"/>
      <c r="FE34" s="387"/>
      <c r="FF34" s="387"/>
      <c r="FG34" s="387"/>
      <c r="FH34" s="387"/>
      <c r="FI34" s="387"/>
      <c r="FJ34" s="387"/>
      <c r="FK34" s="387"/>
      <c r="FL34" s="387"/>
      <c r="FM34" s="387"/>
      <c r="FN34" s="387"/>
      <c r="FO34" s="388"/>
    </row>
    <row r="35" spans="1:171" x14ac:dyDescent="0.25">
      <c r="A35" s="13"/>
      <c r="B35" s="412">
        <v>2014</v>
      </c>
      <c r="C35" s="412">
        <v>2015</v>
      </c>
      <c r="D35" s="412">
        <v>2016</v>
      </c>
      <c r="E35" s="412">
        <v>2017</v>
      </c>
      <c r="F35" s="412">
        <v>2018</v>
      </c>
      <c r="G35" s="412">
        <v>2019</v>
      </c>
      <c r="H35" s="412">
        <v>2020</v>
      </c>
      <c r="I35" s="412">
        <v>2021</v>
      </c>
      <c r="J35" s="412">
        <v>2022</v>
      </c>
      <c r="K35" s="412">
        <v>2023</v>
      </c>
      <c r="L35" s="412">
        <v>2024</v>
      </c>
      <c r="M35" s="412">
        <v>2025</v>
      </c>
      <c r="O35" s="240" t="s">
        <v>21</v>
      </c>
      <c r="P35" s="240" t="s">
        <v>22</v>
      </c>
      <c r="Q35" s="240" t="s">
        <v>23</v>
      </c>
      <c r="R35" s="240" t="s">
        <v>24</v>
      </c>
      <c r="S35" s="240" t="s">
        <v>25</v>
      </c>
      <c r="T35" s="240" t="s">
        <v>26</v>
      </c>
      <c r="U35" s="240" t="s">
        <v>27</v>
      </c>
      <c r="V35" s="240" t="s">
        <v>28</v>
      </c>
      <c r="W35" s="240" t="s">
        <v>29</v>
      </c>
      <c r="X35" s="240" t="s">
        <v>30</v>
      </c>
      <c r="Y35" s="240" t="s">
        <v>31</v>
      </c>
      <c r="Z35" s="240" t="s">
        <v>32</v>
      </c>
      <c r="AA35" s="231" t="s">
        <v>33</v>
      </c>
      <c r="AB35" s="231" t="s">
        <v>34</v>
      </c>
      <c r="AC35" s="231" t="s">
        <v>35</v>
      </c>
      <c r="AD35" s="231" t="s">
        <v>36</v>
      </c>
      <c r="AE35" s="231" t="s">
        <v>37</v>
      </c>
      <c r="AF35" s="231" t="s">
        <v>45</v>
      </c>
      <c r="AG35" s="231" t="s">
        <v>39</v>
      </c>
      <c r="AH35" s="231" t="s">
        <v>40</v>
      </c>
      <c r="AI35" s="231" t="s">
        <v>41</v>
      </c>
      <c r="AJ35" s="231" t="s">
        <v>42</v>
      </c>
      <c r="AK35" s="231" t="s">
        <v>43</v>
      </c>
      <c r="AL35" s="231" t="s">
        <v>44</v>
      </c>
      <c r="AM35" s="14">
        <v>42370</v>
      </c>
      <c r="AN35" s="14">
        <v>42401</v>
      </c>
      <c r="AO35" s="14">
        <v>42430</v>
      </c>
      <c r="AP35" s="14">
        <v>42461</v>
      </c>
      <c r="AQ35" s="14">
        <v>42491</v>
      </c>
      <c r="AR35" s="14">
        <v>42522</v>
      </c>
      <c r="AS35" s="14">
        <v>42552</v>
      </c>
      <c r="AT35" s="14">
        <v>42583</v>
      </c>
      <c r="AU35" s="14">
        <v>42614</v>
      </c>
      <c r="AV35" s="14">
        <v>42644</v>
      </c>
      <c r="AW35" s="14">
        <v>42675</v>
      </c>
      <c r="AX35" s="14">
        <v>42705</v>
      </c>
      <c r="AY35" s="15">
        <v>42736</v>
      </c>
      <c r="AZ35" s="15">
        <v>42767</v>
      </c>
      <c r="BA35" s="15">
        <v>42795</v>
      </c>
      <c r="BB35" s="15">
        <v>42826</v>
      </c>
      <c r="BC35" s="15">
        <v>42856</v>
      </c>
      <c r="BD35" s="15">
        <v>42887</v>
      </c>
      <c r="BE35" s="15">
        <v>42917</v>
      </c>
      <c r="BF35" s="15">
        <v>42948</v>
      </c>
      <c r="BG35" s="15">
        <v>42979</v>
      </c>
      <c r="BH35" s="15">
        <v>43009</v>
      </c>
      <c r="BI35" s="15">
        <v>43040</v>
      </c>
      <c r="BJ35" s="15">
        <v>43070</v>
      </c>
      <c r="BK35" s="16">
        <v>43101</v>
      </c>
      <c r="BL35" s="16">
        <v>43132</v>
      </c>
      <c r="BM35" s="16">
        <v>43160</v>
      </c>
      <c r="BN35" s="16">
        <v>43191</v>
      </c>
      <c r="BO35" s="16">
        <v>43221</v>
      </c>
      <c r="BP35" s="16">
        <v>43252</v>
      </c>
      <c r="BQ35" s="16">
        <v>43282</v>
      </c>
      <c r="BR35" s="16">
        <v>43313</v>
      </c>
      <c r="BS35" s="16">
        <v>43344</v>
      </c>
      <c r="BT35" s="16">
        <v>43374</v>
      </c>
      <c r="BU35" s="16">
        <v>43405</v>
      </c>
      <c r="BV35" s="16">
        <v>43435</v>
      </c>
      <c r="BW35" s="17">
        <v>43466</v>
      </c>
      <c r="BX35" s="17">
        <v>43497</v>
      </c>
      <c r="BY35" s="17">
        <v>43525</v>
      </c>
      <c r="BZ35" s="17">
        <v>43556</v>
      </c>
      <c r="CA35" s="17">
        <v>43586</v>
      </c>
      <c r="CB35" s="17">
        <v>43617</v>
      </c>
      <c r="CC35" s="17">
        <v>43647</v>
      </c>
      <c r="CD35" s="17">
        <v>43678</v>
      </c>
      <c r="CE35" s="17">
        <v>43709</v>
      </c>
      <c r="CF35" s="17">
        <v>43739</v>
      </c>
      <c r="CG35" s="17">
        <v>43770</v>
      </c>
      <c r="CH35" s="17">
        <v>43800</v>
      </c>
      <c r="CI35" s="18">
        <v>43831</v>
      </c>
      <c r="CJ35" s="18">
        <v>43862</v>
      </c>
      <c r="CK35" s="18">
        <v>43891</v>
      </c>
      <c r="CL35" s="19" t="s">
        <v>46</v>
      </c>
      <c r="CM35" s="19" t="s">
        <v>47</v>
      </c>
      <c r="CN35" s="3">
        <v>43983</v>
      </c>
      <c r="CO35" s="3">
        <v>44013</v>
      </c>
      <c r="CP35" s="3">
        <v>44044</v>
      </c>
      <c r="CQ35" s="3">
        <v>44075</v>
      </c>
      <c r="CR35" s="3">
        <v>44105</v>
      </c>
      <c r="CS35" s="3">
        <v>44136</v>
      </c>
      <c r="CT35" s="3">
        <v>44166</v>
      </c>
      <c r="CU35" s="4">
        <v>44197</v>
      </c>
      <c r="CV35" s="4">
        <v>44228</v>
      </c>
      <c r="CW35" s="4">
        <v>44256</v>
      </c>
      <c r="CX35" s="4">
        <v>44287</v>
      </c>
      <c r="CY35" s="4">
        <v>44317</v>
      </c>
      <c r="CZ35" s="4">
        <v>44348</v>
      </c>
      <c r="DA35" s="4">
        <v>44378</v>
      </c>
      <c r="DB35" s="4">
        <v>44409</v>
      </c>
      <c r="DC35" s="4">
        <v>44440</v>
      </c>
      <c r="DD35" s="4">
        <v>44470</v>
      </c>
      <c r="DE35" s="4">
        <v>44501</v>
      </c>
      <c r="DF35" s="4">
        <v>44531</v>
      </c>
      <c r="DG35" s="5">
        <v>44562</v>
      </c>
      <c r="DH35" s="5">
        <v>44593</v>
      </c>
      <c r="DI35" s="5">
        <v>44621</v>
      </c>
      <c r="DJ35" s="5">
        <v>44652</v>
      </c>
      <c r="DK35" s="5">
        <v>44682</v>
      </c>
      <c r="DL35" s="5">
        <v>44713</v>
      </c>
      <c r="DM35" s="5">
        <v>44743</v>
      </c>
      <c r="DN35" s="5">
        <v>44774</v>
      </c>
      <c r="DO35" s="5">
        <v>44805</v>
      </c>
      <c r="DP35" s="5">
        <v>44835</v>
      </c>
      <c r="DQ35" s="5">
        <v>44866</v>
      </c>
      <c r="DR35" s="5">
        <v>44896</v>
      </c>
      <c r="DS35" s="6">
        <v>44927</v>
      </c>
      <c r="DT35" s="6">
        <v>44958</v>
      </c>
      <c r="DU35" s="6">
        <v>44986</v>
      </c>
      <c r="DV35" s="6">
        <v>45017</v>
      </c>
      <c r="DW35" s="6">
        <v>45047</v>
      </c>
      <c r="DX35" s="6">
        <v>45078</v>
      </c>
      <c r="DY35" s="6">
        <v>45108</v>
      </c>
      <c r="DZ35" s="6">
        <v>45139</v>
      </c>
      <c r="EA35" s="6">
        <v>45170</v>
      </c>
      <c r="EB35" s="6">
        <v>45200</v>
      </c>
      <c r="EC35" s="6">
        <v>45231</v>
      </c>
      <c r="ED35" s="6">
        <v>45261</v>
      </c>
      <c r="EE35" s="10">
        <v>45292</v>
      </c>
      <c r="EF35" s="10">
        <v>45323</v>
      </c>
      <c r="EG35" s="10">
        <v>45352</v>
      </c>
      <c r="EH35" s="10">
        <v>45383</v>
      </c>
      <c r="EI35" s="10">
        <v>45413</v>
      </c>
      <c r="EJ35" s="10">
        <v>45444</v>
      </c>
      <c r="EK35" s="10">
        <v>45474</v>
      </c>
      <c r="EL35" s="10">
        <v>45505</v>
      </c>
      <c r="EM35" s="10">
        <v>45536</v>
      </c>
      <c r="EN35" s="10">
        <v>45566</v>
      </c>
      <c r="EO35" s="10">
        <v>45597</v>
      </c>
      <c r="EP35" s="10">
        <v>45627</v>
      </c>
      <c r="EQ35" s="3">
        <v>45658</v>
      </c>
      <c r="ER35" s="3">
        <v>45689</v>
      </c>
      <c r="ES35" s="3">
        <v>45717</v>
      </c>
      <c r="ET35" s="3">
        <v>45748</v>
      </c>
      <c r="EU35" s="3">
        <v>45778</v>
      </c>
      <c r="EV35" s="3">
        <v>45809</v>
      </c>
      <c r="EW35" s="3">
        <v>45839</v>
      </c>
      <c r="EX35" s="3">
        <v>45870</v>
      </c>
      <c r="EY35" s="3">
        <v>45901</v>
      </c>
      <c r="EZ35" s="3">
        <v>45931</v>
      </c>
      <c r="FA35" s="3">
        <v>45962</v>
      </c>
      <c r="FB35" s="384">
        <v>45992</v>
      </c>
      <c r="FC35" s="254">
        <v>46023</v>
      </c>
      <c r="FD35" s="254">
        <v>46054</v>
      </c>
      <c r="FE35" s="254">
        <v>46082</v>
      </c>
      <c r="FF35" s="254">
        <v>46113</v>
      </c>
      <c r="FG35" s="254">
        <v>46143</v>
      </c>
      <c r="FH35" s="254">
        <v>46174</v>
      </c>
      <c r="FI35" s="254">
        <v>46204</v>
      </c>
      <c r="FJ35" s="254">
        <v>46235</v>
      </c>
      <c r="FK35" s="254">
        <v>46266</v>
      </c>
      <c r="FL35" s="254">
        <v>46296</v>
      </c>
      <c r="FM35" s="254">
        <v>46327</v>
      </c>
      <c r="FN35" s="254">
        <v>46357</v>
      </c>
      <c r="FO35" s="388"/>
    </row>
    <row r="36" spans="1:171" x14ac:dyDescent="0.25">
      <c r="A36" s="241" t="s">
        <v>3</v>
      </c>
      <c r="B36" s="228">
        <f>AVERAGE(O36:Z36)</f>
        <v>10552.611287708331</v>
      </c>
      <c r="C36" s="228">
        <f>AVERAGE(AA36:AL36)</f>
        <v>8825.4896770833329</v>
      </c>
      <c r="D36" s="229">
        <f>AVERAGE(AM36:AX36)</f>
        <v>6866.293333333334</v>
      </c>
      <c r="E36" s="229">
        <f>AVERAGE(AY36:BJ36)</f>
        <v>17288.688020000001</v>
      </c>
      <c r="F36" s="229">
        <f>AVERAGE(BK36:BV36)</f>
        <v>17945.829166666666</v>
      </c>
      <c r="G36" s="229">
        <f>AVERAGE(BW36:CH36)</f>
        <v>16163.514999999999</v>
      </c>
      <c r="H36" s="229">
        <f>AVERAGE(CI36:CT36)</f>
        <v>18640.597862500003</v>
      </c>
      <c r="I36" s="210">
        <f>AVERAGE(CU36:DF36)</f>
        <v>13330.176715239008</v>
      </c>
      <c r="J36" s="228">
        <f>AVERAGE(DG36:DR36)</f>
        <v>18243.568296743728</v>
      </c>
      <c r="K36" s="210">
        <f>AVERAGE(DS36:ED36)</f>
        <v>22444.406666666666</v>
      </c>
      <c r="L36" s="210">
        <f>AVERAGE(EE36:EP36)</f>
        <v>27619.177498984314</v>
      </c>
      <c r="M36" s="210">
        <f>AVERAGE(EQ36,ER36,ES36,ET36,EU36,EV36,EW36,EX36,EY36,EZ36,FA36,FB36)</f>
        <v>30375.873333333337</v>
      </c>
      <c r="O36" s="139">
        <f>O5*O21</f>
        <v>17150.698499999999</v>
      </c>
      <c r="P36" s="139">
        <f t="shared" ref="P36:Y36" si="102">P5*P21</f>
        <v>13497.3735</v>
      </c>
      <c r="Q36" s="139">
        <f t="shared" si="102"/>
        <v>14411.287075</v>
      </c>
      <c r="R36" s="139">
        <f t="shared" si="102"/>
        <v>11359.78515</v>
      </c>
      <c r="S36" s="139">
        <f t="shared" si="102"/>
        <v>10583.422500000001</v>
      </c>
      <c r="T36" s="139">
        <f t="shared" si="102"/>
        <v>8262.0768749999988</v>
      </c>
      <c r="U36" s="139">
        <f t="shared" si="102"/>
        <v>9596.8752899999999</v>
      </c>
      <c r="V36" s="139">
        <f t="shared" si="102"/>
        <v>8163.3733749999992</v>
      </c>
      <c r="W36" s="139">
        <f t="shared" si="102"/>
        <v>8560.7864874999996</v>
      </c>
      <c r="X36" s="139">
        <f t="shared" si="102"/>
        <v>7591.4282000000003</v>
      </c>
      <c r="Y36" s="139">
        <f t="shared" si="102"/>
        <v>6228.1630000000005</v>
      </c>
      <c r="Z36" s="139">
        <f t="shared" ref="Z36:AL36" si="103">Z5*Z21</f>
        <v>11226.065500000002</v>
      </c>
      <c r="AA36" s="179">
        <f t="shared" si="103"/>
        <v>5146.8936750000003</v>
      </c>
      <c r="AB36" s="179">
        <f t="shared" si="103"/>
        <v>8684.5738000000001</v>
      </c>
      <c r="AC36" s="179">
        <f t="shared" si="103"/>
        <v>8504.34</v>
      </c>
      <c r="AD36" s="179">
        <f t="shared" si="103"/>
        <v>10068.128280000001</v>
      </c>
      <c r="AE36" s="179">
        <f t="shared" si="103"/>
        <v>8320.9364499999992</v>
      </c>
      <c r="AF36" s="179">
        <f t="shared" si="103"/>
        <v>10180.324999999999</v>
      </c>
      <c r="AG36" s="179">
        <f t="shared" si="103"/>
        <v>9065.5701200000003</v>
      </c>
      <c r="AH36" s="179">
        <f t="shared" si="103"/>
        <v>7497.5713000000005</v>
      </c>
      <c r="AI36" s="179">
        <f t="shared" si="103"/>
        <v>9189.4683999999997</v>
      </c>
      <c r="AJ36" s="179">
        <f t="shared" si="103"/>
        <v>9890.267399999997</v>
      </c>
      <c r="AK36" s="179">
        <f t="shared" si="103"/>
        <v>9080.670500000002</v>
      </c>
      <c r="AL36" s="179">
        <f t="shared" si="103"/>
        <v>10277.131200000002</v>
      </c>
      <c r="AM36" s="180">
        <f t="shared" ref="AM36:AM46" si="104">AM5*AM21</f>
        <v>13488.2</v>
      </c>
      <c r="AN36" s="180">
        <f t="shared" ref="AN36:CQ41" si="105">AN5*AN21</f>
        <v>8988.07</v>
      </c>
      <c r="AO36" s="180">
        <f t="shared" si="105"/>
        <v>9628.7999999999993</v>
      </c>
      <c r="AP36" s="180">
        <f t="shared" si="105"/>
        <v>8929.68</v>
      </c>
      <c r="AQ36" s="180">
        <f t="shared" si="105"/>
        <v>7377.04</v>
      </c>
      <c r="AR36" s="180">
        <f t="shared" si="105"/>
        <v>7104.27</v>
      </c>
      <c r="AS36" s="180">
        <f t="shared" si="105"/>
        <v>5296.4400000000005</v>
      </c>
      <c r="AT36" s="180">
        <f t="shared" si="105"/>
        <v>5056.4399999999996</v>
      </c>
      <c r="AU36" s="180">
        <f t="shared" si="105"/>
        <v>4304.08</v>
      </c>
      <c r="AV36" s="180">
        <f t="shared" si="105"/>
        <v>4181.22</v>
      </c>
      <c r="AW36" s="180">
        <f t="shared" si="105"/>
        <v>4016.43</v>
      </c>
      <c r="AX36" s="180">
        <f t="shared" si="105"/>
        <v>4024.85</v>
      </c>
      <c r="AY36" s="181">
        <f t="shared" si="105"/>
        <v>16799.080000000002</v>
      </c>
      <c r="AZ36" s="181">
        <f t="shared" si="105"/>
        <v>17969.77</v>
      </c>
      <c r="BA36" s="181">
        <f t="shared" si="105"/>
        <v>25084.056239999998</v>
      </c>
      <c r="BB36" s="181">
        <f t="shared" si="105"/>
        <v>19310.52</v>
      </c>
      <c r="BC36" s="181">
        <f t="shared" si="105"/>
        <v>20709.609999999997</v>
      </c>
      <c r="BD36" s="181">
        <f t="shared" si="105"/>
        <v>19853.37</v>
      </c>
      <c r="BE36" s="181">
        <f t="shared" si="105"/>
        <v>21885.35</v>
      </c>
      <c r="BF36" s="181">
        <f t="shared" si="105"/>
        <v>18192.030000000002</v>
      </c>
      <c r="BG36" s="181">
        <f t="shared" si="105"/>
        <v>14061.449999999999</v>
      </c>
      <c r="BH36" s="181">
        <f t="shared" si="105"/>
        <v>12159</v>
      </c>
      <c r="BI36" s="181">
        <f t="shared" si="105"/>
        <v>10518.48</v>
      </c>
      <c r="BJ36" s="181">
        <f t="shared" si="105"/>
        <v>10921.54</v>
      </c>
      <c r="BK36" s="182">
        <f t="shared" si="105"/>
        <v>26485.920000000002</v>
      </c>
      <c r="BL36" s="182">
        <f t="shared" si="105"/>
        <v>19655.23</v>
      </c>
      <c r="BM36" s="182">
        <f t="shared" si="105"/>
        <v>19157.3</v>
      </c>
      <c r="BN36" s="182">
        <f t="shared" si="105"/>
        <v>21657.039999999997</v>
      </c>
      <c r="BO36" s="182">
        <f t="shared" si="105"/>
        <v>19951.54</v>
      </c>
      <c r="BP36" s="182">
        <f t="shared" si="105"/>
        <v>20625.300000000003</v>
      </c>
      <c r="BQ36" s="182">
        <f t="shared" si="105"/>
        <v>18422.400000000001</v>
      </c>
      <c r="BR36" s="182">
        <f t="shared" si="105"/>
        <v>19121.48</v>
      </c>
      <c r="BS36" s="182">
        <f t="shared" si="105"/>
        <v>14624.09</v>
      </c>
      <c r="BT36" s="182">
        <f t="shared" si="105"/>
        <v>12543.66</v>
      </c>
      <c r="BU36" s="182">
        <f t="shared" si="105"/>
        <v>10832.19</v>
      </c>
      <c r="BV36" s="182">
        <f t="shared" si="105"/>
        <v>12273.800000000001</v>
      </c>
      <c r="BW36" s="183">
        <f t="shared" si="105"/>
        <v>16894.650000000001</v>
      </c>
      <c r="BX36" s="183">
        <f t="shared" si="105"/>
        <v>20951.460000000003</v>
      </c>
      <c r="BY36" s="183">
        <f t="shared" si="105"/>
        <v>18762.48</v>
      </c>
      <c r="BZ36" s="183">
        <f t="shared" si="105"/>
        <v>13373.91</v>
      </c>
      <c r="CA36" s="183">
        <f t="shared" si="105"/>
        <v>18263.82</v>
      </c>
      <c r="CB36" s="183">
        <f t="shared" si="105"/>
        <v>11336.74</v>
      </c>
      <c r="CC36" s="183">
        <f t="shared" si="105"/>
        <v>13623.890000000001</v>
      </c>
      <c r="CD36" s="183">
        <f t="shared" si="105"/>
        <v>19646.52</v>
      </c>
      <c r="CE36" s="183">
        <f t="shared" si="105"/>
        <v>15775.08</v>
      </c>
      <c r="CF36" s="183">
        <f t="shared" si="105"/>
        <v>18128.22</v>
      </c>
      <c r="CG36" s="183">
        <f t="shared" si="105"/>
        <v>14361.6</v>
      </c>
      <c r="CH36" s="183">
        <f t="shared" si="105"/>
        <v>12843.81</v>
      </c>
      <c r="CI36" s="144">
        <f t="shared" si="105"/>
        <v>24164.400000000001</v>
      </c>
      <c r="CJ36" s="144">
        <f>CJ5*CJ21</f>
        <v>21357.420000000002</v>
      </c>
      <c r="CK36" s="144">
        <f t="shared" si="105"/>
        <v>18829.483550000001</v>
      </c>
      <c r="CL36" s="184">
        <f t="shared" si="105"/>
        <v>20616.230800000001</v>
      </c>
      <c r="CM36" s="185">
        <f>CM5*CM21</f>
        <v>15492.960000000001</v>
      </c>
      <c r="CN36" s="186">
        <f>CN5*CN21</f>
        <v>19019.390000000003</v>
      </c>
      <c r="CO36" s="147">
        <f t="shared" si="105"/>
        <v>13160.070000000002</v>
      </c>
      <c r="CP36" s="147">
        <f t="shared" si="105"/>
        <v>14238.18</v>
      </c>
      <c r="CQ36" s="147">
        <f>CQ5*CQ21</f>
        <v>16458.75</v>
      </c>
      <c r="CR36" s="147">
        <f>CR5*CR21</f>
        <v>20102.37</v>
      </c>
      <c r="CS36" s="147">
        <f t="shared" ref="CS36:DH46" si="106">CS5*CS21</f>
        <v>16663.32</v>
      </c>
      <c r="CT36" s="147">
        <f t="shared" si="106"/>
        <v>23584.6</v>
      </c>
      <c r="CU36" s="187">
        <f>CU5*CU21</f>
        <v>15795.329093833017</v>
      </c>
      <c r="CV36" s="148">
        <f>CV5*CV21</f>
        <v>17131.95</v>
      </c>
      <c r="CW36" s="148">
        <f t="shared" si="106"/>
        <v>21386.48</v>
      </c>
      <c r="CX36" s="148">
        <f t="shared" si="106"/>
        <v>13848.48</v>
      </c>
      <c r="CY36" s="148">
        <f>CY5*CY21</f>
        <v>12758.400000000001</v>
      </c>
      <c r="CZ36" s="148">
        <f t="shared" si="106"/>
        <v>13892.14</v>
      </c>
      <c r="DA36" s="148">
        <f t="shared" si="106"/>
        <v>14917.039999999999</v>
      </c>
      <c r="DB36" s="148">
        <f t="shared" si="106"/>
        <v>7078.2</v>
      </c>
      <c r="DC36" s="148">
        <f t="shared" si="106"/>
        <v>6411.3</v>
      </c>
      <c r="DD36" s="148">
        <f t="shared" si="106"/>
        <v>9368.7100000000009</v>
      </c>
      <c r="DE36" s="148">
        <f t="shared" si="106"/>
        <v>12132.6</v>
      </c>
      <c r="DF36" s="148">
        <f>DF5*DF21</f>
        <v>15241.491489035085</v>
      </c>
      <c r="DG36" s="149">
        <f>DG5*DG21</f>
        <v>19086.10956092475</v>
      </c>
      <c r="DH36" s="149">
        <f t="shared" ref="DH36:DM36" si="107">DH5*DH21</f>
        <v>11531.52</v>
      </c>
      <c r="DI36" s="149">
        <f t="shared" si="107"/>
        <v>21766.83</v>
      </c>
      <c r="DJ36" s="149">
        <f t="shared" si="107"/>
        <v>19448.27</v>
      </c>
      <c r="DK36" s="149">
        <f t="shared" si="107"/>
        <v>18709.75</v>
      </c>
      <c r="DL36" s="149">
        <f t="shared" si="107"/>
        <v>12089.7</v>
      </c>
      <c r="DM36" s="149">
        <f t="shared" si="107"/>
        <v>12888.960000000001</v>
      </c>
      <c r="DN36" s="149">
        <f t="shared" ref="DN36:DZ36" si="108">DN5*DN21</f>
        <v>17313.72</v>
      </c>
      <c r="DO36" s="149">
        <f t="shared" si="108"/>
        <v>20143.11</v>
      </c>
      <c r="DP36" s="149">
        <f t="shared" si="108"/>
        <v>30549.96</v>
      </c>
      <c r="DQ36" s="149">
        <f t="shared" si="108"/>
        <v>23947.52</v>
      </c>
      <c r="DR36" s="149">
        <f t="shared" si="108"/>
        <v>11447.37</v>
      </c>
      <c r="DS36" s="150">
        <f t="shared" si="108"/>
        <v>30922.320000000003</v>
      </c>
      <c r="DT36" s="150">
        <f t="shared" si="108"/>
        <v>17786.900000000001</v>
      </c>
      <c r="DU36" s="150">
        <f t="shared" si="108"/>
        <v>18333.46</v>
      </c>
      <c r="DV36" s="150">
        <f t="shared" si="108"/>
        <v>18741.560000000001</v>
      </c>
      <c r="DW36" s="150">
        <f t="shared" si="108"/>
        <v>23763.600000000002</v>
      </c>
      <c r="DX36" s="150">
        <f t="shared" si="108"/>
        <v>15888.75</v>
      </c>
      <c r="DY36" s="150">
        <f t="shared" si="108"/>
        <v>25793.279999999999</v>
      </c>
      <c r="DZ36" s="150">
        <f t="shared" si="108"/>
        <v>20819.600000000002</v>
      </c>
      <c r="EA36" s="150">
        <f t="shared" ref="EA36:EC36" si="109">EA5*EA21</f>
        <v>20800.32</v>
      </c>
      <c r="EB36" s="150">
        <f t="shared" si="109"/>
        <v>24529.68</v>
      </c>
      <c r="EC36" s="150">
        <f t="shared" si="109"/>
        <v>18264.16</v>
      </c>
      <c r="ED36" s="150">
        <f>ED5*ED21</f>
        <v>33689.25</v>
      </c>
      <c r="EE36" s="151">
        <f>EE5*EE21</f>
        <v>46493</v>
      </c>
      <c r="EF36" s="151">
        <f t="shared" ref="EF36:EN36" si="110">EF5*EF21</f>
        <v>36521.799999999996</v>
      </c>
      <c r="EG36" s="151">
        <f t="shared" si="110"/>
        <v>30433.439999999999</v>
      </c>
      <c r="EH36" s="151">
        <f t="shared" si="110"/>
        <v>20964.48</v>
      </c>
      <c r="EI36" s="151">
        <f t="shared" si="110"/>
        <v>32438</v>
      </c>
      <c r="EJ36" s="151">
        <f t="shared" si="110"/>
        <v>15899.09</v>
      </c>
      <c r="EK36" s="151">
        <f t="shared" si="110"/>
        <v>20124.259999999998</v>
      </c>
      <c r="EL36" s="151">
        <f t="shared" si="110"/>
        <v>36263.61</v>
      </c>
      <c r="EM36" s="151">
        <f t="shared" si="110"/>
        <v>33645.42</v>
      </c>
      <c r="EN36" s="151">
        <f t="shared" si="110"/>
        <v>18945.649999999998</v>
      </c>
      <c r="EO36" s="188">
        <f t="shared" ref="EO36:ES36" si="111">EO5*EO21</f>
        <v>17952.245534253016</v>
      </c>
      <c r="EP36" s="188">
        <f t="shared" si="111"/>
        <v>21749.1344535588</v>
      </c>
      <c r="EQ36" s="381">
        <f t="shared" si="111"/>
        <v>42033.63</v>
      </c>
      <c r="ER36" s="381">
        <f t="shared" si="111"/>
        <v>43460.340000000004</v>
      </c>
      <c r="ES36" s="381">
        <f t="shared" si="111"/>
        <v>37412.840000000004</v>
      </c>
      <c r="ET36" s="184">
        <f t="shared" ref="ET36:EX36" si="112">ET5*ET21</f>
        <v>20072.740000000002</v>
      </c>
      <c r="EU36" s="184">
        <f t="shared" si="112"/>
        <v>23527.32</v>
      </c>
      <c r="EV36" s="184">
        <f t="shared" si="112"/>
        <v>24415.379999999997</v>
      </c>
      <c r="EW36" s="184">
        <f t="shared" si="112"/>
        <v>30558</v>
      </c>
      <c r="EX36" s="184">
        <f t="shared" si="112"/>
        <v>23714.400000000001</v>
      </c>
      <c r="EY36" s="184">
        <f t="shared" ref="EY36:FD36" si="113">EY5*EY21</f>
        <v>23281.919999999998</v>
      </c>
      <c r="EZ36" s="184">
        <f t="shared" si="113"/>
        <v>32562.649999999998</v>
      </c>
      <c r="FA36" s="184">
        <f t="shared" si="113"/>
        <v>36562</v>
      </c>
      <c r="FB36" s="385">
        <f t="shared" si="113"/>
        <v>26909.260000000002</v>
      </c>
      <c r="FC36" s="291">
        <f t="shared" si="113"/>
        <v>28299.96</v>
      </c>
      <c r="FD36" s="291">
        <f t="shared" si="113"/>
        <v>33558.240000000005</v>
      </c>
      <c r="FE36" s="291">
        <f>FE5*FE21</f>
        <v>29732.46</v>
      </c>
      <c r="FF36" s="291">
        <f>FF5*FF21</f>
        <v>18662.879999999997</v>
      </c>
      <c r="FG36" s="291">
        <f>FG5*FG21</f>
        <v>18295.68</v>
      </c>
      <c r="FH36" s="291"/>
      <c r="FI36" s="291"/>
      <c r="FJ36" s="291"/>
      <c r="FK36" s="291"/>
      <c r="FL36" s="291"/>
      <c r="FM36" s="291"/>
      <c r="FN36" s="291"/>
      <c r="FO36" s="388"/>
    </row>
    <row r="37" spans="1:171" x14ac:dyDescent="0.25">
      <c r="A37" s="246" t="s">
        <v>4</v>
      </c>
      <c r="B37" s="228">
        <f t="shared" ref="B37:B46" si="114">AVERAGE(O37:Z37)</f>
        <v>2013.5954166666668</v>
      </c>
      <c r="C37" s="228">
        <f t="shared" ref="C37:C46" si="115">AVERAGE(AA37:AL37)</f>
        <v>1752.6158750000002</v>
      </c>
      <c r="D37" s="229">
        <f t="shared" ref="D37:D46" si="116">AVERAGE(AM37:AX37)</f>
        <v>582.50833333333333</v>
      </c>
      <c r="E37" s="229">
        <f t="shared" ref="E37:E46" si="117">AVERAGE(AY37:BJ37)</f>
        <v>2357.2639999999997</v>
      </c>
      <c r="F37" s="229">
        <f t="shared" ref="F37:F46" si="118">AVERAGE(BK37:BV37)</f>
        <v>1562.3183333333334</v>
      </c>
      <c r="G37" s="229">
        <f t="shared" ref="G37:G46" si="119">AVERAGE(BW37:CH37)</f>
        <v>3042.7100000000005</v>
      </c>
      <c r="H37" s="229">
        <f t="shared" ref="H37:H46" si="120">AVERAGE(CI37:CT37)</f>
        <v>2595.3787499999999</v>
      </c>
      <c r="I37" s="210">
        <f t="shared" ref="I37:I46" si="121">AVERAGE(CU37:DF37)</f>
        <v>2043.9379077444758</v>
      </c>
      <c r="J37" s="228">
        <f t="shared" ref="J37:J46" si="122">AVERAGE(DG37:DR37)</f>
        <v>2504.1019828786425</v>
      </c>
      <c r="K37" s="210">
        <f t="shared" ref="K37:K46" si="123">AVERAGE(DS37:ED37)</f>
        <v>3217.4683333333337</v>
      </c>
      <c r="L37" s="228">
        <f t="shared" ref="L37:L46" si="124">AVERAGE(EE37:EP37)</f>
        <v>3160.963378261898</v>
      </c>
      <c r="M37" s="210">
        <f t="shared" ref="M37:M46" si="125">AVERAGE(EQ37,ER37,ES37,ET37,EU37,EV37,EW37,EX37,EY37,EZ37,FA37,FB37)</f>
        <v>3611.0116666666672</v>
      </c>
      <c r="O37" s="139">
        <f t="shared" ref="O37:Y44" si="126">O6*O22</f>
        <v>2297.1824999999999</v>
      </c>
      <c r="P37" s="139">
        <f t="shared" si="126"/>
        <v>1801.59</v>
      </c>
      <c r="Q37" s="139">
        <f t="shared" si="126"/>
        <v>1701.4449999999999</v>
      </c>
      <c r="R37" s="139">
        <f t="shared" si="126"/>
        <v>1215.6200000000001</v>
      </c>
      <c r="S37" s="139">
        <f t="shared" si="126"/>
        <v>1595.748</v>
      </c>
      <c r="T37" s="139">
        <f t="shared" si="126"/>
        <v>1645.02</v>
      </c>
      <c r="U37" s="139">
        <f t="shared" si="126"/>
        <v>2396.12</v>
      </c>
      <c r="V37" s="139">
        <f t="shared" si="126"/>
        <v>1350.8625</v>
      </c>
      <c r="W37" s="139">
        <f t="shared" si="126"/>
        <v>2224.44</v>
      </c>
      <c r="X37" s="139">
        <f t="shared" si="126"/>
        <v>2018.682</v>
      </c>
      <c r="Y37" s="139">
        <f t="shared" si="126"/>
        <v>2503.86</v>
      </c>
      <c r="Z37" s="139">
        <f t="shared" ref="Z37:AL37" si="127">Z6*Z22</f>
        <v>3412.5750000000003</v>
      </c>
      <c r="AA37" s="179">
        <f t="shared" si="127"/>
        <v>2905.4700000000003</v>
      </c>
      <c r="AB37" s="179">
        <f t="shared" si="127"/>
        <v>3329.3399999999997</v>
      </c>
      <c r="AC37" s="179">
        <f t="shared" si="127"/>
        <v>1547.34</v>
      </c>
      <c r="AD37" s="179">
        <f t="shared" si="127"/>
        <v>1470.1599999999999</v>
      </c>
      <c r="AE37" s="179">
        <f t="shared" si="127"/>
        <v>1438.0174999999999</v>
      </c>
      <c r="AF37" s="179">
        <f t="shared" si="127"/>
        <v>1795.115</v>
      </c>
      <c r="AG37" s="179">
        <f t="shared" si="127"/>
        <v>1705.4399999999998</v>
      </c>
      <c r="AH37" s="179">
        <f t="shared" si="127"/>
        <v>1944.8</v>
      </c>
      <c r="AI37" s="179">
        <f t="shared" si="127"/>
        <v>1468.95</v>
      </c>
      <c r="AJ37" s="179">
        <f t="shared" si="127"/>
        <v>1408.008</v>
      </c>
      <c r="AK37" s="179">
        <f t="shared" si="127"/>
        <v>1009.375</v>
      </c>
      <c r="AL37" s="179">
        <f t="shared" si="127"/>
        <v>1009.375</v>
      </c>
      <c r="AM37" s="180">
        <f t="shared" si="104"/>
        <v>912.6</v>
      </c>
      <c r="AN37" s="180">
        <f t="shared" ref="AN37:BB37" si="128">AN6*AN22</f>
        <v>1256.6600000000001</v>
      </c>
      <c r="AO37" s="180">
        <f t="shared" si="128"/>
        <v>306</v>
      </c>
      <c r="AP37" s="180">
        <f t="shared" si="128"/>
        <v>78.75</v>
      </c>
      <c r="AQ37" s="180">
        <f t="shared" si="128"/>
        <v>67.47</v>
      </c>
      <c r="AR37" s="180">
        <f t="shared" si="128"/>
        <v>230.79</v>
      </c>
      <c r="AS37" s="180">
        <f t="shared" si="128"/>
        <v>243.04000000000002</v>
      </c>
      <c r="AT37" s="180">
        <f t="shared" si="128"/>
        <v>175.2</v>
      </c>
      <c r="AU37" s="180">
        <f t="shared" si="128"/>
        <v>656.6</v>
      </c>
      <c r="AV37" s="180">
        <f t="shared" si="128"/>
        <v>1032.3</v>
      </c>
      <c r="AW37" s="180">
        <f t="shared" si="128"/>
        <v>952.68999999999994</v>
      </c>
      <c r="AX37" s="180">
        <f t="shared" si="128"/>
        <v>1078</v>
      </c>
      <c r="AY37" s="181">
        <f t="shared" si="128"/>
        <v>3526</v>
      </c>
      <c r="AZ37" s="181">
        <f t="shared" si="128"/>
        <v>3972.07</v>
      </c>
      <c r="BA37" s="181">
        <f t="shared" si="128"/>
        <v>2186.5480000000002</v>
      </c>
      <c r="BB37" s="181">
        <f t="shared" si="128"/>
        <v>2192.19</v>
      </c>
      <c r="BC37" s="181">
        <f t="shared" si="105"/>
        <v>1609.79</v>
      </c>
      <c r="BD37" s="181">
        <f t="shared" si="105"/>
        <v>1444.32</v>
      </c>
      <c r="BE37" s="181">
        <f t="shared" si="105"/>
        <v>1263.24</v>
      </c>
      <c r="BF37" s="181">
        <f t="shared" si="105"/>
        <v>1446.6799999999998</v>
      </c>
      <c r="BG37" s="181">
        <f t="shared" si="105"/>
        <v>2038.3700000000001</v>
      </c>
      <c r="BH37" s="181">
        <f t="shared" si="105"/>
        <v>3173.1600000000003</v>
      </c>
      <c r="BI37" s="181">
        <f t="shared" si="105"/>
        <v>2856.8399999999997</v>
      </c>
      <c r="BJ37" s="181">
        <f t="shared" si="105"/>
        <v>2577.96</v>
      </c>
      <c r="BK37" s="182">
        <f t="shared" si="105"/>
        <v>2230.8000000000002</v>
      </c>
      <c r="BL37" s="182">
        <f t="shared" si="105"/>
        <v>3571.5600000000004</v>
      </c>
      <c r="BM37" s="182">
        <f t="shared" si="105"/>
        <v>1053</v>
      </c>
      <c r="BN37" s="182">
        <f t="shared" si="105"/>
        <v>239.75000000000003</v>
      </c>
      <c r="BO37" s="182">
        <f t="shared" si="105"/>
        <v>314.86</v>
      </c>
      <c r="BP37" s="182">
        <f t="shared" si="105"/>
        <v>640.56000000000006</v>
      </c>
      <c r="BQ37" s="182">
        <f t="shared" si="105"/>
        <v>872.33999999999992</v>
      </c>
      <c r="BR37" s="182">
        <f t="shared" si="105"/>
        <v>587.65000000000009</v>
      </c>
      <c r="BS37" s="182">
        <f t="shared" si="105"/>
        <v>1661.6</v>
      </c>
      <c r="BT37" s="182">
        <f t="shared" si="105"/>
        <v>2821.62</v>
      </c>
      <c r="BU37" s="182">
        <f t="shared" si="105"/>
        <v>2108.08</v>
      </c>
      <c r="BV37" s="182">
        <f t="shared" si="105"/>
        <v>2646</v>
      </c>
      <c r="BW37" s="183">
        <f t="shared" si="105"/>
        <v>3367.1000000000004</v>
      </c>
      <c r="BX37" s="183">
        <f t="shared" si="105"/>
        <v>3594.4500000000003</v>
      </c>
      <c r="BY37" s="183">
        <f t="shared" si="105"/>
        <v>2486.7600000000002</v>
      </c>
      <c r="BZ37" s="183">
        <f t="shared" si="105"/>
        <v>1040.6399999999999</v>
      </c>
      <c r="CA37" s="183">
        <f t="shared" si="105"/>
        <v>1423.3600000000001</v>
      </c>
      <c r="CB37" s="183">
        <f t="shared" si="105"/>
        <v>2328.3000000000002</v>
      </c>
      <c r="CC37" s="183">
        <f t="shared" si="105"/>
        <v>2845.56</v>
      </c>
      <c r="CD37" s="183">
        <f t="shared" si="105"/>
        <v>3419.6800000000003</v>
      </c>
      <c r="CE37" s="183">
        <f t="shared" si="105"/>
        <v>3633.0699999999997</v>
      </c>
      <c r="CF37" s="183">
        <f t="shared" si="105"/>
        <v>4459.04</v>
      </c>
      <c r="CG37" s="183">
        <f t="shared" si="105"/>
        <v>4855.4000000000005</v>
      </c>
      <c r="CH37" s="183">
        <f t="shared" si="105"/>
        <v>3059.1600000000003</v>
      </c>
      <c r="CI37" s="144">
        <f t="shared" si="105"/>
        <v>6262.2</v>
      </c>
      <c r="CJ37" s="144">
        <f t="shared" ref="CJ37:CJ46" si="129">CJ6*CJ22</f>
        <v>1894.7700000000002</v>
      </c>
      <c r="CK37" s="144">
        <f>CK6*CK22</f>
        <v>1025.8150000000001</v>
      </c>
      <c r="CL37" s="184">
        <f>CL6*CL22</f>
        <v>1349.33</v>
      </c>
      <c r="CM37" s="185">
        <f t="shared" ref="CM37:CN46" si="130">CM6*CM22</f>
        <v>1591.04</v>
      </c>
      <c r="CN37" s="186">
        <f t="shared" si="130"/>
        <v>2585.36</v>
      </c>
      <c r="CO37" s="147">
        <f>CO6*CO22</f>
        <v>2817.92</v>
      </c>
      <c r="CP37" s="147">
        <f>CP6*CP22</f>
        <v>3270.0000000000005</v>
      </c>
      <c r="CQ37" s="147">
        <f t="shared" si="105"/>
        <v>1837.3600000000001</v>
      </c>
      <c r="CR37" s="147">
        <f t="shared" ref="CR37:CR46" si="131">CR6*CR22</f>
        <v>3195.36</v>
      </c>
      <c r="CS37" s="147">
        <f t="shared" si="106"/>
        <v>3430.9700000000003</v>
      </c>
      <c r="CT37" s="147">
        <f t="shared" si="106"/>
        <v>1884.42</v>
      </c>
      <c r="CU37" s="187">
        <f t="shared" si="106"/>
        <v>2351.6548929337146</v>
      </c>
      <c r="CV37" s="148">
        <f t="shared" si="106"/>
        <v>1948.4499999999998</v>
      </c>
      <c r="CW37" s="148">
        <f t="shared" si="106"/>
        <v>1595.28</v>
      </c>
      <c r="CX37" s="148">
        <f t="shared" si="106"/>
        <v>2517.5100000000002</v>
      </c>
      <c r="CY37" s="148">
        <f t="shared" si="106"/>
        <v>1442.48</v>
      </c>
      <c r="CZ37" s="148">
        <f t="shared" si="106"/>
        <v>1088</v>
      </c>
      <c r="DA37" s="148">
        <f t="shared" si="106"/>
        <v>2031.6800000000003</v>
      </c>
      <c r="DB37" s="148">
        <f t="shared" si="106"/>
        <v>3663.69</v>
      </c>
      <c r="DC37" s="148">
        <f t="shared" si="106"/>
        <v>2470.6000000000004</v>
      </c>
      <c r="DD37" s="148">
        <f t="shared" si="106"/>
        <v>1716.99</v>
      </c>
      <c r="DE37" s="148">
        <f t="shared" si="106"/>
        <v>1984.4399999999998</v>
      </c>
      <c r="DF37" s="148">
        <f t="shared" si="106"/>
        <v>1716.48</v>
      </c>
      <c r="DG37" s="149">
        <f t="shared" si="106"/>
        <v>2249.0337945437095</v>
      </c>
      <c r="DH37" s="149">
        <f t="shared" si="106"/>
        <v>2637.48</v>
      </c>
      <c r="DI37" s="149">
        <f t="shared" ref="DI37:DK46" si="132">DI6*DI22</f>
        <v>2070</v>
      </c>
      <c r="DJ37" s="149">
        <f t="shared" si="132"/>
        <v>2279.6999999999998</v>
      </c>
      <c r="DK37" s="149">
        <f>DK6*DK22</f>
        <v>2646.5699999999997</v>
      </c>
      <c r="DL37" s="149">
        <f t="shared" ref="DL37:DR46" si="133">DL6*DL22</f>
        <v>2066.35</v>
      </c>
      <c r="DM37" s="149">
        <f t="shared" si="133"/>
        <v>3016</v>
      </c>
      <c r="DN37" s="149">
        <f t="shared" si="133"/>
        <v>3121.6000000000004</v>
      </c>
      <c r="DO37" s="149">
        <f t="shared" si="133"/>
        <v>1600.6399999999999</v>
      </c>
      <c r="DP37" s="149">
        <f t="shared" si="133"/>
        <v>2968</v>
      </c>
      <c r="DQ37" s="149">
        <f t="shared" si="133"/>
        <v>2950.03</v>
      </c>
      <c r="DR37" s="149">
        <f>DR6*DR22</f>
        <v>2443.8199999999997</v>
      </c>
      <c r="DS37" s="150">
        <f t="shared" ref="DS37:EE46" si="134">DS6*DS22</f>
        <v>3352.5</v>
      </c>
      <c r="DT37" s="150">
        <f t="shared" si="134"/>
        <v>3753.15</v>
      </c>
      <c r="DU37" s="150">
        <f t="shared" si="134"/>
        <v>1906.59</v>
      </c>
      <c r="DV37" s="150">
        <f t="shared" si="134"/>
        <v>2265.27</v>
      </c>
      <c r="DW37" s="150">
        <f t="shared" si="134"/>
        <v>2530.23</v>
      </c>
      <c r="DX37" s="150">
        <f t="shared" si="134"/>
        <v>1642.26</v>
      </c>
      <c r="DY37" s="150">
        <f t="shared" si="134"/>
        <v>2432.5</v>
      </c>
      <c r="DZ37" s="150">
        <f t="shared" si="134"/>
        <v>2596.3200000000002</v>
      </c>
      <c r="EA37" s="150">
        <f t="shared" si="134"/>
        <v>4624.5600000000004</v>
      </c>
      <c r="EB37" s="150">
        <f t="shared" si="134"/>
        <v>4948.0199999999995</v>
      </c>
      <c r="EC37" s="150">
        <f t="shared" si="134"/>
        <v>4876.7199999999993</v>
      </c>
      <c r="ED37" s="150">
        <f t="shared" si="134"/>
        <v>3681.5</v>
      </c>
      <c r="EE37" s="151">
        <f t="shared" si="134"/>
        <v>4490.29</v>
      </c>
      <c r="EF37" s="151">
        <f t="shared" ref="EF37" si="135">EF6*EF22</f>
        <v>5225.34</v>
      </c>
      <c r="EG37" s="151">
        <f t="shared" ref="EG37" si="136">EG6*EG22</f>
        <v>2410.5</v>
      </c>
      <c r="EH37" s="151">
        <f t="shared" ref="EH37" si="137">EH6*EH22</f>
        <v>1656.48</v>
      </c>
      <c r="EI37" s="151">
        <f t="shared" ref="EI37" si="138">EI6*EI22</f>
        <v>1792.97</v>
      </c>
      <c r="EJ37" s="151">
        <f t="shared" ref="EJ37" si="139">EJ6*EJ22</f>
        <v>1542.07</v>
      </c>
      <c r="EK37" s="151">
        <f t="shared" ref="EK37" si="140">EK6*EK22</f>
        <v>2638.6200000000003</v>
      </c>
      <c r="EL37" s="151">
        <f t="shared" ref="EL37" si="141">EL6*EL22</f>
        <v>2873.2799999999997</v>
      </c>
      <c r="EM37" s="151">
        <f t="shared" ref="EM37" si="142">EM6*EM22</f>
        <v>3307.56</v>
      </c>
      <c r="EN37" s="151">
        <f t="shared" ref="EN37:EP37" si="143">EN6*EN22</f>
        <v>5527.4400000000005</v>
      </c>
      <c r="EO37" s="188">
        <f t="shared" si="143"/>
        <v>3888.5533732081872</v>
      </c>
      <c r="EP37" s="188">
        <f t="shared" si="143"/>
        <v>2578.4571659345829</v>
      </c>
      <c r="EQ37" s="381">
        <f>EQ6*EQ22</f>
        <v>6562.0999999999995</v>
      </c>
      <c r="ER37" s="381">
        <f t="shared" ref="ER37:ES46" si="144">ER6*ER22</f>
        <v>3641.82</v>
      </c>
      <c r="ES37" s="381">
        <f>ES6*ES22</f>
        <v>2748.3199999999997</v>
      </c>
      <c r="ET37" s="184">
        <f t="shared" ref="ET37:EV46" si="145">ET6*ET22</f>
        <v>2610.96</v>
      </c>
      <c r="EU37" s="184">
        <f t="shared" si="145"/>
        <v>1389.96</v>
      </c>
      <c r="EV37" s="184">
        <f>EV6*EV22</f>
        <v>2279.11</v>
      </c>
      <c r="EW37" s="184">
        <f t="shared" ref="EW37:FG46" si="146">EW6*EW22</f>
        <v>2150.16</v>
      </c>
      <c r="EX37" s="184">
        <f t="shared" si="146"/>
        <v>3615.8999999999996</v>
      </c>
      <c r="EY37" s="184">
        <f t="shared" si="146"/>
        <v>4175.33</v>
      </c>
      <c r="EZ37" s="184">
        <f t="shared" si="146"/>
        <v>5271.72</v>
      </c>
      <c r="FA37" s="184">
        <f t="shared" si="146"/>
        <v>5816.72</v>
      </c>
      <c r="FB37" s="385">
        <f t="shared" si="146"/>
        <v>3070.04</v>
      </c>
      <c r="FC37" s="291">
        <f t="shared" si="146"/>
        <v>2869.02</v>
      </c>
      <c r="FD37" s="291">
        <f t="shared" si="146"/>
        <v>4242.05</v>
      </c>
      <c r="FE37" s="291">
        <f t="shared" si="146"/>
        <v>3957.3999999999996</v>
      </c>
      <c r="FF37" s="291">
        <f t="shared" si="146"/>
        <v>2897.84</v>
      </c>
      <c r="FG37" s="291">
        <f t="shared" si="146"/>
        <v>3816.3999999999996</v>
      </c>
      <c r="FH37" s="291"/>
      <c r="FI37" s="291"/>
      <c r="FJ37" s="291"/>
      <c r="FK37" s="291"/>
      <c r="FL37" s="291"/>
      <c r="FM37" s="291"/>
      <c r="FN37" s="291"/>
      <c r="FO37" s="388"/>
    </row>
    <row r="38" spans="1:171" x14ac:dyDescent="0.25">
      <c r="A38" s="246" t="s">
        <v>5</v>
      </c>
      <c r="B38" s="228">
        <f t="shared" si="114"/>
        <v>2129.0923750000002</v>
      </c>
      <c r="C38" s="228">
        <f t="shared" si="115"/>
        <v>1204.7380000000001</v>
      </c>
      <c r="D38" s="229">
        <f t="shared" si="116"/>
        <v>830.72249999999985</v>
      </c>
      <c r="E38" s="229">
        <f t="shared" si="117"/>
        <v>2406.0156666666662</v>
      </c>
      <c r="F38" s="229">
        <f t="shared" si="118"/>
        <v>2601.0741666666668</v>
      </c>
      <c r="G38" s="229">
        <f t="shared" si="119"/>
        <v>2138.0099999999998</v>
      </c>
      <c r="H38" s="229">
        <f t="shared" si="120"/>
        <v>348.33437500000008</v>
      </c>
      <c r="I38" s="210">
        <f t="shared" si="121"/>
        <v>392.92174707301069</v>
      </c>
      <c r="J38" s="228">
        <f t="shared" si="122"/>
        <v>442.03261044176702</v>
      </c>
      <c r="K38" s="210">
        <f t="shared" si="123"/>
        <v>870.90250000000015</v>
      </c>
      <c r="L38" s="228">
        <f t="shared" si="124"/>
        <v>2946.9764198274602</v>
      </c>
      <c r="M38" s="210">
        <f t="shared" si="125"/>
        <v>2349.8675000000003</v>
      </c>
      <c r="O38" s="139">
        <f t="shared" si="126"/>
        <v>2289.33</v>
      </c>
      <c r="P38" s="139">
        <f t="shared" si="126"/>
        <v>2860.9875000000002</v>
      </c>
      <c r="Q38" s="139">
        <f t="shared" si="126"/>
        <v>1866.2550000000001</v>
      </c>
      <c r="R38" s="139">
        <f t="shared" si="126"/>
        <v>1339.6675</v>
      </c>
      <c r="S38" s="139">
        <f t="shared" si="126"/>
        <v>2318.902</v>
      </c>
      <c r="T38" s="139">
        <f t="shared" si="126"/>
        <v>1490.9850000000001</v>
      </c>
      <c r="U38" s="139">
        <f t="shared" si="126"/>
        <v>2192.0639999999999</v>
      </c>
      <c r="V38" s="139">
        <f t="shared" si="126"/>
        <v>2377.8249999999998</v>
      </c>
      <c r="W38" s="139">
        <f t="shared" si="126"/>
        <v>4297.1025</v>
      </c>
      <c r="X38" s="139">
        <f t="shared" si="126"/>
        <v>1287.3600000000001</v>
      </c>
      <c r="Y38" s="139">
        <f t="shared" si="126"/>
        <v>1315.875</v>
      </c>
      <c r="Z38" s="139">
        <f t="shared" ref="Z38:AL38" si="147">Z7*Z23</f>
        <v>1912.7549999999999</v>
      </c>
      <c r="AA38" s="179">
        <f t="shared" si="147"/>
        <v>1348.29</v>
      </c>
      <c r="AB38" s="179">
        <f t="shared" si="147"/>
        <v>2144.46</v>
      </c>
      <c r="AC38" s="179">
        <f t="shared" si="147"/>
        <v>1247.8499999999999</v>
      </c>
      <c r="AD38" s="179">
        <f t="shared" si="147"/>
        <v>1544.0940000000001</v>
      </c>
      <c r="AE38" s="179">
        <f t="shared" si="147"/>
        <v>1744.2</v>
      </c>
      <c r="AF38" s="179">
        <f t="shared" si="147"/>
        <v>1073.08</v>
      </c>
      <c r="AG38" s="179">
        <f t="shared" si="147"/>
        <v>1159.78</v>
      </c>
      <c r="AH38" s="179">
        <f t="shared" si="147"/>
        <v>357.84</v>
      </c>
      <c r="AI38" s="179">
        <f t="shared" si="147"/>
        <v>1166.0550000000001</v>
      </c>
      <c r="AJ38" s="179">
        <f t="shared" si="147"/>
        <v>1237.1019999999999</v>
      </c>
      <c r="AK38" s="179">
        <f t="shared" si="147"/>
        <v>670.84249999999997</v>
      </c>
      <c r="AL38" s="179">
        <f t="shared" si="147"/>
        <v>763.26249999999993</v>
      </c>
      <c r="AM38" s="180">
        <f t="shared" si="104"/>
        <v>421.83</v>
      </c>
      <c r="AN38" s="180">
        <f t="shared" si="105"/>
        <v>632</v>
      </c>
      <c r="AO38" s="180">
        <f t="shared" si="105"/>
        <v>714.84</v>
      </c>
      <c r="AP38" s="180">
        <f t="shared" si="105"/>
        <v>1010.84</v>
      </c>
      <c r="AQ38" s="180">
        <f t="shared" si="105"/>
        <v>1311.4</v>
      </c>
      <c r="AR38" s="180">
        <f t="shared" si="105"/>
        <v>1048.96</v>
      </c>
      <c r="AS38" s="180">
        <f t="shared" si="105"/>
        <v>1663.74</v>
      </c>
      <c r="AT38" s="180">
        <f t="shared" si="105"/>
        <v>1086.3999999999999</v>
      </c>
      <c r="AU38" s="180">
        <f t="shared" si="105"/>
        <v>470.56</v>
      </c>
      <c r="AV38" s="180">
        <f t="shared" si="105"/>
        <v>813.91</v>
      </c>
      <c r="AW38" s="180">
        <f t="shared" si="105"/>
        <v>609.96</v>
      </c>
      <c r="AX38" s="180">
        <f t="shared" si="105"/>
        <v>184.23</v>
      </c>
      <c r="AY38" s="181">
        <f t="shared" si="105"/>
        <v>3630.04</v>
      </c>
      <c r="AZ38" s="181">
        <f t="shared" si="105"/>
        <v>2262.9199999999996</v>
      </c>
      <c r="BA38" s="181">
        <f t="shared" si="105"/>
        <v>1946.7379999999998</v>
      </c>
      <c r="BB38" s="181">
        <f t="shared" si="105"/>
        <v>2314.4699999999998</v>
      </c>
      <c r="BC38" s="181">
        <f t="shared" si="105"/>
        <v>1790.2500000000002</v>
      </c>
      <c r="BD38" s="181">
        <f t="shared" si="105"/>
        <v>1944.8</v>
      </c>
      <c r="BE38" s="181">
        <f t="shared" si="105"/>
        <v>2626.4</v>
      </c>
      <c r="BF38" s="181">
        <f t="shared" si="105"/>
        <v>1027.26</v>
      </c>
      <c r="BG38" s="181">
        <f t="shared" si="105"/>
        <v>3096.7999999999997</v>
      </c>
      <c r="BH38" s="181">
        <f t="shared" si="105"/>
        <v>2424.5</v>
      </c>
      <c r="BI38" s="181">
        <f t="shared" si="105"/>
        <v>2241.58</v>
      </c>
      <c r="BJ38" s="181">
        <f t="shared" si="105"/>
        <v>3566.43</v>
      </c>
      <c r="BK38" s="182">
        <f t="shared" si="105"/>
        <v>1890.0600000000002</v>
      </c>
      <c r="BL38" s="182">
        <f t="shared" si="105"/>
        <v>2312</v>
      </c>
      <c r="BM38" s="182">
        <f t="shared" si="105"/>
        <v>1984.6799999999998</v>
      </c>
      <c r="BN38" s="182">
        <f t="shared" si="105"/>
        <v>3592.58</v>
      </c>
      <c r="BO38" s="182">
        <f t="shared" si="105"/>
        <v>4847.2</v>
      </c>
      <c r="BP38" s="182">
        <f t="shared" si="105"/>
        <v>2860.7999999999997</v>
      </c>
      <c r="BQ38" s="182">
        <f t="shared" si="105"/>
        <v>3981.6</v>
      </c>
      <c r="BR38" s="182">
        <f t="shared" si="105"/>
        <v>3001.6000000000004</v>
      </c>
      <c r="BS38" s="182">
        <f t="shared" si="105"/>
        <v>1642.88</v>
      </c>
      <c r="BT38" s="182">
        <f t="shared" si="105"/>
        <v>2785.29</v>
      </c>
      <c r="BU38" s="182">
        <f t="shared" si="105"/>
        <v>1534.56</v>
      </c>
      <c r="BV38" s="182">
        <f t="shared" si="105"/>
        <v>779.64</v>
      </c>
      <c r="BW38" s="183">
        <f t="shared" si="105"/>
        <v>2032.03</v>
      </c>
      <c r="BX38" s="183">
        <f t="shared" si="105"/>
        <v>1482</v>
      </c>
      <c r="BY38" s="183">
        <f t="shared" si="105"/>
        <v>1060.95</v>
      </c>
      <c r="BZ38" s="183">
        <f t="shared" si="105"/>
        <v>2425.25</v>
      </c>
      <c r="CA38" s="183">
        <f t="shared" si="105"/>
        <v>3584.37</v>
      </c>
      <c r="CB38" s="183">
        <f t="shared" si="105"/>
        <v>2413.9500000000003</v>
      </c>
      <c r="CC38" s="183">
        <f t="shared" si="105"/>
        <v>3901.76</v>
      </c>
      <c r="CD38" s="183">
        <f t="shared" si="105"/>
        <v>2987.06</v>
      </c>
      <c r="CE38" s="183">
        <f t="shared" si="105"/>
        <v>1544.4</v>
      </c>
      <c r="CF38" s="183">
        <f t="shared" si="105"/>
        <v>1752.32</v>
      </c>
      <c r="CG38" s="183">
        <f t="shared" si="105"/>
        <v>2133.7800000000002</v>
      </c>
      <c r="CH38" s="183">
        <f t="shared" si="105"/>
        <v>338.25</v>
      </c>
      <c r="CI38" s="144">
        <f t="shared" si="105"/>
        <v>500.46</v>
      </c>
      <c r="CJ38" s="144">
        <f t="shared" si="129"/>
        <v>269.49</v>
      </c>
      <c r="CK38" s="144">
        <f t="shared" si="105"/>
        <v>394.45249999999999</v>
      </c>
      <c r="CL38" s="184">
        <f t="shared" si="105"/>
        <v>255.77999999999997</v>
      </c>
      <c r="CM38" s="185">
        <f t="shared" si="130"/>
        <v>434</v>
      </c>
      <c r="CN38" s="186">
        <f t="shared" si="130"/>
        <v>313.3</v>
      </c>
      <c r="CO38" s="147">
        <f t="shared" ref="CO38:CQ46" si="148">CO7*CO23</f>
        <v>153.11999999999998</v>
      </c>
      <c r="CP38" s="147">
        <f t="shared" si="148"/>
        <v>966.79</v>
      </c>
      <c r="CQ38" s="147">
        <f t="shared" si="105"/>
        <v>326.33999999999997</v>
      </c>
      <c r="CR38" s="147">
        <f t="shared" si="131"/>
        <v>83.26</v>
      </c>
      <c r="CS38" s="147">
        <f t="shared" si="106"/>
        <v>188.5</v>
      </c>
      <c r="CT38" s="147">
        <f t="shared" si="106"/>
        <v>294.52</v>
      </c>
      <c r="CU38" s="187">
        <f t="shared" si="106"/>
        <v>100.3909648761276</v>
      </c>
      <c r="CV38" s="148">
        <f t="shared" si="106"/>
        <v>20.68</v>
      </c>
      <c r="CW38" s="148">
        <f t="shared" si="106"/>
        <v>416.96999999999997</v>
      </c>
      <c r="CX38" s="148">
        <f t="shared" si="106"/>
        <v>131.76</v>
      </c>
      <c r="CY38" s="148">
        <f t="shared" si="106"/>
        <v>654.36</v>
      </c>
      <c r="CZ38" s="148">
        <f t="shared" si="106"/>
        <v>462.52</v>
      </c>
      <c r="DA38" s="148">
        <f t="shared" si="106"/>
        <v>530.1</v>
      </c>
      <c r="DB38" s="148">
        <f t="shared" si="106"/>
        <v>866.4</v>
      </c>
      <c r="DC38" s="148">
        <f t="shared" si="106"/>
        <v>225.02999999999997</v>
      </c>
      <c r="DD38" s="148">
        <f t="shared" si="106"/>
        <v>224.4</v>
      </c>
      <c r="DE38" s="148">
        <f t="shared" si="106"/>
        <v>618.24</v>
      </c>
      <c r="DF38" s="148">
        <f t="shared" si="106"/>
        <v>464.21000000000004</v>
      </c>
      <c r="DG38" s="149">
        <f t="shared" si="106"/>
        <v>170.33132530120486</v>
      </c>
      <c r="DH38" s="149">
        <f t="shared" si="106"/>
        <v>13.649999999999999</v>
      </c>
      <c r="DI38" s="149">
        <f t="shared" si="132"/>
        <v>51.36</v>
      </c>
      <c r="DJ38" s="149">
        <f t="shared" si="132"/>
        <v>151.58000000000001</v>
      </c>
      <c r="DK38" s="149">
        <f t="shared" si="132"/>
        <v>517.19999999999993</v>
      </c>
      <c r="DL38" s="149">
        <f t="shared" si="133"/>
        <v>608.29999999999995</v>
      </c>
      <c r="DM38" s="149">
        <f t="shared" si="133"/>
        <v>1246</v>
      </c>
      <c r="DN38" s="149">
        <f t="shared" si="133"/>
        <v>47.6</v>
      </c>
      <c r="DO38" s="149">
        <f t="shared" si="133"/>
        <v>360.3</v>
      </c>
      <c r="DP38" s="149">
        <f t="shared" si="133"/>
        <v>1820.3</v>
      </c>
      <c r="DQ38" s="149">
        <f t="shared" si="133"/>
        <v>52.57</v>
      </c>
      <c r="DR38" s="149">
        <f t="shared" si="133"/>
        <v>265.20000000000005</v>
      </c>
      <c r="DS38" s="150">
        <f t="shared" si="134"/>
        <v>406.8</v>
      </c>
      <c r="DT38" s="150">
        <f t="shared" si="134"/>
        <v>65.52</v>
      </c>
      <c r="DU38" s="150">
        <f t="shared" si="134"/>
        <v>280.67</v>
      </c>
      <c r="DV38" s="150">
        <f t="shared" si="134"/>
        <v>120.66</v>
      </c>
      <c r="DW38" s="150">
        <f t="shared" si="134"/>
        <v>591.36</v>
      </c>
      <c r="DX38" s="150">
        <f t="shared" si="134"/>
        <v>456.59999999999997</v>
      </c>
      <c r="DY38" s="150">
        <f t="shared" si="134"/>
        <v>1890.8</v>
      </c>
      <c r="DZ38" s="150">
        <f t="shared" si="134"/>
        <v>3856.52</v>
      </c>
      <c r="EA38" s="150">
        <f t="shared" si="134"/>
        <v>412.38</v>
      </c>
      <c r="EB38" s="150">
        <f t="shared" si="134"/>
        <v>1266.6599999999999</v>
      </c>
      <c r="EC38" s="150">
        <f t="shared" si="134"/>
        <v>582.66</v>
      </c>
      <c r="ED38" s="150">
        <f t="shared" si="134"/>
        <v>520.20000000000005</v>
      </c>
      <c r="EE38" s="151">
        <f t="shared" si="134"/>
        <v>474.29999999999995</v>
      </c>
      <c r="EF38" s="151">
        <f t="shared" ref="EF38" si="149">EF7*EF23</f>
        <v>423.15000000000003</v>
      </c>
      <c r="EG38" s="151">
        <f t="shared" ref="EG38" si="150">EG7*EG23</f>
        <v>891.94</v>
      </c>
      <c r="EH38" s="151">
        <f t="shared" ref="EH38" si="151">EH7*EH23</f>
        <v>1401.3</v>
      </c>
      <c r="EI38" s="151">
        <f t="shared" ref="EI38" si="152">EI7*EI23</f>
        <v>4385.13</v>
      </c>
      <c r="EJ38" s="151">
        <f t="shared" ref="EJ38" si="153">EJ7*EJ23</f>
        <v>2852.34</v>
      </c>
      <c r="EK38" s="151">
        <f t="shared" ref="EK38" si="154">EK7*EK23</f>
        <v>3617.96</v>
      </c>
      <c r="EL38" s="151">
        <f t="shared" ref="EL38" si="155">EL7*EL23</f>
        <v>5532.8</v>
      </c>
      <c r="EM38" s="151">
        <f t="shared" ref="EM38" si="156">EM7*EM23</f>
        <v>6161.7</v>
      </c>
      <c r="EN38" s="151">
        <f t="shared" ref="EN38:EQ38" si="157">EN7*EN23</f>
        <v>4111.4400000000005</v>
      </c>
      <c r="EO38" s="188">
        <f t="shared" si="157"/>
        <v>3490.4641402697043</v>
      </c>
      <c r="EP38" s="188">
        <f t="shared" si="157"/>
        <v>2021.1928976598176</v>
      </c>
      <c r="EQ38" s="381">
        <f t="shared" si="157"/>
        <v>3120.17</v>
      </c>
      <c r="ER38" s="381">
        <f t="shared" si="144"/>
        <v>1834.8</v>
      </c>
      <c r="ES38" s="381">
        <f t="shared" si="144"/>
        <v>1572.48</v>
      </c>
      <c r="ET38" s="184">
        <f t="shared" si="145"/>
        <v>886.39</v>
      </c>
      <c r="EU38" s="184">
        <f t="shared" si="145"/>
        <v>6451.5</v>
      </c>
      <c r="EV38" s="184">
        <f t="shared" si="145"/>
        <v>4068.79</v>
      </c>
      <c r="EW38" s="184">
        <f t="shared" si="146"/>
        <v>3138.17</v>
      </c>
      <c r="EX38" s="184">
        <f t="shared" si="146"/>
        <v>2991.05</v>
      </c>
      <c r="EY38" s="184">
        <f t="shared" si="146"/>
        <v>1117.5999999999999</v>
      </c>
      <c r="EZ38" s="184">
        <f t="shared" si="146"/>
        <v>1090.56</v>
      </c>
      <c r="FA38" s="184">
        <f t="shared" si="146"/>
        <v>852.84</v>
      </c>
      <c r="FB38" s="385">
        <f t="shared" si="146"/>
        <v>1074.06</v>
      </c>
      <c r="FC38" s="291">
        <f t="shared" si="146"/>
        <v>1463.16</v>
      </c>
      <c r="FD38" s="291">
        <f t="shared" si="146"/>
        <v>847.7</v>
      </c>
      <c r="FE38" s="291">
        <f t="shared" si="146"/>
        <v>1751.68</v>
      </c>
      <c r="FF38" s="291">
        <f t="shared" si="146"/>
        <v>1633.26</v>
      </c>
      <c r="FG38" s="291">
        <f t="shared" si="146"/>
        <v>2572.4</v>
      </c>
      <c r="FH38" s="291"/>
      <c r="FI38" s="291"/>
      <c r="FJ38" s="291"/>
      <c r="FK38" s="291"/>
      <c r="FL38" s="291"/>
      <c r="FM38" s="291"/>
      <c r="FN38" s="291"/>
      <c r="FO38" s="388"/>
    </row>
    <row r="39" spans="1:171" x14ac:dyDescent="0.25">
      <c r="A39" s="246" t="s">
        <v>6</v>
      </c>
      <c r="B39" s="228">
        <f t="shared" si="114"/>
        <v>4937.9155625000012</v>
      </c>
      <c r="C39" s="228">
        <f t="shared" si="115"/>
        <v>4060.0303750000003</v>
      </c>
      <c r="D39" s="229">
        <f t="shared" si="116"/>
        <v>1688.0800000000002</v>
      </c>
      <c r="E39" s="229">
        <f t="shared" si="117"/>
        <v>4076.5673333333325</v>
      </c>
      <c r="F39" s="229">
        <f t="shared" si="118"/>
        <v>5918.1808333333329</v>
      </c>
      <c r="G39" s="229">
        <f t="shared" si="119"/>
        <v>6644.7249999999985</v>
      </c>
      <c r="H39" s="229">
        <f t="shared" si="120"/>
        <v>4618.1164583333339</v>
      </c>
      <c r="I39" s="210">
        <f t="shared" si="121"/>
        <v>4253.3211596455039</v>
      </c>
      <c r="J39" s="228">
        <f t="shared" si="122"/>
        <v>3858.9931336670452</v>
      </c>
      <c r="K39" s="210">
        <f t="shared" si="123"/>
        <v>4360.4900000000007</v>
      </c>
      <c r="L39" s="228">
        <f t="shared" si="124"/>
        <v>5227.2694408449615</v>
      </c>
      <c r="M39" s="210">
        <f t="shared" si="125"/>
        <v>4333.7566666666662</v>
      </c>
      <c r="O39" s="139">
        <f t="shared" si="126"/>
        <v>5733.09</v>
      </c>
      <c r="P39" s="139">
        <f t="shared" si="126"/>
        <v>6389.0124999999998</v>
      </c>
      <c r="Q39" s="139">
        <f t="shared" si="126"/>
        <v>4713.3252499999999</v>
      </c>
      <c r="R39" s="139">
        <f t="shared" si="126"/>
        <v>4160.3249999999998</v>
      </c>
      <c r="S39" s="139">
        <f t="shared" si="126"/>
        <v>3598.5950000000003</v>
      </c>
      <c r="T39" s="139">
        <f t="shared" si="126"/>
        <v>4251.96</v>
      </c>
      <c r="U39" s="139">
        <f t="shared" si="126"/>
        <v>4696.5659999999998</v>
      </c>
      <c r="V39" s="139">
        <f t="shared" si="126"/>
        <v>4221.7000000000007</v>
      </c>
      <c r="W39" s="139">
        <f t="shared" si="126"/>
        <v>6701.03</v>
      </c>
      <c r="X39" s="139">
        <f t="shared" si="126"/>
        <v>5830.5079999999998</v>
      </c>
      <c r="Y39" s="139">
        <f t="shared" si="126"/>
        <v>5565.15</v>
      </c>
      <c r="Z39" s="139">
        <f t="shared" ref="Z39:AL39" si="158">Z8*Z24</f>
        <v>3393.7249999999999</v>
      </c>
      <c r="AA39" s="179">
        <f t="shared" si="158"/>
        <v>5116.3249999999998</v>
      </c>
      <c r="AB39" s="179">
        <f t="shared" si="158"/>
        <v>5092.1325000000006</v>
      </c>
      <c r="AC39" s="179">
        <f t="shared" si="158"/>
        <v>4793.9825000000001</v>
      </c>
      <c r="AD39" s="179">
        <f t="shared" si="158"/>
        <v>3743.9050000000007</v>
      </c>
      <c r="AE39" s="179">
        <f t="shared" si="158"/>
        <v>4594.9800000000005</v>
      </c>
      <c r="AF39" s="179">
        <f t="shared" si="158"/>
        <v>3744.4549999999999</v>
      </c>
      <c r="AG39" s="179">
        <f t="shared" si="158"/>
        <v>3858.2960000000003</v>
      </c>
      <c r="AH39" s="179">
        <f t="shared" si="158"/>
        <v>3801.7574999999997</v>
      </c>
      <c r="AI39" s="179">
        <f t="shared" si="158"/>
        <v>3190.6000000000004</v>
      </c>
      <c r="AJ39" s="179">
        <f t="shared" si="158"/>
        <v>4280.5159999999996</v>
      </c>
      <c r="AK39" s="179">
        <f t="shared" si="158"/>
        <v>3397.6274999999996</v>
      </c>
      <c r="AL39" s="179">
        <f t="shared" si="158"/>
        <v>3105.7874999999999</v>
      </c>
      <c r="AM39" s="180">
        <f t="shared" si="104"/>
        <v>1773.9</v>
      </c>
      <c r="AN39" s="180">
        <f t="shared" si="105"/>
        <v>2596.36</v>
      </c>
      <c r="AO39" s="180">
        <f t="shared" si="105"/>
        <v>2049.3200000000002</v>
      </c>
      <c r="AP39" s="180">
        <f t="shared" si="105"/>
        <v>1435.5</v>
      </c>
      <c r="AQ39" s="180">
        <f t="shared" si="105"/>
        <v>1392.96</v>
      </c>
      <c r="AR39" s="180">
        <f t="shared" si="105"/>
        <v>1608.5</v>
      </c>
      <c r="AS39" s="180">
        <f t="shared" si="105"/>
        <v>1417.75</v>
      </c>
      <c r="AT39" s="180">
        <f t="shared" si="105"/>
        <v>1495</v>
      </c>
      <c r="AU39" s="180">
        <f t="shared" si="105"/>
        <v>1201.2</v>
      </c>
      <c r="AV39" s="180">
        <f t="shared" si="105"/>
        <v>1541.43</v>
      </c>
      <c r="AW39" s="180">
        <f t="shared" si="105"/>
        <v>1893.8400000000001</v>
      </c>
      <c r="AX39" s="180">
        <f t="shared" si="105"/>
        <v>1851.2</v>
      </c>
      <c r="AY39" s="181">
        <f t="shared" si="105"/>
        <v>4363.92</v>
      </c>
      <c r="AZ39" s="181">
        <f t="shared" si="105"/>
        <v>4821.76</v>
      </c>
      <c r="BA39" s="181">
        <f t="shared" si="105"/>
        <v>3630.328</v>
      </c>
      <c r="BB39" s="181">
        <f t="shared" si="105"/>
        <v>3767.3999999999996</v>
      </c>
      <c r="BC39" s="181">
        <f t="shared" si="105"/>
        <v>3457.44</v>
      </c>
      <c r="BD39" s="181">
        <f t="shared" si="105"/>
        <v>4077.6200000000003</v>
      </c>
      <c r="BE39" s="181">
        <f t="shared" si="105"/>
        <v>3039.12</v>
      </c>
      <c r="BF39" s="181">
        <f t="shared" si="105"/>
        <v>3885</v>
      </c>
      <c r="BG39" s="181">
        <f t="shared" si="105"/>
        <v>2920.5</v>
      </c>
      <c r="BH39" s="181">
        <f t="shared" si="105"/>
        <v>4389.24</v>
      </c>
      <c r="BI39" s="181">
        <f t="shared" si="105"/>
        <v>3975.2799999999997</v>
      </c>
      <c r="BJ39" s="181">
        <f t="shared" si="105"/>
        <v>6591.2</v>
      </c>
      <c r="BK39" s="182">
        <f t="shared" si="105"/>
        <v>4664.7</v>
      </c>
      <c r="BL39" s="182">
        <f t="shared" si="105"/>
        <v>6790.4800000000005</v>
      </c>
      <c r="BM39" s="182">
        <f t="shared" si="105"/>
        <v>5123.3</v>
      </c>
      <c r="BN39" s="182">
        <f t="shared" si="105"/>
        <v>3811.5</v>
      </c>
      <c r="BO39" s="182">
        <f t="shared" si="105"/>
        <v>5223.6000000000004</v>
      </c>
      <c r="BP39" s="182">
        <f t="shared" si="105"/>
        <v>6176.6399999999994</v>
      </c>
      <c r="BQ39" s="182">
        <f t="shared" si="105"/>
        <v>5727.71</v>
      </c>
      <c r="BR39" s="182">
        <f t="shared" si="105"/>
        <v>6440.0000000000009</v>
      </c>
      <c r="BS39" s="182">
        <f t="shared" si="105"/>
        <v>5590.2</v>
      </c>
      <c r="BT39" s="182">
        <f t="shared" si="105"/>
        <v>6622.44</v>
      </c>
      <c r="BU39" s="182">
        <f t="shared" si="105"/>
        <v>8012.4000000000005</v>
      </c>
      <c r="BV39" s="182">
        <f t="shared" si="105"/>
        <v>6835.2</v>
      </c>
      <c r="BW39" s="183">
        <f t="shared" si="105"/>
        <v>8258.25</v>
      </c>
      <c r="BX39" s="183">
        <f t="shared" si="105"/>
        <v>6858.0499999999993</v>
      </c>
      <c r="BY39" s="183">
        <f t="shared" si="105"/>
        <v>7616.68</v>
      </c>
      <c r="BZ39" s="183">
        <f t="shared" si="105"/>
        <v>5410</v>
      </c>
      <c r="CA39" s="183">
        <f t="shared" si="105"/>
        <v>6860</v>
      </c>
      <c r="CB39" s="183">
        <f t="shared" si="105"/>
        <v>8370.1299999999992</v>
      </c>
      <c r="CC39" s="183">
        <f t="shared" si="105"/>
        <v>6802.78</v>
      </c>
      <c r="CD39" s="183">
        <f t="shared" si="105"/>
        <v>6498.03</v>
      </c>
      <c r="CE39" s="183">
        <f t="shared" si="105"/>
        <v>7321.5300000000007</v>
      </c>
      <c r="CF39" s="183">
        <f t="shared" si="105"/>
        <v>4754.01</v>
      </c>
      <c r="CG39" s="183">
        <f t="shared" si="105"/>
        <v>4943.12</v>
      </c>
      <c r="CH39" s="183">
        <f t="shared" si="105"/>
        <v>6044.12</v>
      </c>
      <c r="CI39" s="144">
        <f t="shared" si="105"/>
        <v>9418.7800000000007</v>
      </c>
      <c r="CJ39" s="144">
        <f t="shared" si="129"/>
        <v>6007.5</v>
      </c>
      <c r="CK39" s="144">
        <f>CK8*CK24</f>
        <v>4284.5074999999997</v>
      </c>
      <c r="CL39" s="184">
        <f t="shared" si="105"/>
        <v>3900.7</v>
      </c>
      <c r="CM39" s="185">
        <f t="shared" si="130"/>
        <v>4150.09</v>
      </c>
      <c r="CN39" s="186">
        <f t="shared" si="130"/>
        <v>3804.57</v>
      </c>
      <c r="CO39" s="147">
        <f t="shared" si="148"/>
        <v>3843.84</v>
      </c>
      <c r="CP39" s="147">
        <f t="shared" si="148"/>
        <v>5187.6400000000003</v>
      </c>
      <c r="CQ39" s="147">
        <f t="shared" si="105"/>
        <v>3585.3</v>
      </c>
      <c r="CR39" s="147">
        <f t="shared" si="131"/>
        <v>3419.61</v>
      </c>
      <c r="CS39" s="147">
        <f t="shared" si="106"/>
        <v>3751.34</v>
      </c>
      <c r="CT39" s="147">
        <f t="shared" si="106"/>
        <v>4063.5200000000004</v>
      </c>
      <c r="CU39" s="187">
        <f t="shared" si="106"/>
        <v>4568.6339157460479</v>
      </c>
      <c r="CV39" s="148">
        <f t="shared" si="106"/>
        <v>4723.5</v>
      </c>
      <c r="CW39" s="148">
        <f t="shared" si="106"/>
        <v>5820.63</v>
      </c>
      <c r="CX39" s="148">
        <f t="shared" si="106"/>
        <v>4902.54</v>
      </c>
      <c r="CY39" s="148">
        <f t="shared" si="106"/>
        <v>3928.25</v>
      </c>
      <c r="CZ39" s="148">
        <f t="shared" si="106"/>
        <v>4422.25</v>
      </c>
      <c r="DA39" s="148">
        <f t="shared" si="106"/>
        <v>4277</v>
      </c>
      <c r="DB39" s="148">
        <f t="shared" si="106"/>
        <v>5009.6000000000004</v>
      </c>
      <c r="DC39" s="148">
        <f t="shared" si="106"/>
        <v>3765.96</v>
      </c>
      <c r="DD39" s="148">
        <f t="shared" si="106"/>
        <v>4064.63</v>
      </c>
      <c r="DE39" s="148">
        <f t="shared" si="106"/>
        <v>2793.5</v>
      </c>
      <c r="DF39" s="148">
        <f t="shared" si="106"/>
        <v>2763.36</v>
      </c>
      <c r="DG39" s="149">
        <f t="shared" si="106"/>
        <v>4294.6576040045402</v>
      </c>
      <c r="DH39" s="149">
        <f t="shared" si="106"/>
        <v>2592.21</v>
      </c>
      <c r="DI39" s="149">
        <f t="shared" si="132"/>
        <v>3036.96</v>
      </c>
      <c r="DJ39" s="149">
        <f t="shared" si="132"/>
        <v>3498.9100000000003</v>
      </c>
      <c r="DK39" s="149">
        <f t="shared" si="132"/>
        <v>3534.84</v>
      </c>
      <c r="DL39" s="149">
        <f t="shared" si="133"/>
        <v>2819.7000000000003</v>
      </c>
      <c r="DM39" s="149">
        <f t="shared" si="133"/>
        <v>3646.88</v>
      </c>
      <c r="DN39" s="149">
        <f t="shared" si="133"/>
        <v>4129.88</v>
      </c>
      <c r="DO39" s="149">
        <f t="shared" si="133"/>
        <v>3330.36</v>
      </c>
      <c r="DP39" s="149">
        <f t="shared" si="133"/>
        <v>4355.96</v>
      </c>
      <c r="DQ39" s="149">
        <f t="shared" si="133"/>
        <v>7744.4</v>
      </c>
      <c r="DR39" s="149">
        <f t="shared" si="133"/>
        <v>3323.16</v>
      </c>
      <c r="DS39" s="150">
        <f t="shared" si="134"/>
        <v>6817.36</v>
      </c>
      <c r="DT39" s="150">
        <f t="shared" si="134"/>
        <v>3681</v>
      </c>
      <c r="DU39" s="150">
        <f t="shared" si="134"/>
        <v>3036.8</v>
      </c>
      <c r="DV39" s="150">
        <f t="shared" si="134"/>
        <v>3115.2</v>
      </c>
      <c r="DW39" s="150">
        <f t="shared" si="134"/>
        <v>3268.25</v>
      </c>
      <c r="DX39" s="150">
        <f t="shared" si="134"/>
        <v>3637.8</v>
      </c>
      <c r="DY39" s="150">
        <f t="shared" si="134"/>
        <v>4550.5600000000004</v>
      </c>
      <c r="DZ39" s="150">
        <f t="shared" si="134"/>
        <v>4978.05</v>
      </c>
      <c r="EA39" s="150">
        <f t="shared" si="134"/>
        <v>5904.3600000000006</v>
      </c>
      <c r="EB39" s="150">
        <f t="shared" si="134"/>
        <v>4603.2</v>
      </c>
      <c r="EC39" s="150">
        <f t="shared" si="134"/>
        <v>4056.54</v>
      </c>
      <c r="ED39" s="150">
        <f t="shared" si="134"/>
        <v>4676.76</v>
      </c>
      <c r="EE39" s="151">
        <f t="shared" si="134"/>
        <v>5691.6</v>
      </c>
      <c r="EF39" s="151">
        <f t="shared" ref="EF39" si="159">EF8*EF24</f>
        <v>5551.2800000000007</v>
      </c>
      <c r="EG39" s="151">
        <f t="shared" ref="EG39" si="160">EG8*EG24</f>
        <v>5456.8</v>
      </c>
      <c r="EH39" s="151">
        <f t="shared" ref="EH39" si="161">EH8*EH24</f>
        <v>6089.32</v>
      </c>
      <c r="EI39" s="151">
        <f t="shared" ref="EI39" si="162">EI8*EI24</f>
        <v>6210.0599999999995</v>
      </c>
      <c r="EJ39" s="151">
        <f t="shared" ref="EJ39" si="163">EJ8*EJ24</f>
        <v>5702.98</v>
      </c>
      <c r="EK39" s="151">
        <f t="shared" ref="EK39" si="164">EK8*EK24</f>
        <v>3311.4900000000002</v>
      </c>
      <c r="EL39" s="151">
        <f t="shared" ref="EL39" si="165">EL8*EL24</f>
        <v>5494.86</v>
      </c>
      <c r="EM39" s="151">
        <f t="shared" ref="EM39" si="166">EM8*EM24</f>
        <v>5223.3999999999996</v>
      </c>
      <c r="EN39" s="151">
        <f t="shared" ref="EN39:EQ39" si="167">EN8*EN24</f>
        <v>5125.05</v>
      </c>
      <c r="EO39" s="188">
        <f t="shared" si="167"/>
        <v>4080.7606706049901</v>
      </c>
      <c r="EP39" s="188">
        <f t="shared" si="167"/>
        <v>4789.63261953455</v>
      </c>
      <c r="EQ39" s="381">
        <f t="shared" si="167"/>
        <v>6310</v>
      </c>
      <c r="ER39" s="381">
        <f t="shared" si="144"/>
        <v>5202.8999999999996</v>
      </c>
      <c r="ES39" s="381">
        <f t="shared" si="144"/>
        <v>4172.84</v>
      </c>
      <c r="ET39" s="184">
        <f t="shared" si="145"/>
        <v>3605.7</v>
      </c>
      <c r="EU39" s="184">
        <f t="shared" si="145"/>
        <v>3903.54</v>
      </c>
      <c r="EV39" s="184">
        <f t="shared" si="145"/>
        <v>4251.09</v>
      </c>
      <c r="EW39" s="184">
        <f t="shared" si="146"/>
        <v>3410.3399999999997</v>
      </c>
      <c r="EX39" s="184">
        <f t="shared" si="146"/>
        <v>3823.7499999999995</v>
      </c>
      <c r="EY39" s="184">
        <f t="shared" si="146"/>
        <v>4992</v>
      </c>
      <c r="EZ39" s="184">
        <f t="shared" si="146"/>
        <v>3973.2000000000003</v>
      </c>
      <c r="FA39" s="184">
        <f t="shared" si="146"/>
        <v>3747.42</v>
      </c>
      <c r="FB39" s="385">
        <f t="shared" si="146"/>
        <v>4612.3</v>
      </c>
      <c r="FC39" s="291">
        <f t="shared" si="146"/>
        <v>4093.9500000000003</v>
      </c>
      <c r="FD39" s="291">
        <f t="shared" si="146"/>
        <v>6052.28</v>
      </c>
      <c r="FE39" s="291">
        <f t="shared" si="146"/>
        <v>8197.2000000000007</v>
      </c>
      <c r="FF39" s="291">
        <f t="shared" si="146"/>
        <v>6223.23</v>
      </c>
      <c r="FG39" s="291">
        <f t="shared" si="146"/>
        <v>5999.3600000000006</v>
      </c>
      <c r="FH39" s="291"/>
      <c r="FI39" s="291"/>
      <c r="FJ39" s="291"/>
      <c r="FK39" s="291"/>
      <c r="FL39" s="291"/>
      <c r="FM39" s="291"/>
      <c r="FN39" s="291"/>
      <c r="FO39" s="388"/>
    </row>
    <row r="40" spans="1:171" x14ac:dyDescent="0.25">
      <c r="A40" s="246" t="s">
        <v>7</v>
      </c>
      <c r="B40" s="228">
        <f t="shared" si="114"/>
        <v>152.20666666666668</v>
      </c>
      <c r="C40" s="228">
        <f t="shared" si="115"/>
        <v>267.37416666666667</v>
      </c>
      <c r="D40" s="229">
        <f t="shared" si="116"/>
        <v>131.17166666666665</v>
      </c>
      <c r="E40" s="229">
        <f t="shared" si="117"/>
        <v>300.33</v>
      </c>
      <c r="F40" s="229">
        <f t="shared" si="118"/>
        <v>346.87166666666667</v>
      </c>
      <c r="G40" s="229">
        <f t="shared" si="119"/>
        <v>453.10583333333335</v>
      </c>
      <c r="H40" s="229">
        <f t="shared" si="120"/>
        <v>256.92041666666665</v>
      </c>
      <c r="I40" s="210">
        <f t="shared" si="121"/>
        <v>236.57637013318262</v>
      </c>
      <c r="J40" s="228">
        <f t="shared" si="122"/>
        <v>267.66545254247507</v>
      </c>
      <c r="K40" s="210">
        <f t="shared" si="123"/>
        <v>409.00499999999994</v>
      </c>
      <c r="L40" s="228">
        <f t="shared" si="124"/>
        <v>498.81906438495099</v>
      </c>
      <c r="M40" s="210">
        <f t="shared" si="125"/>
        <v>504.94083333333333</v>
      </c>
      <c r="O40" s="139">
        <f t="shared" si="126"/>
        <v>162.44999999999999</v>
      </c>
      <c r="P40" s="139">
        <f t="shared" si="126"/>
        <v>135</v>
      </c>
      <c r="Q40" s="139">
        <f t="shared" si="126"/>
        <v>34.799999999999997</v>
      </c>
      <c r="R40" s="139">
        <f t="shared" si="126"/>
        <v>95</v>
      </c>
      <c r="S40" s="139">
        <f t="shared" si="126"/>
        <v>131.04</v>
      </c>
      <c r="T40" s="139">
        <f t="shared" si="126"/>
        <v>146.85</v>
      </c>
      <c r="U40" s="139">
        <f t="shared" si="126"/>
        <v>93.240000000000009</v>
      </c>
      <c r="V40" s="139">
        <f t="shared" si="126"/>
        <v>272.59999999999997</v>
      </c>
      <c r="W40" s="139">
        <f t="shared" si="126"/>
        <v>184.8</v>
      </c>
      <c r="X40" s="139">
        <f t="shared" si="126"/>
        <v>92.4</v>
      </c>
      <c r="Y40" s="139">
        <f t="shared" si="126"/>
        <v>323.3</v>
      </c>
      <c r="Z40" s="139">
        <f t="shared" ref="Z40:AL40" si="168">Z9*Z25</f>
        <v>155</v>
      </c>
      <c r="AA40" s="179">
        <f t="shared" si="168"/>
        <v>441</v>
      </c>
      <c r="AB40" s="179">
        <f t="shared" si="168"/>
        <v>175.2</v>
      </c>
      <c r="AC40" s="179">
        <f t="shared" si="168"/>
        <v>240.7</v>
      </c>
      <c r="AD40" s="179">
        <f t="shared" si="168"/>
        <v>94.64</v>
      </c>
      <c r="AE40" s="179">
        <f t="shared" si="168"/>
        <v>283.55</v>
      </c>
      <c r="AF40" s="179">
        <f t="shared" si="168"/>
        <v>73.7</v>
      </c>
      <c r="AG40" s="179">
        <f t="shared" si="168"/>
        <v>306.71999999999997</v>
      </c>
      <c r="AH40" s="179">
        <f t="shared" si="168"/>
        <v>395.2</v>
      </c>
      <c r="AI40" s="179">
        <f t="shared" si="168"/>
        <v>324.84999999999997</v>
      </c>
      <c r="AJ40" s="179">
        <f t="shared" si="168"/>
        <v>188.48</v>
      </c>
      <c r="AK40" s="179">
        <f t="shared" si="168"/>
        <v>187.2</v>
      </c>
      <c r="AL40" s="179">
        <f t="shared" si="168"/>
        <v>497.24999999999994</v>
      </c>
      <c r="AM40" s="180">
        <f t="shared" si="104"/>
        <v>202.4</v>
      </c>
      <c r="AN40" s="180">
        <f t="shared" si="105"/>
        <v>64.900000000000006</v>
      </c>
      <c r="AO40" s="180">
        <f t="shared" si="105"/>
        <v>33.44</v>
      </c>
      <c r="AP40" s="180">
        <f t="shared" si="105"/>
        <v>73.75</v>
      </c>
      <c r="AQ40" s="180">
        <f t="shared" si="105"/>
        <v>84.240000000000009</v>
      </c>
      <c r="AR40" s="180">
        <f t="shared" si="105"/>
        <v>123.95</v>
      </c>
      <c r="AS40" s="180">
        <f t="shared" si="105"/>
        <v>101.25</v>
      </c>
      <c r="AT40" s="180">
        <f t="shared" si="105"/>
        <v>164.16000000000003</v>
      </c>
      <c r="AU40" s="180">
        <f t="shared" si="105"/>
        <v>100.75</v>
      </c>
      <c r="AV40" s="180">
        <f t="shared" si="105"/>
        <v>386.1</v>
      </c>
      <c r="AW40" s="180">
        <f t="shared" si="105"/>
        <v>80.52</v>
      </c>
      <c r="AX40" s="180">
        <f t="shared" si="105"/>
        <v>158.6</v>
      </c>
      <c r="AY40" s="181">
        <f t="shared" si="105"/>
        <v>481.4</v>
      </c>
      <c r="AZ40" s="181">
        <f t="shared" si="105"/>
        <v>364.00000000000006</v>
      </c>
      <c r="BA40" s="181">
        <f t="shared" si="105"/>
        <v>291.2</v>
      </c>
      <c r="BB40" s="181">
        <f t="shared" si="105"/>
        <v>432.25</v>
      </c>
      <c r="BC40" s="181">
        <f t="shared" si="105"/>
        <v>275.89999999999998</v>
      </c>
      <c r="BD40" s="181">
        <f t="shared" si="105"/>
        <v>118.80000000000001</v>
      </c>
      <c r="BE40" s="181">
        <f t="shared" si="105"/>
        <v>132.30000000000001</v>
      </c>
      <c r="BF40" s="181">
        <f t="shared" si="105"/>
        <v>206.25</v>
      </c>
      <c r="BG40" s="181">
        <f t="shared" si="105"/>
        <v>286.15999999999997</v>
      </c>
      <c r="BH40" s="181">
        <f t="shared" si="105"/>
        <v>480.6</v>
      </c>
      <c r="BI40" s="181">
        <f t="shared" si="105"/>
        <v>148</v>
      </c>
      <c r="BJ40" s="181">
        <f t="shared" si="105"/>
        <v>387.1</v>
      </c>
      <c r="BK40" s="182">
        <f t="shared" si="105"/>
        <v>455.4</v>
      </c>
      <c r="BL40" s="182">
        <f t="shared" si="105"/>
        <v>286.14999999999998</v>
      </c>
      <c r="BM40" s="182">
        <f t="shared" si="105"/>
        <v>137.28</v>
      </c>
      <c r="BN40" s="182">
        <f t="shared" si="105"/>
        <v>172.5</v>
      </c>
      <c r="BO40" s="182">
        <f t="shared" si="105"/>
        <v>302.64</v>
      </c>
      <c r="BP40" s="182">
        <f t="shared" si="105"/>
        <v>301.54999999999995</v>
      </c>
      <c r="BQ40" s="182">
        <f t="shared" si="105"/>
        <v>298.35000000000002</v>
      </c>
      <c r="BR40" s="182">
        <f t="shared" si="105"/>
        <v>532</v>
      </c>
      <c r="BS40" s="182">
        <f t="shared" si="105"/>
        <v>471.25</v>
      </c>
      <c r="BT40" s="182">
        <f t="shared" si="105"/>
        <v>713.69999999999993</v>
      </c>
      <c r="BU40" s="182">
        <f t="shared" si="105"/>
        <v>187.44</v>
      </c>
      <c r="BV40" s="182">
        <f t="shared" si="105"/>
        <v>304.2</v>
      </c>
      <c r="BW40" s="183">
        <f t="shared" si="105"/>
        <v>701.8</v>
      </c>
      <c r="BX40" s="183">
        <f t="shared" si="105"/>
        <v>330.75</v>
      </c>
      <c r="BY40" s="183">
        <f t="shared" si="105"/>
        <v>269.28000000000003</v>
      </c>
      <c r="BZ40" s="183">
        <f t="shared" si="105"/>
        <v>328.35</v>
      </c>
      <c r="CA40" s="183">
        <f t="shared" si="105"/>
        <v>481.24</v>
      </c>
      <c r="CB40" s="183">
        <f t="shared" si="105"/>
        <v>441</v>
      </c>
      <c r="CC40" s="183">
        <f t="shared" si="105"/>
        <v>324.82</v>
      </c>
      <c r="CD40" s="183">
        <f t="shared" si="105"/>
        <v>935.68000000000006</v>
      </c>
      <c r="CE40" s="183">
        <f t="shared" si="105"/>
        <v>405.65000000000003</v>
      </c>
      <c r="CF40" s="183">
        <f t="shared" si="105"/>
        <v>465.5</v>
      </c>
      <c r="CG40" s="183">
        <f t="shared" si="105"/>
        <v>194.6</v>
      </c>
      <c r="CH40" s="183">
        <f t="shared" si="105"/>
        <v>558.6</v>
      </c>
      <c r="CI40" s="144">
        <f t="shared" si="105"/>
        <v>274.40000000000003</v>
      </c>
      <c r="CJ40" s="144">
        <f t="shared" si="129"/>
        <v>463.5</v>
      </c>
      <c r="CK40" s="144">
        <f t="shared" si="105"/>
        <v>438</v>
      </c>
      <c r="CL40" s="184">
        <f t="shared" si="105"/>
        <v>46.87</v>
      </c>
      <c r="CM40" s="185">
        <f t="shared" si="130"/>
        <v>147.44</v>
      </c>
      <c r="CN40" s="186">
        <f t="shared" si="130"/>
        <v>148.52500000000001</v>
      </c>
      <c r="CO40" s="185">
        <f t="shared" si="148"/>
        <v>581.64</v>
      </c>
      <c r="CP40" s="185">
        <f t="shared" si="148"/>
        <v>266.40000000000003</v>
      </c>
      <c r="CQ40" s="185">
        <f t="shared" si="105"/>
        <v>193.2</v>
      </c>
      <c r="CR40" s="147">
        <f t="shared" si="131"/>
        <v>18.48</v>
      </c>
      <c r="CS40" s="185">
        <f t="shared" si="106"/>
        <v>215.6</v>
      </c>
      <c r="CT40" s="185">
        <f t="shared" si="106"/>
        <v>288.99</v>
      </c>
      <c r="CU40" s="187">
        <f t="shared" si="106"/>
        <v>109.84644159819167</v>
      </c>
      <c r="CV40" s="148">
        <f t="shared" si="106"/>
        <v>338.09999999999997</v>
      </c>
      <c r="CW40" s="189">
        <f t="shared" si="106"/>
        <v>36.75</v>
      </c>
      <c r="CX40" s="190">
        <f t="shared" si="106"/>
        <v>315</v>
      </c>
      <c r="CY40" s="148">
        <f t="shared" si="106"/>
        <v>163.5</v>
      </c>
      <c r="CZ40" s="190">
        <f t="shared" si="106"/>
        <v>140</v>
      </c>
      <c r="DA40" s="190">
        <f t="shared" si="106"/>
        <v>300.12</v>
      </c>
      <c r="DB40" s="190">
        <f t="shared" si="106"/>
        <v>428</v>
      </c>
      <c r="DC40" s="190">
        <f t="shared" si="106"/>
        <v>127.39999999999999</v>
      </c>
      <c r="DD40" s="148">
        <f t="shared" si="106"/>
        <v>144</v>
      </c>
      <c r="DE40" s="148">
        <f t="shared" si="106"/>
        <v>170</v>
      </c>
      <c r="DF40" s="148">
        <f t="shared" si="106"/>
        <v>566.20000000000005</v>
      </c>
      <c r="DG40" s="149">
        <f t="shared" si="106"/>
        <v>643.37543050970089</v>
      </c>
      <c r="DH40" s="149">
        <f t="shared" si="106"/>
        <v>367.35</v>
      </c>
      <c r="DI40" s="149">
        <f t="shared" si="132"/>
        <v>98.550000000000011</v>
      </c>
      <c r="DJ40" s="149">
        <f t="shared" si="132"/>
        <v>252</v>
      </c>
      <c r="DK40" s="149">
        <f t="shared" si="132"/>
        <v>0</v>
      </c>
      <c r="DL40" s="149">
        <f t="shared" si="133"/>
        <v>0</v>
      </c>
      <c r="DM40" s="149">
        <f t="shared" si="133"/>
        <v>463.32</v>
      </c>
      <c r="DN40" s="149">
        <f t="shared" si="133"/>
        <v>824.6</v>
      </c>
      <c r="DO40" s="149">
        <f t="shared" si="133"/>
        <v>55.44</v>
      </c>
      <c r="DP40" s="149">
        <f t="shared" si="133"/>
        <v>86.1</v>
      </c>
      <c r="DQ40" s="149">
        <f t="shared" si="133"/>
        <v>66.8</v>
      </c>
      <c r="DR40" s="149">
        <f t="shared" si="133"/>
        <v>354.45</v>
      </c>
      <c r="DS40" s="150">
        <f t="shared" si="134"/>
        <v>575.31000000000006</v>
      </c>
      <c r="DT40" s="150">
        <f t="shared" si="134"/>
        <v>466.40000000000003</v>
      </c>
      <c r="DU40" s="150">
        <f t="shared" si="134"/>
        <v>158.24</v>
      </c>
      <c r="DV40" s="150">
        <f t="shared" si="134"/>
        <v>217.35</v>
      </c>
      <c r="DW40" s="150">
        <f t="shared" si="134"/>
        <v>592.79999999999995</v>
      </c>
      <c r="DX40" s="150">
        <f t="shared" si="134"/>
        <v>171.35999999999999</v>
      </c>
      <c r="DY40" s="150">
        <f t="shared" si="134"/>
        <v>119.60000000000001</v>
      </c>
      <c r="DZ40" s="150">
        <f t="shared" si="134"/>
        <v>598.5</v>
      </c>
      <c r="EA40" s="150">
        <f t="shared" si="134"/>
        <v>265</v>
      </c>
      <c r="EB40" s="150">
        <f t="shared" si="134"/>
        <v>501.90000000000003</v>
      </c>
      <c r="EC40" s="150">
        <f t="shared" si="134"/>
        <v>561.59999999999991</v>
      </c>
      <c r="ED40" s="150">
        <f t="shared" si="134"/>
        <v>680</v>
      </c>
      <c r="EE40" s="151">
        <f t="shared" si="134"/>
        <v>854.7</v>
      </c>
      <c r="EF40" s="151">
        <f t="shared" ref="EF40" si="169">EF9*EF25</f>
        <v>553</v>
      </c>
      <c r="EG40" s="151">
        <f t="shared" ref="EG40" si="170">EG9*EG25</f>
        <v>149.60000000000002</v>
      </c>
      <c r="EH40" s="151">
        <f t="shared" ref="EH40" si="171">EH9*EH25</f>
        <v>361.1</v>
      </c>
      <c r="EI40" s="151">
        <f t="shared" ref="EI40" si="172">EI9*EI25</f>
        <v>837.12000000000012</v>
      </c>
      <c r="EJ40" s="151">
        <f t="shared" ref="EJ40" si="173">EJ9*EJ25</f>
        <v>50</v>
      </c>
      <c r="EK40" s="151">
        <f t="shared" ref="EK40" si="174">EK9*EK25</f>
        <v>814.45</v>
      </c>
      <c r="EL40" s="151">
        <f t="shared" ref="EL40" si="175">EL9*EL25</f>
        <v>644.28</v>
      </c>
      <c r="EM40" s="151">
        <f t="shared" ref="EM40" si="176">EM9*EM25</f>
        <v>366.3</v>
      </c>
      <c r="EN40" s="151">
        <f t="shared" ref="EN40:EQ40" si="177">EN9*EN25</f>
        <v>752.4</v>
      </c>
      <c r="EO40" s="188">
        <f t="shared" si="177"/>
        <v>302.74681167985</v>
      </c>
      <c r="EP40" s="188">
        <f t="shared" si="177"/>
        <v>300.13196093956191</v>
      </c>
      <c r="EQ40" s="381">
        <f t="shared" si="177"/>
        <v>1061.75</v>
      </c>
      <c r="ER40" s="381">
        <f t="shared" si="144"/>
        <v>145.6</v>
      </c>
      <c r="ES40" s="381">
        <f t="shared" si="144"/>
        <v>401.09999999999997</v>
      </c>
      <c r="ET40" s="184">
        <f t="shared" si="145"/>
        <v>363.8</v>
      </c>
      <c r="EU40" s="184">
        <f t="shared" si="145"/>
        <v>522.24</v>
      </c>
      <c r="EV40" s="184">
        <f t="shared" si="145"/>
        <v>1359.6000000000001</v>
      </c>
      <c r="EW40" s="184">
        <f t="shared" si="146"/>
        <v>30.8</v>
      </c>
      <c r="EX40" s="184">
        <f t="shared" si="146"/>
        <v>630</v>
      </c>
      <c r="EY40" s="184">
        <f t="shared" si="146"/>
        <v>238.95</v>
      </c>
      <c r="EZ40" s="184">
        <f t="shared" si="146"/>
        <v>656</v>
      </c>
      <c r="FA40" s="184">
        <f t="shared" si="146"/>
        <v>188.79999999999998</v>
      </c>
      <c r="FB40" s="385">
        <f t="shared" si="146"/>
        <v>460.65000000000003</v>
      </c>
      <c r="FC40" s="291">
        <f t="shared" si="146"/>
        <v>121.00000000000001</v>
      </c>
      <c r="FD40" s="291">
        <f t="shared" si="146"/>
        <v>800.25</v>
      </c>
      <c r="FE40" s="291">
        <f t="shared" si="146"/>
        <v>430.7</v>
      </c>
      <c r="FF40" s="291">
        <f t="shared" si="146"/>
        <v>204.85000000000002</v>
      </c>
      <c r="FG40" s="291">
        <f t="shared" si="146"/>
        <v>503.20000000000005</v>
      </c>
      <c r="FH40" s="291"/>
      <c r="FI40" s="291"/>
      <c r="FJ40" s="291"/>
      <c r="FK40" s="291"/>
      <c r="FL40" s="291"/>
      <c r="FM40" s="291"/>
      <c r="FN40" s="291"/>
      <c r="FO40" s="388"/>
    </row>
    <row r="41" spans="1:171" x14ac:dyDescent="0.25">
      <c r="A41" s="246" t="s">
        <v>8</v>
      </c>
      <c r="B41" s="228">
        <f t="shared" si="114"/>
        <v>383.61637500000001</v>
      </c>
      <c r="C41" s="228">
        <f t="shared" si="115"/>
        <v>589.35</v>
      </c>
      <c r="D41" s="229">
        <f t="shared" si="116"/>
        <v>183.26999999999998</v>
      </c>
      <c r="E41" s="229">
        <f t="shared" si="117"/>
        <v>541.68600000000004</v>
      </c>
      <c r="F41" s="229">
        <f t="shared" si="118"/>
        <v>499.09333333333342</v>
      </c>
      <c r="G41" s="229">
        <f t="shared" si="119"/>
        <v>921.67083333333323</v>
      </c>
      <c r="H41" s="229">
        <f t="shared" si="120"/>
        <v>683.88</v>
      </c>
      <c r="I41" s="210">
        <f t="shared" si="121"/>
        <v>599.40924447339648</v>
      </c>
      <c r="J41" s="228">
        <f t="shared" si="122"/>
        <v>637.76492505188696</v>
      </c>
      <c r="K41" s="210">
        <f t="shared" si="123"/>
        <v>1204.0541666666668</v>
      </c>
      <c r="L41" s="228">
        <f t="shared" si="124"/>
        <v>1032.9695014938898</v>
      </c>
      <c r="M41" s="210">
        <f t="shared" si="125"/>
        <v>790.38749999999993</v>
      </c>
      <c r="O41" s="139">
        <f t="shared" si="126"/>
        <v>270.5625</v>
      </c>
      <c r="P41" s="139">
        <f t="shared" si="126"/>
        <v>190.41749999999999</v>
      </c>
      <c r="Q41" s="139">
        <f t="shared" si="126"/>
        <v>289.16999999999996</v>
      </c>
      <c r="R41" s="139">
        <f t="shared" si="126"/>
        <v>218.0925</v>
      </c>
      <c r="S41" s="139">
        <f t="shared" si="126"/>
        <v>284.00400000000002</v>
      </c>
      <c r="T41" s="139">
        <f t="shared" si="126"/>
        <v>336.28499999999997</v>
      </c>
      <c r="U41" s="139">
        <f t="shared" si="126"/>
        <v>286.37999999999994</v>
      </c>
      <c r="V41" s="139">
        <f t="shared" si="126"/>
        <v>730.125</v>
      </c>
      <c r="W41" s="139">
        <f t="shared" si="126"/>
        <v>507.375</v>
      </c>
      <c r="X41" s="139">
        <f t="shared" si="126"/>
        <v>460.35</v>
      </c>
      <c r="Y41" s="139">
        <f t="shared" si="126"/>
        <v>585.67500000000007</v>
      </c>
      <c r="Z41" s="139">
        <f t="shared" ref="Z41:AL41" si="178">Z10*Z26</f>
        <v>444.96000000000004</v>
      </c>
      <c r="AA41" s="179">
        <f t="shared" si="178"/>
        <v>762.93</v>
      </c>
      <c r="AB41" s="179">
        <f t="shared" si="178"/>
        <v>609.39</v>
      </c>
      <c r="AC41" s="179">
        <f t="shared" si="178"/>
        <v>416.65499999999997</v>
      </c>
      <c r="AD41" s="179">
        <f t="shared" si="178"/>
        <v>273.78000000000003</v>
      </c>
      <c r="AE41" s="179">
        <f t="shared" si="178"/>
        <v>389.34000000000003</v>
      </c>
      <c r="AF41" s="179">
        <f t="shared" si="178"/>
        <v>659.29500000000007</v>
      </c>
      <c r="AG41" s="179">
        <f t="shared" si="178"/>
        <v>726.40800000000002</v>
      </c>
      <c r="AH41" s="179">
        <f t="shared" si="178"/>
        <v>1246.5900000000001</v>
      </c>
      <c r="AI41" s="179">
        <f t="shared" si="178"/>
        <v>417.6</v>
      </c>
      <c r="AJ41" s="179">
        <f t="shared" si="178"/>
        <v>616.572</v>
      </c>
      <c r="AK41" s="179">
        <f t="shared" si="178"/>
        <v>677.16</v>
      </c>
      <c r="AL41" s="179">
        <f t="shared" si="178"/>
        <v>276.48</v>
      </c>
      <c r="AM41" s="180">
        <f t="shared" si="104"/>
        <v>316.34999999999997</v>
      </c>
      <c r="AN41" s="180">
        <f t="shared" si="105"/>
        <v>224</v>
      </c>
      <c r="AO41" s="180">
        <f t="shared" si="105"/>
        <v>136.04</v>
      </c>
      <c r="AP41" s="180">
        <f t="shared" si="105"/>
        <v>93.5</v>
      </c>
      <c r="AQ41" s="180">
        <f t="shared" si="105"/>
        <v>131.32</v>
      </c>
      <c r="AR41" s="180">
        <f t="shared" si="105"/>
        <v>135.85</v>
      </c>
      <c r="AS41" s="180">
        <f t="shared" si="105"/>
        <v>193.04999999999998</v>
      </c>
      <c r="AT41" s="180">
        <f t="shared" ref="AN41:CL46" si="179">AT10*AT26</f>
        <v>87</v>
      </c>
      <c r="AU41" s="180">
        <f t="shared" si="179"/>
        <v>287.98</v>
      </c>
      <c r="AV41" s="180">
        <f t="shared" si="179"/>
        <v>255.75</v>
      </c>
      <c r="AW41" s="180">
        <f t="shared" si="179"/>
        <v>149.4</v>
      </c>
      <c r="AX41" s="180">
        <f t="shared" si="179"/>
        <v>189</v>
      </c>
      <c r="AY41" s="181">
        <f t="shared" si="179"/>
        <v>795.4</v>
      </c>
      <c r="AZ41" s="181">
        <f t="shared" si="179"/>
        <v>287.95999999999998</v>
      </c>
      <c r="BA41" s="181">
        <f t="shared" si="179"/>
        <v>125.532</v>
      </c>
      <c r="BB41" s="181">
        <f t="shared" si="179"/>
        <v>173.54999999999998</v>
      </c>
      <c r="BC41" s="181">
        <f t="shared" si="179"/>
        <v>778.72</v>
      </c>
      <c r="BD41" s="181">
        <f t="shared" si="179"/>
        <v>620.08000000000004</v>
      </c>
      <c r="BE41" s="181">
        <f t="shared" si="179"/>
        <v>769.23</v>
      </c>
      <c r="BF41" s="181">
        <f t="shared" si="179"/>
        <v>654.75</v>
      </c>
      <c r="BG41" s="181">
        <f t="shared" si="179"/>
        <v>835.05000000000007</v>
      </c>
      <c r="BH41" s="181">
        <f t="shared" si="179"/>
        <v>678.76</v>
      </c>
      <c r="BI41" s="181">
        <f t="shared" si="179"/>
        <v>380.56</v>
      </c>
      <c r="BJ41" s="181">
        <f t="shared" si="179"/>
        <v>400.64</v>
      </c>
      <c r="BK41" s="182">
        <f t="shared" si="179"/>
        <v>734.45</v>
      </c>
      <c r="BL41" s="182">
        <f t="shared" si="179"/>
        <v>595.20000000000005</v>
      </c>
      <c r="BM41" s="182">
        <f t="shared" si="179"/>
        <v>258.39999999999998</v>
      </c>
      <c r="BN41" s="182">
        <f t="shared" si="179"/>
        <v>171</v>
      </c>
      <c r="BO41" s="182">
        <f t="shared" si="179"/>
        <v>264.65000000000003</v>
      </c>
      <c r="BP41" s="182">
        <f t="shared" si="179"/>
        <v>499.7</v>
      </c>
      <c r="BQ41" s="182">
        <f t="shared" si="179"/>
        <v>592.02</v>
      </c>
      <c r="BR41" s="182">
        <f t="shared" si="179"/>
        <v>275.5</v>
      </c>
      <c r="BS41" s="182">
        <f t="shared" si="179"/>
        <v>807.84</v>
      </c>
      <c r="BT41" s="182">
        <f t="shared" si="179"/>
        <v>713</v>
      </c>
      <c r="BU41" s="182">
        <f t="shared" si="179"/>
        <v>483.06</v>
      </c>
      <c r="BV41" s="182">
        <f t="shared" si="179"/>
        <v>594.30000000000007</v>
      </c>
      <c r="BW41" s="183">
        <f t="shared" si="179"/>
        <v>848.16</v>
      </c>
      <c r="BX41" s="183">
        <f t="shared" si="179"/>
        <v>462.33</v>
      </c>
      <c r="BY41" s="183">
        <f t="shared" si="179"/>
        <v>694.34</v>
      </c>
      <c r="BZ41" s="183">
        <f t="shared" si="179"/>
        <v>869.94</v>
      </c>
      <c r="CA41" s="183">
        <f t="shared" si="179"/>
        <v>831.04000000000008</v>
      </c>
      <c r="CB41" s="183">
        <f t="shared" si="179"/>
        <v>958.9</v>
      </c>
      <c r="CC41" s="183">
        <f t="shared" si="179"/>
        <v>1693.3</v>
      </c>
      <c r="CD41" s="183">
        <f t="shared" si="179"/>
        <v>1446.06</v>
      </c>
      <c r="CE41" s="183">
        <f t="shared" si="179"/>
        <v>979.44</v>
      </c>
      <c r="CF41" s="183">
        <f t="shared" si="179"/>
        <v>1161.3</v>
      </c>
      <c r="CG41" s="183">
        <f t="shared" si="179"/>
        <v>568.32000000000005</v>
      </c>
      <c r="CH41" s="183">
        <f t="shared" si="179"/>
        <v>546.91999999999996</v>
      </c>
      <c r="CI41" s="144">
        <f t="shared" si="179"/>
        <v>715.5</v>
      </c>
      <c r="CJ41" s="144">
        <f t="shared" si="129"/>
        <v>894.5200000000001</v>
      </c>
      <c r="CK41" s="144">
        <f>CK10*CK26</f>
        <v>207.09</v>
      </c>
      <c r="CL41" s="184">
        <f>CL10*CL26</f>
        <v>207.9</v>
      </c>
      <c r="CM41" s="185">
        <f t="shared" si="130"/>
        <v>258.05</v>
      </c>
      <c r="CN41" s="186">
        <f t="shared" si="130"/>
        <v>892.38</v>
      </c>
      <c r="CO41" s="185">
        <f t="shared" si="148"/>
        <v>1320.86</v>
      </c>
      <c r="CP41" s="185">
        <f t="shared" si="148"/>
        <v>1145.5999999999999</v>
      </c>
      <c r="CQ41" s="185">
        <f t="shared" si="148"/>
        <v>965.7</v>
      </c>
      <c r="CR41" s="147">
        <f t="shared" si="131"/>
        <v>757.5</v>
      </c>
      <c r="CS41" s="185">
        <f t="shared" si="106"/>
        <v>455.06</v>
      </c>
      <c r="CT41" s="185">
        <f t="shared" si="106"/>
        <v>386.40000000000003</v>
      </c>
      <c r="CU41" s="187">
        <f t="shared" si="106"/>
        <v>613.41093368075713</v>
      </c>
      <c r="CV41" s="148">
        <f t="shared" si="106"/>
        <v>990</v>
      </c>
      <c r="CW41" s="189">
        <f>CW10*CW26</f>
        <v>57.44</v>
      </c>
      <c r="CX41" s="190">
        <f t="shared" si="106"/>
        <v>1032.79</v>
      </c>
      <c r="CY41" s="148">
        <f t="shared" si="106"/>
        <v>695.36</v>
      </c>
      <c r="CZ41" s="190">
        <f t="shared" si="106"/>
        <v>292.16000000000003</v>
      </c>
      <c r="DA41" s="190">
        <f t="shared" si="106"/>
        <v>763.28</v>
      </c>
      <c r="DB41" s="190">
        <f t="shared" si="106"/>
        <v>794.25</v>
      </c>
      <c r="DC41" s="190">
        <f t="shared" si="106"/>
        <v>368.16</v>
      </c>
      <c r="DD41" s="148">
        <f t="shared" si="106"/>
        <v>258.71999999999997</v>
      </c>
      <c r="DE41" s="148">
        <f t="shared" si="106"/>
        <v>706.8</v>
      </c>
      <c r="DF41" s="148">
        <f t="shared" si="106"/>
        <v>620.54</v>
      </c>
      <c r="DG41" s="149">
        <f t="shared" si="106"/>
        <v>506.25910062264444</v>
      </c>
      <c r="DH41" s="149">
        <f t="shared" si="106"/>
        <v>44.24</v>
      </c>
      <c r="DI41" s="149">
        <f t="shared" si="132"/>
        <v>406.8</v>
      </c>
      <c r="DJ41" s="149">
        <f t="shared" si="132"/>
        <v>338.40000000000003</v>
      </c>
      <c r="DK41" s="149">
        <f t="shared" si="132"/>
        <v>470.66</v>
      </c>
      <c r="DL41" s="149">
        <f t="shared" si="133"/>
        <v>1254</v>
      </c>
      <c r="DM41" s="149">
        <f t="shared" si="133"/>
        <v>885.04</v>
      </c>
      <c r="DN41" s="149">
        <f t="shared" si="133"/>
        <v>815.3</v>
      </c>
      <c r="DO41" s="149">
        <f t="shared" si="133"/>
        <v>1203.0999999999999</v>
      </c>
      <c r="DP41" s="149">
        <f t="shared" si="133"/>
        <v>1048.6399999999999</v>
      </c>
      <c r="DQ41" s="149">
        <f t="shared" si="133"/>
        <v>414.71999999999997</v>
      </c>
      <c r="DR41" s="149">
        <f t="shared" si="133"/>
        <v>266.02</v>
      </c>
      <c r="DS41" s="150">
        <f t="shared" si="134"/>
        <v>856.56</v>
      </c>
      <c r="DT41" s="150">
        <f t="shared" si="134"/>
        <v>538.65</v>
      </c>
      <c r="DU41" s="150">
        <f t="shared" si="134"/>
        <v>259.94</v>
      </c>
      <c r="DV41" s="150">
        <f t="shared" si="134"/>
        <v>472.56</v>
      </c>
      <c r="DW41" s="150">
        <f t="shared" si="134"/>
        <v>595.35</v>
      </c>
      <c r="DX41" s="150">
        <f t="shared" si="134"/>
        <v>1302.4000000000001</v>
      </c>
      <c r="DY41" s="150">
        <f t="shared" si="134"/>
        <v>2428.64</v>
      </c>
      <c r="DZ41" s="150">
        <f t="shared" si="134"/>
        <v>3009.87</v>
      </c>
      <c r="EA41" s="150">
        <f t="shared" si="134"/>
        <v>2247.85</v>
      </c>
      <c r="EB41" s="150">
        <f t="shared" si="134"/>
        <v>1134.05</v>
      </c>
      <c r="EC41" s="150">
        <f t="shared" si="134"/>
        <v>1374.45</v>
      </c>
      <c r="ED41" s="150">
        <f t="shared" si="134"/>
        <v>228.32999999999998</v>
      </c>
      <c r="EE41" s="151">
        <f t="shared" si="134"/>
        <v>1150.72</v>
      </c>
      <c r="EF41" s="151">
        <f t="shared" ref="EF41" si="180">EF10*EF26</f>
        <v>804.6</v>
      </c>
      <c r="EG41" s="151">
        <f t="shared" ref="EG41" si="181">EG10*EG26</f>
        <v>82.62</v>
      </c>
      <c r="EH41" s="151">
        <f t="shared" ref="EH41" si="182">EH10*EH26</f>
        <v>677.7</v>
      </c>
      <c r="EI41" s="151">
        <f t="shared" ref="EI41" si="183">EI10*EI26</f>
        <v>575.52</v>
      </c>
      <c r="EJ41" s="151">
        <f t="shared" ref="EJ41" si="184">EJ10*EJ26</f>
        <v>727.74</v>
      </c>
      <c r="EK41" s="151">
        <f t="shared" ref="EK41" si="185">EK10*EK26</f>
        <v>1078</v>
      </c>
      <c r="EL41" s="151">
        <f t="shared" ref="EL41" si="186">EL10*EL26</f>
        <v>1809.01</v>
      </c>
      <c r="EM41" s="151">
        <f t="shared" ref="EM41" si="187">EM10*EM26</f>
        <v>1301.8500000000001</v>
      </c>
      <c r="EN41" s="151">
        <f t="shared" ref="EN41:EQ41" si="188">EN10*EN26</f>
        <v>1705.67</v>
      </c>
      <c r="EO41" s="188">
        <f t="shared" si="188"/>
        <v>1888.8816642368095</v>
      </c>
      <c r="EP41" s="188">
        <f t="shared" si="188"/>
        <v>593.32235368986733</v>
      </c>
      <c r="EQ41" s="381">
        <f t="shared" si="188"/>
        <v>529.19999999999993</v>
      </c>
      <c r="ER41" s="381">
        <f t="shared" si="144"/>
        <v>268.37</v>
      </c>
      <c r="ES41" s="381">
        <f t="shared" si="144"/>
        <v>162.75</v>
      </c>
      <c r="ET41" s="184">
        <f t="shared" si="145"/>
        <v>568.07999999999993</v>
      </c>
      <c r="EU41" s="184">
        <f t="shared" si="145"/>
        <v>1192.5899999999999</v>
      </c>
      <c r="EV41" s="184">
        <f t="shared" si="145"/>
        <v>1197.1600000000001</v>
      </c>
      <c r="EW41" s="184">
        <f t="shared" si="146"/>
        <v>1101.6000000000001</v>
      </c>
      <c r="EX41" s="184">
        <f t="shared" si="146"/>
        <v>1329.12</v>
      </c>
      <c r="EY41" s="184">
        <f t="shared" si="146"/>
        <v>1426.72</v>
      </c>
      <c r="EZ41" s="184">
        <f t="shared" si="146"/>
        <v>664.42000000000007</v>
      </c>
      <c r="FA41" s="184">
        <f t="shared" si="146"/>
        <v>773.31000000000006</v>
      </c>
      <c r="FB41" s="385">
        <f t="shared" si="146"/>
        <v>271.33</v>
      </c>
      <c r="FC41" s="291">
        <f t="shared" si="146"/>
        <v>98.28</v>
      </c>
      <c r="FD41" s="291">
        <f t="shared" si="146"/>
        <v>428.92999999999995</v>
      </c>
      <c r="FE41" s="291">
        <f t="shared" si="146"/>
        <v>1915.2900000000002</v>
      </c>
      <c r="FF41" s="291">
        <f t="shared" si="146"/>
        <v>264.52</v>
      </c>
      <c r="FG41" s="291">
        <f t="shared" si="146"/>
        <v>1304.1000000000001</v>
      </c>
      <c r="FH41" s="291"/>
      <c r="FI41" s="291"/>
      <c r="FJ41" s="291"/>
      <c r="FK41" s="291"/>
      <c r="FL41" s="291"/>
      <c r="FM41" s="291"/>
      <c r="FN41" s="291"/>
      <c r="FO41" s="388"/>
    </row>
    <row r="42" spans="1:171" x14ac:dyDescent="0.25">
      <c r="A42" s="21" t="s">
        <v>9</v>
      </c>
      <c r="B42" s="228">
        <f t="shared" si="114"/>
        <v>3718.0347370833333</v>
      </c>
      <c r="C42" s="228">
        <f t="shared" si="115"/>
        <v>5356.1729475000002</v>
      </c>
      <c r="D42" s="229">
        <f t="shared" si="116"/>
        <v>2105.9566666666669</v>
      </c>
      <c r="E42" s="229">
        <f t="shared" si="117"/>
        <v>6852.5327966666655</v>
      </c>
      <c r="F42" s="229">
        <f t="shared" si="118"/>
        <v>5817.8083333333334</v>
      </c>
      <c r="G42" s="229">
        <f t="shared" si="119"/>
        <v>5012.5008333333335</v>
      </c>
      <c r="H42" s="229">
        <f t="shared" si="120"/>
        <v>3279.7155208333334</v>
      </c>
      <c r="I42" s="210">
        <f t="shared" si="121"/>
        <v>3575.0838594636602</v>
      </c>
      <c r="J42" s="228">
        <f t="shared" si="122"/>
        <v>4590.1458951661725</v>
      </c>
      <c r="K42" s="210">
        <f t="shared" si="123"/>
        <v>10091.986666666666</v>
      </c>
      <c r="L42" s="228">
        <f t="shared" si="124"/>
        <v>9159.3939756735253</v>
      </c>
      <c r="M42" s="210">
        <f t="shared" si="125"/>
        <v>7797.2866666666669</v>
      </c>
      <c r="O42" s="139">
        <f t="shared" si="126"/>
        <v>2619.5779499999999</v>
      </c>
      <c r="P42" s="139">
        <f t="shared" si="126"/>
        <v>1518.88725</v>
      </c>
      <c r="Q42" s="139">
        <f t="shared" si="126"/>
        <v>2020.5391999999999</v>
      </c>
      <c r="R42" s="139">
        <f t="shared" si="126"/>
        <v>2713.7987999999996</v>
      </c>
      <c r="S42" s="139">
        <f t="shared" si="126"/>
        <v>1786.9751999999999</v>
      </c>
      <c r="T42" s="139">
        <f t="shared" si="126"/>
        <v>822.35289999999998</v>
      </c>
      <c r="U42" s="139">
        <f t="shared" si="126"/>
        <v>3189.0121199999999</v>
      </c>
      <c r="V42" s="139">
        <f t="shared" si="126"/>
        <v>4569.2789999999995</v>
      </c>
      <c r="W42" s="139">
        <f t="shared" si="126"/>
        <v>8108.8755500000007</v>
      </c>
      <c r="X42" s="139">
        <f t="shared" si="126"/>
        <v>6130.1526000000003</v>
      </c>
      <c r="Y42" s="139">
        <f t="shared" si="126"/>
        <v>5822.9369250000009</v>
      </c>
      <c r="Z42" s="139">
        <f t="shared" ref="Z42:AL42" si="189">Z11*Z27</f>
        <v>5314.0293499999989</v>
      </c>
      <c r="AA42" s="179">
        <f t="shared" si="189"/>
        <v>4431.84</v>
      </c>
      <c r="AB42" s="179">
        <f t="shared" si="189"/>
        <v>3192.4162500000002</v>
      </c>
      <c r="AC42" s="179">
        <f t="shared" si="189"/>
        <v>3377.9828249999996</v>
      </c>
      <c r="AD42" s="179">
        <f t="shared" si="189"/>
        <v>4391.4168</v>
      </c>
      <c r="AE42" s="179">
        <f t="shared" si="189"/>
        <v>4423.5929999999998</v>
      </c>
      <c r="AF42" s="179">
        <f t="shared" si="189"/>
        <v>5612.4133750000001</v>
      </c>
      <c r="AG42" s="179">
        <f t="shared" si="189"/>
        <v>3813.7163399999995</v>
      </c>
      <c r="AH42" s="179">
        <f t="shared" si="189"/>
        <v>6149.3670000000002</v>
      </c>
      <c r="AI42" s="179">
        <f t="shared" si="189"/>
        <v>6505.9358999999995</v>
      </c>
      <c r="AJ42" s="179">
        <f t="shared" si="189"/>
        <v>7956.2430800000011</v>
      </c>
      <c r="AK42" s="179">
        <f t="shared" si="189"/>
        <v>7954.0667999999987</v>
      </c>
      <c r="AL42" s="179">
        <f t="shared" si="189"/>
        <v>6465.0840000000007</v>
      </c>
      <c r="AM42" s="180">
        <f t="shared" si="104"/>
        <v>1727.31</v>
      </c>
      <c r="AN42" s="180">
        <f t="shared" si="179"/>
        <v>1855.53</v>
      </c>
      <c r="AO42" s="180">
        <f t="shared" si="179"/>
        <v>1953.01</v>
      </c>
      <c r="AP42" s="180">
        <f t="shared" si="179"/>
        <v>1446.48</v>
      </c>
      <c r="AQ42" s="180">
        <f t="shared" si="179"/>
        <v>3809.6400000000003</v>
      </c>
      <c r="AR42" s="180">
        <f t="shared" si="179"/>
        <v>2911.8</v>
      </c>
      <c r="AS42" s="180">
        <f t="shared" si="179"/>
        <v>1889.68</v>
      </c>
      <c r="AT42" s="180">
        <f t="shared" si="179"/>
        <v>2032.5</v>
      </c>
      <c r="AU42" s="180">
        <f t="shared" si="179"/>
        <v>2207.56</v>
      </c>
      <c r="AV42" s="180">
        <f t="shared" si="179"/>
        <v>2312.9</v>
      </c>
      <c r="AW42" s="180">
        <f t="shared" si="179"/>
        <v>1729.29</v>
      </c>
      <c r="AX42" s="180">
        <f t="shared" si="179"/>
        <v>1395.78</v>
      </c>
      <c r="AY42" s="181">
        <f t="shared" si="179"/>
        <v>5737.16</v>
      </c>
      <c r="AZ42" s="181">
        <f t="shared" si="179"/>
        <v>5929.5</v>
      </c>
      <c r="BA42" s="181">
        <f t="shared" si="179"/>
        <v>4640.4735599999995</v>
      </c>
      <c r="BB42" s="181">
        <f t="shared" si="179"/>
        <v>3599.73</v>
      </c>
      <c r="BC42" s="181">
        <f t="shared" si="179"/>
        <v>14226.24</v>
      </c>
      <c r="BD42" s="181">
        <f t="shared" si="179"/>
        <v>6546.82</v>
      </c>
      <c r="BE42" s="181">
        <f t="shared" si="179"/>
        <v>7566.11</v>
      </c>
      <c r="BF42" s="181">
        <f t="shared" si="179"/>
        <v>9200.31</v>
      </c>
      <c r="BG42" s="181">
        <f t="shared" si="179"/>
        <v>7776.84</v>
      </c>
      <c r="BH42" s="181">
        <f t="shared" si="179"/>
        <v>6544.1200000000008</v>
      </c>
      <c r="BI42" s="181">
        <f t="shared" si="179"/>
        <v>5783.4500000000007</v>
      </c>
      <c r="BJ42" s="181">
        <f t="shared" si="179"/>
        <v>4679.6400000000003</v>
      </c>
      <c r="BK42" s="182">
        <f t="shared" si="179"/>
        <v>6143.41</v>
      </c>
      <c r="BL42" s="182">
        <f t="shared" si="179"/>
        <v>4822.4699999999993</v>
      </c>
      <c r="BM42" s="182">
        <f t="shared" si="179"/>
        <v>5669.68</v>
      </c>
      <c r="BN42" s="182">
        <f t="shared" si="179"/>
        <v>4782.3999999999996</v>
      </c>
      <c r="BO42" s="182">
        <f t="shared" si="179"/>
        <v>8853.1200000000008</v>
      </c>
      <c r="BP42" s="182">
        <f t="shared" si="179"/>
        <v>7157.1200000000008</v>
      </c>
      <c r="BQ42" s="182">
        <f t="shared" si="179"/>
        <v>4942.24</v>
      </c>
      <c r="BR42" s="182">
        <f t="shared" si="179"/>
        <v>6073.11</v>
      </c>
      <c r="BS42" s="182">
        <f t="shared" si="179"/>
        <v>5224.88</v>
      </c>
      <c r="BT42" s="182">
        <f t="shared" si="179"/>
        <v>6847.1</v>
      </c>
      <c r="BU42" s="182">
        <f t="shared" si="179"/>
        <v>5451.66</v>
      </c>
      <c r="BV42" s="182">
        <f t="shared" si="179"/>
        <v>3846.51</v>
      </c>
      <c r="BW42" s="183">
        <f t="shared" si="179"/>
        <v>6407.12</v>
      </c>
      <c r="BX42" s="183">
        <f t="shared" si="179"/>
        <v>6384.72</v>
      </c>
      <c r="BY42" s="183">
        <f t="shared" si="179"/>
        <v>1878.6200000000001</v>
      </c>
      <c r="BZ42" s="183">
        <f t="shared" si="179"/>
        <v>5954.4100000000008</v>
      </c>
      <c r="CA42" s="183">
        <f t="shared" si="179"/>
        <v>6087.6799999999994</v>
      </c>
      <c r="CB42" s="183">
        <f t="shared" si="179"/>
        <v>6582.96</v>
      </c>
      <c r="CC42" s="183">
        <f t="shared" si="179"/>
        <v>4664.28</v>
      </c>
      <c r="CD42" s="183">
        <f t="shared" si="179"/>
        <v>6581.41</v>
      </c>
      <c r="CE42" s="183">
        <f t="shared" si="179"/>
        <v>4163.55</v>
      </c>
      <c r="CF42" s="183">
        <f t="shared" si="179"/>
        <v>4245.66</v>
      </c>
      <c r="CG42" s="183">
        <f t="shared" si="179"/>
        <v>2772.88</v>
      </c>
      <c r="CH42" s="183">
        <f t="shared" si="179"/>
        <v>4426.72</v>
      </c>
      <c r="CI42" s="144">
        <f t="shared" si="179"/>
        <v>4077.04</v>
      </c>
      <c r="CJ42" s="144">
        <f t="shared" si="129"/>
        <v>3427.1299999999997</v>
      </c>
      <c r="CK42" s="144">
        <f>CK11*CK27</f>
        <v>881.49675000000002</v>
      </c>
      <c r="CL42" s="184">
        <f t="shared" si="179"/>
        <v>782.47949999999992</v>
      </c>
      <c r="CM42" s="185">
        <f t="shared" si="130"/>
        <v>4514.4000000000005</v>
      </c>
      <c r="CN42" s="186">
        <f t="shared" si="130"/>
        <v>3308.8</v>
      </c>
      <c r="CO42" s="185">
        <f t="shared" si="148"/>
        <v>3154.9100000000003</v>
      </c>
      <c r="CP42" s="185">
        <f t="shared" si="148"/>
        <v>3874.8700000000003</v>
      </c>
      <c r="CQ42" s="185">
        <f t="shared" si="148"/>
        <v>3140.54</v>
      </c>
      <c r="CR42" s="147">
        <f t="shared" si="131"/>
        <v>5245.12</v>
      </c>
      <c r="CS42" s="185">
        <f t="shared" si="106"/>
        <v>3789.72</v>
      </c>
      <c r="CT42" s="185">
        <f t="shared" si="106"/>
        <v>3160.08</v>
      </c>
      <c r="CU42" s="187">
        <f t="shared" si="106"/>
        <v>2220.7363135639184</v>
      </c>
      <c r="CV42" s="148">
        <f t="shared" ref="CV42:CV46" si="190">CV11*CV27</f>
        <v>2211.54</v>
      </c>
      <c r="CW42" s="189">
        <f t="shared" si="106"/>
        <v>4141.54</v>
      </c>
      <c r="CX42" s="190">
        <f t="shared" si="106"/>
        <v>3844.8</v>
      </c>
      <c r="CY42" s="148">
        <f t="shared" si="106"/>
        <v>5901.3</v>
      </c>
      <c r="CZ42" s="190">
        <f t="shared" si="106"/>
        <v>5502.5</v>
      </c>
      <c r="DA42" s="190">
        <f t="shared" si="106"/>
        <v>2960.5499999999997</v>
      </c>
      <c r="DB42" s="190">
        <f t="shared" si="106"/>
        <v>3207.8399999999997</v>
      </c>
      <c r="DC42" s="190">
        <f t="shared" si="106"/>
        <v>3296.88</v>
      </c>
      <c r="DD42" s="148">
        <f t="shared" si="106"/>
        <v>3066.3599999999997</v>
      </c>
      <c r="DE42" s="148">
        <f t="shared" si="106"/>
        <v>2692.7999999999997</v>
      </c>
      <c r="DF42" s="148">
        <f t="shared" si="106"/>
        <v>3854.1600000000003</v>
      </c>
      <c r="DG42" s="149">
        <f t="shared" si="106"/>
        <v>3001.1307419940667</v>
      </c>
      <c r="DH42" s="149">
        <f t="shared" si="106"/>
        <v>2838.15</v>
      </c>
      <c r="DI42" s="149">
        <f t="shared" si="132"/>
        <v>2869.8900000000003</v>
      </c>
      <c r="DJ42" s="149">
        <f t="shared" si="132"/>
        <v>808.08</v>
      </c>
      <c r="DK42" s="149">
        <f t="shared" si="132"/>
        <v>1345.2</v>
      </c>
      <c r="DL42" s="149">
        <f t="shared" si="133"/>
        <v>3899.4</v>
      </c>
      <c r="DM42" s="149">
        <f t="shared" si="133"/>
        <v>8126.9000000000005</v>
      </c>
      <c r="DN42" s="149">
        <f t="shared" si="133"/>
        <v>8405.1200000000008</v>
      </c>
      <c r="DO42" s="149">
        <f t="shared" si="133"/>
        <v>6795.9</v>
      </c>
      <c r="DP42" s="149">
        <f t="shared" si="133"/>
        <v>6244.56</v>
      </c>
      <c r="DQ42" s="149">
        <f t="shared" si="133"/>
        <v>4415.04</v>
      </c>
      <c r="DR42" s="149">
        <f t="shared" si="133"/>
        <v>6332.38</v>
      </c>
      <c r="DS42" s="150">
        <f t="shared" si="134"/>
        <v>7685.4400000000005</v>
      </c>
      <c r="DT42" s="150">
        <f t="shared" si="134"/>
        <v>5918.48</v>
      </c>
      <c r="DU42" s="150">
        <f t="shared" si="134"/>
        <v>6443.01</v>
      </c>
      <c r="DV42" s="150">
        <f t="shared" si="134"/>
        <v>8475.9599999999991</v>
      </c>
      <c r="DW42" s="150">
        <f t="shared" si="134"/>
        <v>11166.99</v>
      </c>
      <c r="DX42" s="150">
        <f t="shared" si="134"/>
        <v>18521.669999999998</v>
      </c>
      <c r="DY42" s="150">
        <f t="shared" si="134"/>
        <v>12767.15</v>
      </c>
      <c r="DZ42" s="150">
        <f t="shared" si="134"/>
        <v>16960.8</v>
      </c>
      <c r="EA42" s="150">
        <f t="shared" si="134"/>
        <v>11429.1</v>
      </c>
      <c r="EB42" s="150">
        <f t="shared" si="134"/>
        <v>9237.2899999999991</v>
      </c>
      <c r="EC42" s="150">
        <f t="shared" si="134"/>
        <v>8541.4500000000007</v>
      </c>
      <c r="ED42" s="150">
        <f t="shared" si="134"/>
        <v>3956.5</v>
      </c>
      <c r="EE42" s="151">
        <f t="shared" si="134"/>
        <v>7001.61</v>
      </c>
      <c r="EF42" s="151">
        <f t="shared" ref="EF42" si="191">EF11*EF27</f>
        <v>4701.0300000000007</v>
      </c>
      <c r="EG42" s="151">
        <f t="shared" ref="EG42" si="192">EG11*EG27</f>
        <v>3378.96</v>
      </c>
      <c r="EH42" s="151">
        <f t="shared" ref="EH42" si="193">EH11*EH27</f>
        <v>5817.04</v>
      </c>
      <c r="EI42" s="151">
        <f t="shared" ref="EI42" si="194">EI11*EI27</f>
        <v>8105.7899999999991</v>
      </c>
      <c r="EJ42" s="151">
        <f t="shared" ref="EJ42" si="195">EJ11*EJ27</f>
        <v>10338.359999999999</v>
      </c>
      <c r="EK42" s="151">
        <f t="shared" ref="EK42" si="196">EK11*EK27</f>
        <v>14763.92</v>
      </c>
      <c r="EL42" s="151">
        <f t="shared" ref="EL42" si="197">EL11*EL27</f>
        <v>14672.63</v>
      </c>
      <c r="EM42" s="151">
        <f t="shared" ref="EM42" si="198">EM11*EM27</f>
        <v>13636.59</v>
      </c>
      <c r="EN42" s="151">
        <f t="shared" ref="EN42:EQ42" si="199">EN11*EN27</f>
        <v>12599.04</v>
      </c>
      <c r="EO42" s="188">
        <f t="shared" si="199"/>
        <v>8535.1368045840554</v>
      </c>
      <c r="EP42" s="188">
        <f t="shared" si="199"/>
        <v>6362.6209034982439</v>
      </c>
      <c r="EQ42" s="381">
        <f t="shared" si="199"/>
        <v>4348.4800000000005</v>
      </c>
      <c r="ER42" s="381">
        <f t="shared" si="144"/>
        <v>4520.25</v>
      </c>
      <c r="ES42" s="381">
        <f t="shared" si="144"/>
        <v>2128</v>
      </c>
      <c r="ET42" s="184">
        <f t="shared" si="145"/>
        <v>5803.3600000000006</v>
      </c>
      <c r="EU42" s="184">
        <f t="shared" si="145"/>
        <v>8252.880000000001</v>
      </c>
      <c r="EV42" s="184">
        <f t="shared" si="145"/>
        <v>11727.300000000001</v>
      </c>
      <c r="EW42" s="184">
        <f t="shared" si="146"/>
        <v>12020.4</v>
      </c>
      <c r="EX42" s="184">
        <f t="shared" si="146"/>
        <v>8820.5</v>
      </c>
      <c r="EY42" s="184">
        <f t="shared" si="146"/>
        <v>11484.96</v>
      </c>
      <c r="EZ42" s="184">
        <f t="shared" si="146"/>
        <v>10829.7</v>
      </c>
      <c r="FA42" s="184">
        <f t="shared" si="146"/>
        <v>7786.5</v>
      </c>
      <c r="FB42" s="385">
        <f t="shared" si="146"/>
        <v>5845.11</v>
      </c>
      <c r="FC42" s="291">
        <f t="shared" si="146"/>
        <v>5738.1</v>
      </c>
      <c r="FD42" s="291">
        <f t="shared" si="146"/>
        <v>1709.14</v>
      </c>
      <c r="FE42" s="291">
        <f t="shared" si="146"/>
        <v>3828.2900000000004</v>
      </c>
      <c r="FF42" s="291">
        <f t="shared" si="146"/>
        <v>4712.74</v>
      </c>
      <c r="FG42" s="291">
        <f t="shared" si="146"/>
        <v>5909.3099999999995</v>
      </c>
      <c r="FH42" s="291"/>
      <c r="FI42" s="291"/>
      <c r="FJ42" s="291"/>
      <c r="FK42" s="291"/>
      <c r="FL42" s="291"/>
      <c r="FM42" s="291"/>
      <c r="FN42" s="291"/>
      <c r="FO42" s="388"/>
    </row>
    <row r="43" spans="1:171" x14ac:dyDescent="0.25">
      <c r="A43" s="21" t="s">
        <v>10</v>
      </c>
      <c r="B43" s="228">
        <f t="shared" si="114"/>
        <v>1794.7383395833333</v>
      </c>
      <c r="C43" s="228">
        <f t="shared" si="115"/>
        <v>1557.8340441666669</v>
      </c>
      <c r="D43" s="229">
        <f t="shared" si="116"/>
        <v>1225.56</v>
      </c>
      <c r="E43" s="229">
        <f t="shared" si="117"/>
        <v>2531.1952416666668</v>
      </c>
      <c r="F43" s="229">
        <f t="shared" si="118"/>
        <v>2709.0641666666666</v>
      </c>
      <c r="G43" s="229">
        <f t="shared" si="119"/>
        <v>2150.0500000000002</v>
      </c>
      <c r="H43" s="229">
        <f t="shared" si="120"/>
        <v>1558.4623333333336</v>
      </c>
      <c r="I43" s="210">
        <f t="shared" si="121"/>
        <v>2797.0704409444875</v>
      </c>
      <c r="J43" s="228">
        <f t="shared" si="122"/>
        <v>3896.3997437743478</v>
      </c>
      <c r="K43" s="210">
        <f t="shared" si="123"/>
        <v>4420.2524999999996</v>
      </c>
      <c r="L43" s="228">
        <f t="shared" si="124"/>
        <v>4229.8017191411664</v>
      </c>
      <c r="M43" s="210">
        <f t="shared" si="125"/>
        <v>5002.916666666667</v>
      </c>
      <c r="O43" s="139">
        <f t="shared" si="126"/>
        <v>727.3427999999999</v>
      </c>
      <c r="P43" s="139">
        <f t="shared" si="126"/>
        <v>148.13890000000001</v>
      </c>
      <c r="Q43" s="139">
        <f t="shared" si="126"/>
        <v>1190.9493749999999</v>
      </c>
      <c r="R43" s="139">
        <f t="shared" si="126"/>
        <v>264.30197500000003</v>
      </c>
      <c r="S43" s="139">
        <f t="shared" si="126"/>
        <v>1390.6499999999999</v>
      </c>
      <c r="T43" s="139">
        <f t="shared" si="126"/>
        <v>1330.9359999999999</v>
      </c>
      <c r="U43" s="139">
        <f t="shared" si="126"/>
        <v>1468.6271399999998</v>
      </c>
      <c r="V43" s="139">
        <f t="shared" si="126"/>
        <v>3233.2284</v>
      </c>
      <c r="W43" s="139">
        <f t="shared" si="126"/>
        <v>3469.1584499999994</v>
      </c>
      <c r="X43" s="139">
        <f t="shared" si="126"/>
        <v>3270.6432600000003</v>
      </c>
      <c r="Y43" s="139">
        <f t="shared" si="126"/>
        <v>2001.7092749999997</v>
      </c>
      <c r="Z43" s="139">
        <f t="shared" ref="Z43:AL43" si="200">Z12*Z28</f>
        <v>3041.1744999999996</v>
      </c>
      <c r="AA43" s="179">
        <f t="shared" si="200"/>
        <v>1503.7641000000001</v>
      </c>
      <c r="AB43" s="179">
        <f t="shared" si="200"/>
        <v>388.36</v>
      </c>
      <c r="AC43" s="179">
        <f t="shared" si="200"/>
        <v>467.76209999999998</v>
      </c>
      <c r="AD43" s="179">
        <f t="shared" si="200"/>
        <v>659.26591999999994</v>
      </c>
      <c r="AE43" s="179">
        <f t="shared" si="200"/>
        <v>1024.5422249999999</v>
      </c>
      <c r="AF43" s="179">
        <f t="shared" si="200"/>
        <v>1052.1197999999999</v>
      </c>
      <c r="AG43" s="179">
        <f t="shared" si="200"/>
        <v>1899.9564</v>
      </c>
      <c r="AH43" s="179">
        <f t="shared" si="200"/>
        <v>1855.6326250000002</v>
      </c>
      <c r="AI43" s="179">
        <f t="shared" si="200"/>
        <v>2511.6233999999995</v>
      </c>
      <c r="AJ43" s="179">
        <f t="shared" si="200"/>
        <v>2830.5618600000003</v>
      </c>
      <c r="AK43" s="179">
        <f t="shared" si="200"/>
        <v>1638.2806</v>
      </c>
      <c r="AL43" s="179">
        <f t="shared" si="200"/>
        <v>2862.1394999999998</v>
      </c>
      <c r="AM43" s="180">
        <f t="shared" si="104"/>
        <v>833.67</v>
      </c>
      <c r="AN43" s="180">
        <f t="shared" si="179"/>
        <v>854.69999999999993</v>
      </c>
      <c r="AO43" s="180">
        <f t="shared" si="179"/>
        <v>346.2</v>
      </c>
      <c r="AP43" s="180">
        <f t="shared" si="179"/>
        <v>811.19999999999993</v>
      </c>
      <c r="AQ43" s="180">
        <f t="shared" si="179"/>
        <v>1273.2199999999998</v>
      </c>
      <c r="AR43" s="180">
        <f t="shared" si="179"/>
        <v>993.6</v>
      </c>
      <c r="AS43" s="180">
        <f t="shared" si="179"/>
        <v>1035.3</v>
      </c>
      <c r="AT43" s="180">
        <f t="shared" si="179"/>
        <v>1632.1200000000001</v>
      </c>
      <c r="AU43" s="180">
        <f t="shared" si="179"/>
        <v>2066.64</v>
      </c>
      <c r="AV43" s="180">
        <f t="shared" si="179"/>
        <v>2020.73</v>
      </c>
      <c r="AW43" s="180">
        <f t="shared" si="179"/>
        <v>1056</v>
      </c>
      <c r="AX43" s="180">
        <f t="shared" si="179"/>
        <v>1783.3400000000001</v>
      </c>
      <c r="AY43" s="181">
        <f t="shared" si="179"/>
        <v>1590.02</v>
      </c>
      <c r="AZ43" s="181">
        <f t="shared" si="179"/>
        <v>2065.02</v>
      </c>
      <c r="BA43" s="181">
        <f t="shared" si="179"/>
        <v>1891.9629000000002</v>
      </c>
      <c r="BB43" s="181">
        <f t="shared" si="179"/>
        <v>1255.4100000000001</v>
      </c>
      <c r="BC43" s="181">
        <f t="shared" si="179"/>
        <v>1484.2099999999998</v>
      </c>
      <c r="BD43" s="181">
        <f t="shared" si="179"/>
        <v>1384.24</v>
      </c>
      <c r="BE43" s="181">
        <f t="shared" si="179"/>
        <v>2511.6000000000004</v>
      </c>
      <c r="BF43" s="181">
        <f t="shared" si="179"/>
        <v>4288.5599999999995</v>
      </c>
      <c r="BG43" s="181">
        <f t="shared" si="179"/>
        <v>3788.3999999999996</v>
      </c>
      <c r="BH43" s="181">
        <f t="shared" si="179"/>
        <v>3765</v>
      </c>
      <c r="BI43" s="181">
        <f t="shared" si="179"/>
        <v>3451.2000000000003</v>
      </c>
      <c r="BJ43" s="181">
        <f t="shared" si="179"/>
        <v>2898.72</v>
      </c>
      <c r="BK43" s="182">
        <f t="shared" si="179"/>
        <v>2520.48</v>
      </c>
      <c r="BL43" s="182">
        <f t="shared" si="179"/>
        <v>2654.85</v>
      </c>
      <c r="BM43" s="182">
        <f t="shared" si="179"/>
        <v>930.6</v>
      </c>
      <c r="BN43" s="182">
        <f t="shared" si="179"/>
        <v>1737.8400000000001</v>
      </c>
      <c r="BO43" s="182">
        <f t="shared" si="179"/>
        <v>1981.2199999999998</v>
      </c>
      <c r="BP43" s="182">
        <f t="shared" si="179"/>
        <v>1925.1</v>
      </c>
      <c r="BQ43" s="182">
        <f t="shared" si="179"/>
        <v>2573.46</v>
      </c>
      <c r="BR43" s="182">
        <f t="shared" si="179"/>
        <v>3984.6</v>
      </c>
      <c r="BS43" s="182">
        <f t="shared" si="179"/>
        <v>3928.36</v>
      </c>
      <c r="BT43" s="182">
        <f t="shared" si="179"/>
        <v>4031.2799999999997</v>
      </c>
      <c r="BU43" s="182">
        <f t="shared" si="179"/>
        <v>2710.4</v>
      </c>
      <c r="BV43" s="182">
        <f t="shared" si="179"/>
        <v>3530.58</v>
      </c>
      <c r="BW43" s="183">
        <f t="shared" si="179"/>
        <v>1665.76</v>
      </c>
      <c r="BX43" s="183">
        <f t="shared" si="179"/>
        <v>491.51000000000005</v>
      </c>
      <c r="BY43" s="183">
        <f t="shared" si="179"/>
        <v>1029.94</v>
      </c>
      <c r="BZ43" s="183">
        <f t="shared" si="179"/>
        <v>1096.1500000000001</v>
      </c>
      <c r="CA43" s="183">
        <f t="shared" si="179"/>
        <v>1426.5</v>
      </c>
      <c r="CB43" s="183">
        <f t="shared" si="179"/>
        <v>1765.8000000000002</v>
      </c>
      <c r="CC43" s="183">
        <f t="shared" si="179"/>
        <v>2655.1200000000003</v>
      </c>
      <c r="CD43" s="183">
        <f t="shared" si="179"/>
        <v>2466.4500000000003</v>
      </c>
      <c r="CE43" s="183">
        <f t="shared" si="179"/>
        <v>3825.42</v>
      </c>
      <c r="CF43" s="183">
        <f t="shared" si="179"/>
        <v>3794.96</v>
      </c>
      <c r="CG43" s="183">
        <f t="shared" si="179"/>
        <v>3110.4900000000002</v>
      </c>
      <c r="CH43" s="183">
        <f t="shared" si="179"/>
        <v>2472.5</v>
      </c>
      <c r="CI43" s="144">
        <f>CI12*CI28</f>
        <v>1896.96</v>
      </c>
      <c r="CJ43" s="144">
        <f t="shared" si="129"/>
        <v>697.2</v>
      </c>
      <c r="CK43" s="144">
        <f>CK12*CK28</f>
        <v>214.18199999999996</v>
      </c>
      <c r="CL43" s="184">
        <f>CL12*CL28</f>
        <v>942.57600000000002</v>
      </c>
      <c r="CM43" s="185">
        <f t="shared" si="130"/>
        <v>1433.6000000000001</v>
      </c>
      <c r="CN43" s="186">
        <f t="shared" si="130"/>
        <v>1024.8</v>
      </c>
      <c r="CO43" s="185">
        <f t="shared" si="148"/>
        <v>422.8</v>
      </c>
      <c r="CP43" s="185">
        <f t="shared" si="148"/>
        <v>2753.73</v>
      </c>
      <c r="CQ43" s="185">
        <f t="shared" si="148"/>
        <v>3561.05</v>
      </c>
      <c r="CR43" s="147">
        <f t="shared" si="131"/>
        <v>2602.3000000000002</v>
      </c>
      <c r="CS43" s="185">
        <f t="shared" si="106"/>
        <v>1567.45</v>
      </c>
      <c r="CT43" s="185">
        <f t="shared" si="106"/>
        <v>1584.9</v>
      </c>
      <c r="CU43" s="187">
        <f t="shared" si="106"/>
        <v>1274.7852913338518</v>
      </c>
      <c r="CV43" s="148">
        <f t="shared" si="190"/>
        <v>2349.56</v>
      </c>
      <c r="CW43" s="189">
        <f t="shared" si="106"/>
        <v>928.2</v>
      </c>
      <c r="CX43" s="190">
        <f t="shared" si="106"/>
        <v>1449.8400000000001</v>
      </c>
      <c r="CY43" s="148">
        <f t="shared" si="106"/>
        <v>3213.43</v>
      </c>
      <c r="CZ43" s="190">
        <f t="shared" si="106"/>
        <v>2508.66</v>
      </c>
      <c r="DA43" s="190">
        <f t="shared" si="106"/>
        <v>2646.1800000000003</v>
      </c>
      <c r="DB43" s="190">
        <f t="shared" si="106"/>
        <v>3982.8799999999997</v>
      </c>
      <c r="DC43" s="190">
        <f t="shared" si="106"/>
        <v>4115.1000000000004</v>
      </c>
      <c r="DD43" s="148">
        <f t="shared" si="106"/>
        <v>5105.1299999999992</v>
      </c>
      <c r="DE43" s="148">
        <f t="shared" si="106"/>
        <v>3978.2799999999997</v>
      </c>
      <c r="DF43" s="148">
        <f t="shared" si="106"/>
        <v>2012.8</v>
      </c>
      <c r="DG43" s="149">
        <f t="shared" si="106"/>
        <v>2260.7169252921803</v>
      </c>
      <c r="DH43" s="149">
        <f t="shared" si="106"/>
        <v>1806.4899999999998</v>
      </c>
      <c r="DI43" s="149">
        <f t="shared" si="132"/>
        <v>2296.14</v>
      </c>
      <c r="DJ43" s="149">
        <f t="shared" si="132"/>
        <v>2144.4700000000003</v>
      </c>
      <c r="DK43" s="149">
        <f t="shared" si="132"/>
        <v>3539.56</v>
      </c>
      <c r="DL43" s="149">
        <f t="shared" si="133"/>
        <v>3274.9199999999996</v>
      </c>
      <c r="DM43" s="149">
        <f t="shared" si="133"/>
        <v>5542.0999999999995</v>
      </c>
      <c r="DN43" s="149">
        <f t="shared" si="133"/>
        <v>4915.5</v>
      </c>
      <c r="DO43" s="149">
        <f t="shared" si="133"/>
        <v>6077.2599999999993</v>
      </c>
      <c r="DP43" s="149">
        <f t="shared" si="133"/>
        <v>6270.2000000000007</v>
      </c>
      <c r="DQ43" s="149">
        <f t="shared" si="133"/>
        <v>6087.9800000000005</v>
      </c>
      <c r="DR43" s="149">
        <f t="shared" si="133"/>
        <v>2541.46</v>
      </c>
      <c r="DS43" s="150">
        <f t="shared" si="134"/>
        <v>2827.62</v>
      </c>
      <c r="DT43" s="150">
        <f t="shared" si="134"/>
        <v>2711.61</v>
      </c>
      <c r="DU43" s="150">
        <f t="shared" si="134"/>
        <v>4207.3599999999997</v>
      </c>
      <c r="DV43" s="150">
        <f t="shared" si="134"/>
        <v>3260.3999999999996</v>
      </c>
      <c r="DW43" s="150">
        <f t="shared" si="134"/>
        <v>4791.96</v>
      </c>
      <c r="DX43" s="150">
        <f t="shared" si="134"/>
        <v>2286.16</v>
      </c>
      <c r="DY43" s="150">
        <f t="shared" si="134"/>
        <v>5281.9</v>
      </c>
      <c r="DZ43" s="150">
        <f t="shared" si="134"/>
        <v>6862.05</v>
      </c>
      <c r="EA43" s="150">
        <f t="shared" si="134"/>
        <v>5042.88</v>
      </c>
      <c r="EB43" s="150">
        <f t="shared" si="134"/>
        <v>6445.2</v>
      </c>
      <c r="EC43" s="150">
        <f t="shared" si="134"/>
        <v>6524.46</v>
      </c>
      <c r="ED43" s="150">
        <f t="shared" si="134"/>
        <v>2801.43</v>
      </c>
      <c r="EE43" s="151">
        <f t="shared" si="134"/>
        <v>2508.66</v>
      </c>
      <c r="EF43" s="151">
        <f t="shared" ref="EF43" si="201">EF12*EF28</f>
        <v>2110.5700000000002</v>
      </c>
      <c r="EG43" s="151">
        <f t="shared" ref="EG43" si="202">EG12*EG28</f>
        <v>1730.96</v>
      </c>
      <c r="EH43" s="151">
        <f t="shared" ref="EH43" si="203">EH12*EH28</f>
        <v>2586.12</v>
      </c>
      <c r="EI43" s="151">
        <f t="shared" ref="EI43" si="204">EI12*EI28</f>
        <v>1631.84</v>
      </c>
      <c r="EJ43" s="151">
        <f t="shared" ref="EJ43" si="205">EJ12*EJ28</f>
        <v>3171</v>
      </c>
      <c r="EK43" s="151">
        <f t="shared" ref="EK43" si="206">EK12*EK28</f>
        <v>6838.8</v>
      </c>
      <c r="EL43" s="151">
        <f t="shared" ref="EL43" si="207">EL12*EL28</f>
        <v>7000.3099999999995</v>
      </c>
      <c r="EM43" s="151">
        <f t="shared" ref="EM43" si="208">EM12*EM28</f>
        <v>7444.4400000000005</v>
      </c>
      <c r="EN43" s="151">
        <f t="shared" ref="EN43:EQ43" si="209">EN12*EN28</f>
        <v>5799.88</v>
      </c>
      <c r="EO43" s="188">
        <f t="shared" si="209"/>
        <v>5384.6697772606549</v>
      </c>
      <c r="EP43" s="188">
        <f t="shared" si="209"/>
        <v>4550.3708524333306</v>
      </c>
      <c r="EQ43" s="381">
        <f t="shared" si="209"/>
        <v>4518.25</v>
      </c>
      <c r="ER43" s="381">
        <f t="shared" si="144"/>
        <v>3583.6600000000003</v>
      </c>
      <c r="ES43" s="381">
        <f t="shared" si="144"/>
        <v>2646.25</v>
      </c>
      <c r="ET43" s="184">
        <f t="shared" si="145"/>
        <v>3346.14</v>
      </c>
      <c r="EU43" s="184">
        <f t="shared" si="145"/>
        <v>4998.96</v>
      </c>
      <c r="EV43" s="184">
        <f t="shared" si="145"/>
        <v>5918.5</v>
      </c>
      <c r="EW43" s="184">
        <f t="shared" si="146"/>
        <v>6626.0000000000009</v>
      </c>
      <c r="EX43" s="184">
        <f t="shared" si="146"/>
        <v>6504.2800000000007</v>
      </c>
      <c r="EY43" s="184">
        <f t="shared" si="146"/>
        <v>7026.04</v>
      </c>
      <c r="EZ43" s="184">
        <f t="shared" si="146"/>
        <v>5534.82</v>
      </c>
      <c r="FA43" s="184">
        <f t="shared" si="146"/>
        <v>4733.9400000000005</v>
      </c>
      <c r="FB43" s="385">
        <f t="shared" si="146"/>
        <v>4598.16</v>
      </c>
      <c r="FC43" s="291">
        <f t="shared" si="146"/>
        <v>4260.4800000000005</v>
      </c>
      <c r="FD43" s="291">
        <f t="shared" si="146"/>
        <v>5054.3999999999996</v>
      </c>
      <c r="FE43" s="291">
        <f t="shared" si="146"/>
        <v>4048.75</v>
      </c>
      <c r="FF43" s="291">
        <f t="shared" si="146"/>
        <v>4543.59</v>
      </c>
      <c r="FG43" s="291">
        <f t="shared" si="146"/>
        <v>4898.5199999999995</v>
      </c>
      <c r="FH43" s="291"/>
      <c r="FI43" s="291"/>
      <c r="FJ43" s="291"/>
      <c r="FK43" s="291"/>
      <c r="FL43" s="291"/>
      <c r="FM43" s="291"/>
      <c r="FN43" s="291"/>
      <c r="FO43" s="388"/>
    </row>
    <row r="44" spans="1:171" x14ac:dyDescent="0.25">
      <c r="A44" s="21" t="s">
        <v>11</v>
      </c>
      <c r="B44" s="228">
        <f t="shared" si="114"/>
        <v>493.71313791666671</v>
      </c>
      <c r="C44" s="228">
        <f t="shared" si="115"/>
        <v>618.2393920833332</v>
      </c>
      <c r="D44" s="229">
        <f t="shared" si="116"/>
        <v>431.71333333333331</v>
      </c>
      <c r="E44" s="229">
        <f t="shared" si="117"/>
        <v>1230.5800433333334</v>
      </c>
      <c r="F44" s="229">
        <f t="shared" si="118"/>
        <v>933.35666666666657</v>
      </c>
      <c r="G44" s="229">
        <f t="shared" si="119"/>
        <v>897.67666666666662</v>
      </c>
      <c r="H44" s="229">
        <f t="shared" si="120"/>
        <v>682.73137499999996</v>
      </c>
      <c r="I44" s="210">
        <f t="shared" si="121"/>
        <v>906.22846416115556</v>
      </c>
      <c r="J44" s="228">
        <f t="shared" si="122"/>
        <v>1157.0823617575795</v>
      </c>
      <c r="K44" s="210">
        <f t="shared" si="123"/>
        <v>1848.5458333333336</v>
      </c>
      <c r="L44" s="228">
        <f t="shared" si="124"/>
        <v>1924.8100047773971</v>
      </c>
      <c r="M44" s="210">
        <f t="shared" si="125"/>
        <v>2125.1291666666662</v>
      </c>
      <c r="O44" s="139">
        <f t="shared" si="126"/>
        <v>321.98737499999999</v>
      </c>
      <c r="P44" s="139">
        <f t="shared" si="126"/>
        <v>373.04702500000002</v>
      </c>
      <c r="Q44" s="139">
        <f t="shared" si="126"/>
        <v>377.28145000000001</v>
      </c>
      <c r="R44" s="139">
        <f t="shared" si="126"/>
        <v>419.14859999999993</v>
      </c>
      <c r="S44" s="139">
        <f t="shared" si="126"/>
        <v>439.21071999999998</v>
      </c>
      <c r="T44" s="139">
        <f t="shared" si="126"/>
        <v>523.72687500000006</v>
      </c>
      <c r="U44" s="139">
        <f t="shared" si="126"/>
        <v>411.51768000000004</v>
      </c>
      <c r="V44" s="139">
        <f t="shared" si="126"/>
        <v>554.05999999999995</v>
      </c>
      <c r="W44" s="139">
        <f t="shared" si="126"/>
        <v>930.88725000000011</v>
      </c>
      <c r="X44" s="139">
        <f t="shared" si="126"/>
        <v>402.92527999999999</v>
      </c>
      <c r="Y44" s="139">
        <f t="shared" si="126"/>
        <v>369.52760000000001</v>
      </c>
      <c r="Z44" s="139">
        <f t="shared" ref="Z44:AL44" si="210">Z13*Z29</f>
        <v>801.23779999999988</v>
      </c>
      <c r="AA44" s="179">
        <f t="shared" si="210"/>
        <v>570.35854999999992</v>
      </c>
      <c r="AB44" s="179">
        <f t="shared" si="210"/>
        <v>242.06134999999995</v>
      </c>
      <c r="AC44" s="179">
        <f t="shared" si="210"/>
        <v>523.41527499999995</v>
      </c>
      <c r="AD44" s="179">
        <f t="shared" si="210"/>
        <v>545.19979999999998</v>
      </c>
      <c r="AE44" s="179">
        <f t="shared" si="210"/>
        <v>1008.4458999999999</v>
      </c>
      <c r="AF44" s="179">
        <f t="shared" si="210"/>
        <v>755.1396749999999</v>
      </c>
      <c r="AG44" s="179">
        <f t="shared" si="210"/>
        <v>647.37308000000007</v>
      </c>
      <c r="AH44" s="179">
        <f t="shared" si="210"/>
        <v>739.09499999999991</v>
      </c>
      <c r="AI44" s="179">
        <f t="shared" si="210"/>
        <v>768.00614999999982</v>
      </c>
      <c r="AJ44" s="179">
        <f t="shared" si="210"/>
        <v>603.32849999999985</v>
      </c>
      <c r="AK44" s="179">
        <f t="shared" si="210"/>
        <v>417.18059999999991</v>
      </c>
      <c r="AL44" s="179">
        <f t="shared" si="210"/>
        <v>599.26882500000011</v>
      </c>
      <c r="AM44" s="180">
        <f t="shared" si="104"/>
        <v>383.54</v>
      </c>
      <c r="AN44" s="180">
        <f t="shared" si="179"/>
        <v>306.94</v>
      </c>
      <c r="AO44" s="180">
        <f t="shared" si="179"/>
        <v>582.79999999999995</v>
      </c>
      <c r="AP44" s="180">
        <f t="shared" si="179"/>
        <v>594.72</v>
      </c>
      <c r="AQ44" s="180">
        <f t="shared" si="179"/>
        <v>619.91999999999996</v>
      </c>
      <c r="AR44" s="180">
        <f t="shared" si="179"/>
        <v>602.5</v>
      </c>
      <c r="AS44" s="180">
        <f t="shared" si="179"/>
        <v>612.15</v>
      </c>
      <c r="AT44" s="180">
        <f t="shared" si="179"/>
        <v>440.98999999999995</v>
      </c>
      <c r="AU44" s="180">
        <f t="shared" si="179"/>
        <v>318.2</v>
      </c>
      <c r="AV44" s="180">
        <f t="shared" si="179"/>
        <v>425.94</v>
      </c>
      <c r="AW44" s="180">
        <f t="shared" si="179"/>
        <v>121.50000000000001</v>
      </c>
      <c r="AX44" s="180">
        <f t="shared" si="179"/>
        <v>171.35999999999999</v>
      </c>
      <c r="AY44" s="181">
        <f t="shared" si="179"/>
        <v>1069.2</v>
      </c>
      <c r="AZ44" s="181">
        <f t="shared" si="179"/>
        <v>978</v>
      </c>
      <c r="BA44" s="181">
        <f t="shared" si="179"/>
        <v>830.7805199999998</v>
      </c>
      <c r="BB44" s="181">
        <f t="shared" si="179"/>
        <v>727.6</v>
      </c>
      <c r="BC44" s="181">
        <f t="shared" si="179"/>
        <v>2014.5</v>
      </c>
      <c r="BD44" s="181">
        <f t="shared" si="179"/>
        <v>1783.5800000000002</v>
      </c>
      <c r="BE44" s="181">
        <f t="shared" si="179"/>
        <v>2529.6799999999998</v>
      </c>
      <c r="BF44" s="181">
        <f t="shared" si="179"/>
        <v>1602.1200000000001</v>
      </c>
      <c r="BG44" s="181">
        <f t="shared" si="179"/>
        <v>1157.0999999999999</v>
      </c>
      <c r="BH44" s="181">
        <f t="shared" si="179"/>
        <v>605.64</v>
      </c>
      <c r="BI44" s="181">
        <f t="shared" si="179"/>
        <v>668.45</v>
      </c>
      <c r="BJ44" s="181">
        <f t="shared" si="179"/>
        <v>800.31</v>
      </c>
      <c r="BK44" s="182">
        <f t="shared" si="179"/>
        <v>984.25</v>
      </c>
      <c r="BL44" s="182">
        <f t="shared" si="179"/>
        <v>829.15000000000009</v>
      </c>
      <c r="BM44" s="182">
        <f t="shared" si="179"/>
        <v>1142.3499999999999</v>
      </c>
      <c r="BN44" s="182">
        <f t="shared" si="179"/>
        <v>1490.34</v>
      </c>
      <c r="BO44" s="182">
        <f t="shared" si="179"/>
        <v>1200.48</v>
      </c>
      <c r="BP44" s="182">
        <f t="shared" si="179"/>
        <v>1217.5</v>
      </c>
      <c r="BQ44" s="182">
        <f t="shared" si="179"/>
        <v>1441.6000000000001</v>
      </c>
      <c r="BR44" s="182">
        <f t="shared" si="179"/>
        <v>971.85</v>
      </c>
      <c r="BS44" s="182">
        <f t="shared" si="179"/>
        <v>587.56000000000006</v>
      </c>
      <c r="BT44" s="182">
        <f t="shared" si="179"/>
        <v>771.90000000000009</v>
      </c>
      <c r="BU44" s="182">
        <f t="shared" si="179"/>
        <v>270.5</v>
      </c>
      <c r="BV44" s="182">
        <f t="shared" si="179"/>
        <v>292.79999999999995</v>
      </c>
      <c r="BW44" s="183">
        <f t="shared" si="179"/>
        <v>515.96999999999991</v>
      </c>
      <c r="BX44" s="183">
        <f t="shared" si="179"/>
        <v>344.76</v>
      </c>
      <c r="BY44" s="183">
        <f t="shared" si="179"/>
        <v>703.76</v>
      </c>
      <c r="BZ44" s="183">
        <f t="shared" si="179"/>
        <v>685.52</v>
      </c>
      <c r="CA44" s="183">
        <f t="shared" si="179"/>
        <v>1143.97</v>
      </c>
      <c r="CB44" s="183">
        <f t="shared" si="179"/>
        <v>864.63</v>
      </c>
      <c r="CC44" s="183">
        <f t="shared" si="179"/>
        <v>1975.6799999999998</v>
      </c>
      <c r="CD44" s="183">
        <f t="shared" si="179"/>
        <v>1331.3600000000001</v>
      </c>
      <c r="CE44" s="183">
        <f t="shared" si="179"/>
        <v>805.14</v>
      </c>
      <c r="CF44" s="183">
        <f t="shared" si="179"/>
        <v>988.57</v>
      </c>
      <c r="CG44" s="183">
        <f t="shared" si="179"/>
        <v>725.4</v>
      </c>
      <c r="CH44" s="183">
        <f t="shared" si="179"/>
        <v>687.36</v>
      </c>
      <c r="CI44" s="144">
        <f>CI13*CI29</f>
        <v>674.96</v>
      </c>
      <c r="CJ44" s="144">
        <f t="shared" si="129"/>
        <v>588.06000000000006</v>
      </c>
      <c r="CK44" s="144">
        <f>CK13*CK29</f>
        <v>643.38184999999999</v>
      </c>
      <c r="CL44" s="184">
        <f>CL13*CL29</f>
        <v>644.37464999999997</v>
      </c>
      <c r="CM44" s="185">
        <f t="shared" si="130"/>
        <v>647.69999999999993</v>
      </c>
      <c r="CN44" s="186">
        <f t="shared" si="130"/>
        <v>629.91999999999996</v>
      </c>
      <c r="CO44" s="185">
        <f t="shared" si="148"/>
        <v>1150.08</v>
      </c>
      <c r="CP44" s="185">
        <f t="shared" si="148"/>
        <v>1127.52</v>
      </c>
      <c r="CQ44" s="185">
        <f t="shared" si="148"/>
        <v>767.52</v>
      </c>
      <c r="CR44" s="147">
        <f t="shared" si="131"/>
        <v>678.16</v>
      </c>
      <c r="CS44" s="185">
        <f t="shared" si="106"/>
        <v>455.4</v>
      </c>
      <c r="CT44" s="185">
        <f t="shared" si="106"/>
        <v>185.70000000000002</v>
      </c>
      <c r="CU44" s="187">
        <f t="shared" si="106"/>
        <v>495.3415699338691</v>
      </c>
      <c r="CV44" s="148">
        <f t="shared" si="190"/>
        <v>807.52</v>
      </c>
      <c r="CW44" s="189">
        <f t="shared" si="106"/>
        <v>1207.5600000000002</v>
      </c>
      <c r="CX44" s="190">
        <f t="shared" si="106"/>
        <v>943</v>
      </c>
      <c r="CY44" s="148">
        <f t="shared" si="106"/>
        <v>1007.48</v>
      </c>
      <c r="CZ44" s="190">
        <f t="shared" si="106"/>
        <v>989.40000000000009</v>
      </c>
      <c r="DA44" s="190">
        <f t="shared" si="106"/>
        <v>1206.9199999999998</v>
      </c>
      <c r="DB44" s="190">
        <f t="shared" si="106"/>
        <v>1035.1200000000001</v>
      </c>
      <c r="DC44" s="190">
        <f t="shared" si="106"/>
        <v>1018.4399999999999</v>
      </c>
      <c r="DD44" s="148">
        <f t="shared" si="106"/>
        <v>945</v>
      </c>
      <c r="DE44" s="148">
        <f t="shared" si="106"/>
        <v>505.96</v>
      </c>
      <c r="DF44" s="148">
        <f t="shared" si="106"/>
        <v>713</v>
      </c>
      <c r="DG44" s="149">
        <f t="shared" si="106"/>
        <v>624.74834109095445</v>
      </c>
      <c r="DH44" s="149">
        <f t="shared" si="106"/>
        <v>682.66</v>
      </c>
      <c r="DI44" s="149">
        <f t="shared" si="132"/>
        <v>1138.3200000000002</v>
      </c>
      <c r="DJ44" s="149">
        <f t="shared" si="132"/>
        <v>1296.75</v>
      </c>
      <c r="DK44" s="149">
        <f t="shared" si="132"/>
        <v>1402.8</v>
      </c>
      <c r="DL44" s="149">
        <f t="shared" si="133"/>
        <v>1479.87</v>
      </c>
      <c r="DM44" s="149">
        <f t="shared" si="133"/>
        <v>1576.44</v>
      </c>
      <c r="DN44" s="149">
        <f t="shared" si="133"/>
        <v>932.15000000000009</v>
      </c>
      <c r="DO44" s="149">
        <f t="shared" si="133"/>
        <v>1942.5</v>
      </c>
      <c r="DP44" s="149">
        <f t="shared" si="133"/>
        <v>1073.8</v>
      </c>
      <c r="DQ44" s="149">
        <f t="shared" si="133"/>
        <v>1058.75</v>
      </c>
      <c r="DR44" s="149">
        <f t="shared" si="133"/>
        <v>676.2</v>
      </c>
      <c r="DS44" s="150">
        <f t="shared" si="134"/>
        <v>856.44</v>
      </c>
      <c r="DT44" s="150">
        <f t="shared" si="134"/>
        <v>1522.7800000000002</v>
      </c>
      <c r="DU44" s="150">
        <f t="shared" si="134"/>
        <v>2147.2200000000003</v>
      </c>
      <c r="DV44" s="150">
        <f t="shared" si="134"/>
        <v>1870.75</v>
      </c>
      <c r="DW44" s="150">
        <f t="shared" si="134"/>
        <v>3155.36</v>
      </c>
      <c r="DX44" s="150">
        <f t="shared" si="134"/>
        <v>1976.76</v>
      </c>
      <c r="DY44" s="150">
        <f t="shared" si="134"/>
        <v>2837.9500000000003</v>
      </c>
      <c r="DZ44" s="150">
        <f t="shared" si="134"/>
        <v>2650.88</v>
      </c>
      <c r="EA44" s="150">
        <f t="shared" si="134"/>
        <v>2082.4</v>
      </c>
      <c r="EB44" s="150">
        <f t="shared" si="134"/>
        <v>1424.16</v>
      </c>
      <c r="EC44" s="150">
        <f t="shared" si="134"/>
        <v>1026.6600000000001</v>
      </c>
      <c r="ED44" s="150">
        <f t="shared" si="134"/>
        <v>631.19000000000005</v>
      </c>
      <c r="EE44" s="151">
        <f t="shared" si="134"/>
        <v>1032.3</v>
      </c>
      <c r="EF44" s="151">
        <f t="shared" ref="EF44" si="211">EF13*EF29</f>
        <v>1162.06</v>
      </c>
      <c r="EG44" s="151">
        <f t="shared" ref="EG44" si="212">EG13*EG29</f>
        <v>2007.72</v>
      </c>
      <c r="EH44" s="151">
        <f t="shared" ref="EH44" si="213">EH13*EH29</f>
        <v>1380.96</v>
      </c>
      <c r="EI44" s="151">
        <f t="shared" ref="EI44" si="214">EI13*EI29</f>
        <v>1585.98</v>
      </c>
      <c r="EJ44" s="151">
        <f t="shared" ref="EJ44" si="215">EJ13*EJ29</f>
        <v>3355.74</v>
      </c>
      <c r="EK44" s="151">
        <f t="shared" ref="EK44" si="216">EK13*EK29</f>
        <v>3288.48</v>
      </c>
      <c r="EL44" s="151">
        <f t="shared" ref="EL44" si="217">EL13*EL29</f>
        <v>2910.18</v>
      </c>
      <c r="EM44" s="151">
        <f t="shared" ref="EM44" si="218">EM13*EM29</f>
        <v>1691.06</v>
      </c>
      <c r="EN44" s="151">
        <f t="shared" ref="EN44:EQ44" si="219">EN13*EN29</f>
        <v>1589.7600000000002</v>
      </c>
      <c r="EO44" s="188">
        <f t="shared" si="219"/>
        <v>1839.5276577922382</v>
      </c>
      <c r="EP44" s="188">
        <f t="shared" si="219"/>
        <v>1253.9523995365307</v>
      </c>
      <c r="EQ44" s="381">
        <f t="shared" si="219"/>
        <v>1151.06</v>
      </c>
      <c r="ER44" s="381">
        <f t="shared" si="144"/>
        <v>1621.92</v>
      </c>
      <c r="ES44" s="381">
        <f t="shared" si="144"/>
        <v>2073.5</v>
      </c>
      <c r="ET44" s="184">
        <f t="shared" si="145"/>
        <v>3232.52</v>
      </c>
      <c r="EU44" s="184">
        <f t="shared" si="145"/>
        <v>1959.52</v>
      </c>
      <c r="EV44" s="184">
        <f t="shared" si="145"/>
        <v>4044.92</v>
      </c>
      <c r="EW44" s="184">
        <f t="shared" si="146"/>
        <v>2180.2200000000003</v>
      </c>
      <c r="EX44" s="184">
        <f t="shared" si="146"/>
        <v>2776.48</v>
      </c>
      <c r="EY44" s="184">
        <f t="shared" si="146"/>
        <v>2163.35</v>
      </c>
      <c r="EZ44" s="184">
        <f t="shared" si="146"/>
        <v>1515.01</v>
      </c>
      <c r="FA44" s="184">
        <f t="shared" si="146"/>
        <v>1468.53</v>
      </c>
      <c r="FB44" s="385">
        <f t="shared" si="146"/>
        <v>1314.52</v>
      </c>
      <c r="FC44" s="291">
        <f t="shared" si="146"/>
        <v>1159.28</v>
      </c>
      <c r="FD44" s="291">
        <f t="shared" si="146"/>
        <v>1530.6899999999998</v>
      </c>
      <c r="FE44" s="291">
        <f t="shared" si="146"/>
        <v>1886.23</v>
      </c>
      <c r="FF44" s="291">
        <f t="shared" si="146"/>
        <v>1949.9</v>
      </c>
      <c r="FG44" s="291">
        <f t="shared" si="146"/>
        <v>1439.25</v>
      </c>
      <c r="FH44" s="291"/>
      <c r="FI44" s="291"/>
      <c r="FJ44" s="291"/>
      <c r="FK44" s="291"/>
      <c r="FL44" s="291"/>
      <c r="FM44" s="291"/>
      <c r="FN44" s="291"/>
      <c r="FO44" s="388"/>
    </row>
    <row r="45" spans="1:171" x14ac:dyDescent="0.25">
      <c r="A45" s="21" t="s">
        <v>12</v>
      </c>
      <c r="B45" s="228">
        <f t="shared" si="114"/>
        <v>1533.5426749999999</v>
      </c>
      <c r="C45" s="228">
        <f t="shared" si="115"/>
        <v>1897.03194375</v>
      </c>
      <c r="D45" s="229">
        <f t="shared" si="116"/>
        <v>1531.458333333333</v>
      </c>
      <c r="E45" s="229">
        <f t="shared" si="117"/>
        <v>3239.8580916666656</v>
      </c>
      <c r="F45" s="229">
        <f t="shared" si="118"/>
        <v>3525.8283333333334</v>
      </c>
      <c r="G45" s="229">
        <f t="shared" si="119"/>
        <v>3895.1650000000004</v>
      </c>
      <c r="H45" s="229">
        <f t="shared" si="120"/>
        <v>3202.3470208333333</v>
      </c>
      <c r="I45" s="210">
        <f t="shared" si="121"/>
        <v>3506.0187177092298</v>
      </c>
      <c r="J45" s="228">
        <f t="shared" si="122"/>
        <v>5353.288755478171</v>
      </c>
      <c r="K45" s="210">
        <f t="shared" si="123"/>
        <v>6790.8316666666678</v>
      </c>
      <c r="L45" s="228">
        <f t="shared" si="124"/>
        <v>6575.4768827191483</v>
      </c>
      <c r="M45" s="210">
        <f t="shared" si="125"/>
        <v>7157.1233333333339</v>
      </c>
      <c r="O45" s="139">
        <f t="shared" ref="O45:T45" si="220">O14*O30</f>
        <v>1362.5478749999997</v>
      </c>
      <c r="P45" s="139">
        <f t="shared" si="220"/>
        <v>766.7</v>
      </c>
      <c r="Q45" s="139">
        <f t="shared" si="220"/>
        <v>899.16074999999989</v>
      </c>
      <c r="R45" s="139">
        <f t="shared" si="220"/>
        <v>1459.9894999999997</v>
      </c>
      <c r="S45" s="139">
        <f t="shared" si="220"/>
        <v>1673.9479999999999</v>
      </c>
      <c r="T45" s="139">
        <f t="shared" si="220"/>
        <v>1416.006075</v>
      </c>
      <c r="U45" s="139">
        <f t="shared" ref="U45:Y46" si="221">U14*U30</f>
        <v>1359.9781999999998</v>
      </c>
      <c r="V45" s="139">
        <f t="shared" si="221"/>
        <v>1432.4375</v>
      </c>
      <c r="W45" s="139">
        <f t="shared" si="221"/>
        <v>2097.8879999999999</v>
      </c>
      <c r="X45" s="139">
        <f t="shared" si="221"/>
        <v>1956.9792</v>
      </c>
      <c r="Y45" s="139">
        <f t="shared" si="221"/>
        <v>1745.0829999999999</v>
      </c>
      <c r="Z45" s="139">
        <f t="shared" ref="Z45:AL45" si="222">Z14*Z30</f>
        <v>2231.7939999999999</v>
      </c>
      <c r="AA45" s="179">
        <f t="shared" si="222"/>
        <v>1022.1094999999999</v>
      </c>
      <c r="AB45" s="179">
        <f t="shared" si="222"/>
        <v>978.38299999999992</v>
      </c>
      <c r="AC45" s="179">
        <f t="shared" si="222"/>
        <v>1518.9475</v>
      </c>
      <c r="AD45" s="179">
        <f t="shared" si="222"/>
        <v>2343.1536000000001</v>
      </c>
      <c r="AE45" s="179">
        <f t="shared" si="222"/>
        <v>1811.0929999999998</v>
      </c>
      <c r="AF45" s="179">
        <f t="shared" si="222"/>
        <v>1572.2372499999999</v>
      </c>
      <c r="AG45" s="179">
        <f t="shared" si="222"/>
        <v>1299.3145999999999</v>
      </c>
      <c r="AH45" s="179">
        <f t="shared" si="222"/>
        <v>1961.7936249999998</v>
      </c>
      <c r="AI45" s="179">
        <f t="shared" si="222"/>
        <v>2622.2062500000002</v>
      </c>
      <c r="AJ45" s="179">
        <f t="shared" si="222"/>
        <v>2440.0575999999996</v>
      </c>
      <c r="AK45" s="179">
        <f t="shared" si="222"/>
        <v>1521.8174999999999</v>
      </c>
      <c r="AL45" s="179">
        <f t="shared" si="222"/>
        <v>3673.2698999999993</v>
      </c>
      <c r="AM45" s="180">
        <f t="shared" si="104"/>
        <v>1840.23</v>
      </c>
      <c r="AN45" s="180">
        <f t="shared" si="179"/>
        <v>859.3599999999999</v>
      </c>
      <c r="AO45" s="180">
        <f t="shared" si="179"/>
        <v>1357.44</v>
      </c>
      <c r="AP45" s="180">
        <f t="shared" si="179"/>
        <v>1108.98</v>
      </c>
      <c r="AQ45" s="180">
        <f t="shared" si="179"/>
        <v>2242.56</v>
      </c>
      <c r="AR45" s="180">
        <f t="shared" si="179"/>
        <v>1974.5700000000002</v>
      </c>
      <c r="AS45" s="180">
        <f t="shared" si="179"/>
        <v>1949.4</v>
      </c>
      <c r="AT45" s="180">
        <f t="shared" si="179"/>
        <v>1973.93</v>
      </c>
      <c r="AU45" s="180">
        <f t="shared" si="179"/>
        <v>1838.6699999999998</v>
      </c>
      <c r="AV45" s="180">
        <f t="shared" si="179"/>
        <v>1188.22</v>
      </c>
      <c r="AW45" s="180">
        <f t="shared" si="179"/>
        <v>981.54</v>
      </c>
      <c r="AX45" s="180">
        <f t="shared" si="179"/>
        <v>1062.5999999999999</v>
      </c>
      <c r="AY45" s="181">
        <f t="shared" si="179"/>
        <v>3294.2000000000003</v>
      </c>
      <c r="AZ45" s="181">
        <f t="shared" si="179"/>
        <v>2308.87</v>
      </c>
      <c r="BA45" s="181">
        <f t="shared" si="179"/>
        <v>2130.8970999999997</v>
      </c>
      <c r="BB45" s="181">
        <f t="shared" si="179"/>
        <v>2464</v>
      </c>
      <c r="BC45" s="181">
        <f t="shared" si="179"/>
        <v>4058.5499999999997</v>
      </c>
      <c r="BD45" s="181">
        <f t="shared" si="179"/>
        <v>3136.4999999999995</v>
      </c>
      <c r="BE45" s="181">
        <f t="shared" si="179"/>
        <v>4090.32</v>
      </c>
      <c r="BF45" s="181">
        <f t="shared" si="179"/>
        <v>4302.92</v>
      </c>
      <c r="BG45" s="181">
        <f t="shared" si="179"/>
        <v>4670.24</v>
      </c>
      <c r="BH45" s="181">
        <f t="shared" si="179"/>
        <v>2088.96</v>
      </c>
      <c r="BI45" s="181">
        <f t="shared" si="179"/>
        <v>3822.3900000000003</v>
      </c>
      <c r="BJ45" s="181">
        <f t="shared" si="179"/>
        <v>2510.4500000000003</v>
      </c>
      <c r="BK45" s="182">
        <f t="shared" si="179"/>
        <v>4069.08</v>
      </c>
      <c r="BL45" s="182">
        <f t="shared" si="179"/>
        <v>2232.2399999999998</v>
      </c>
      <c r="BM45" s="182">
        <f t="shared" si="179"/>
        <v>3030.72</v>
      </c>
      <c r="BN45" s="182">
        <f t="shared" si="179"/>
        <v>2525.3999999999996</v>
      </c>
      <c r="BO45" s="182">
        <f t="shared" si="179"/>
        <v>5244.3200000000006</v>
      </c>
      <c r="BP45" s="182">
        <f t="shared" si="179"/>
        <v>3754.92</v>
      </c>
      <c r="BQ45" s="182">
        <f t="shared" si="179"/>
        <v>4494.4500000000007</v>
      </c>
      <c r="BR45" s="182">
        <f t="shared" si="179"/>
        <v>4324.3900000000003</v>
      </c>
      <c r="BS45" s="182">
        <f t="shared" si="179"/>
        <v>3578.25</v>
      </c>
      <c r="BT45" s="182">
        <f t="shared" si="179"/>
        <v>3692.3199999999997</v>
      </c>
      <c r="BU45" s="182">
        <f t="shared" si="179"/>
        <v>2593.5</v>
      </c>
      <c r="BV45" s="182">
        <f t="shared" si="179"/>
        <v>2770.35</v>
      </c>
      <c r="BW45" s="183">
        <f t="shared" si="179"/>
        <v>3954.0199999999995</v>
      </c>
      <c r="BX45" s="183">
        <f t="shared" si="179"/>
        <v>2273.56</v>
      </c>
      <c r="BY45" s="183">
        <f t="shared" si="179"/>
        <v>3349.52</v>
      </c>
      <c r="BZ45" s="183">
        <f t="shared" si="179"/>
        <v>3685.5</v>
      </c>
      <c r="CA45" s="183">
        <f t="shared" si="179"/>
        <v>5173.28</v>
      </c>
      <c r="CB45" s="183">
        <f t="shared" si="179"/>
        <v>4438.8599999999997</v>
      </c>
      <c r="CC45" s="183">
        <f t="shared" si="179"/>
        <v>3720.0800000000004</v>
      </c>
      <c r="CD45" s="183">
        <f t="shared" si="179"/>
        <v>5490</v>
      </c>
      <c r="CE45" s="183">
        <f t="shared" si="179"/>
        <v>3300.35</v>
      </c>
      <c r="CF45" s="183">
        <f t="shared" si="179"/>
        <v>4191.5</v>
      </c>
      <c r="CG45" s="183">
        <f t="shared" si="179"/>
        <v>4158.75</v>
      </c>
      <c r="CH45" s="183">
        <f t="shared" si="179"/>
        <v>3006.56</v>
      </c>
      <c r="CI45" s="144">
        <f>CI14*CI30</f>
        <v>2861.35</v>
      </c>
      <c r="CJ45" s="144">
        <f t="shared" si="129"/>
        <v>3257.85</v>
      </c>
      <c r="CK45" s="144">
        <f>CK14*CK30</f>
        <v>3070.8179999999993</v>
      </c>
      <c r="CL45" s="184">
        <f>CL14*CL30</f>
        <v>2478.2962499999999</v>
      </c>
      <c r="CM45" s="185">
        <f t="shared" si="130"/>
        <v>4733.5999999999995</v>
      </c>
      <c r="CN45" s="186">
        <f t="shared" si="130"/>
        <v>3254.35</v>
      </c>
      <c r="CO45" s="185">
        <f t="shared" si="148"/>
        <v>3047.22</v>
      </c>
      <c r="CP45" s="185">
        <f t="shared" si="148"/>
        <v>4792.0700000000006</v>
      </c>
      <c r="CQ45" s="185">
        <f t="shared" si="148"/>
        <v>2220.75</v>
      </c>
      <c r="CR45" s="147">
        <f t="shared" si="131"/>
        <v>3212.04</v>
      </c>
      <c r="CS45" s="185">
        <f t="shared" si="106"/>
        <v>3230.16</v>
      </c>
      <c r="CT45" s="185">
        <f t="shared" si="106"/>
        <v>2269.66</v>
      </c>
      <c r="CU45" s="187">
        <f t="shared" si="106"/>
        <v>2185.0346125107549</v>
      </c>
      <c r="CV45" s="148">
        <f t="shared" si="190"/>
        <v>2737.6800000000003</v>
      </c>
      <c r="CW45" s="189">
        <f t="shared" si="106"/>
        <v>4251.3599999999997</v>
      </c>
      <c r="CX45" s="190">
        <f t="shared" si="106"/>
        <v>4153.38</v>
      </c>
      <c r="CY45" s="148">
        <f t="shared" si="106"/>
        <v>4352.96</v>
      </c>
      <c r="CZ45" s="190">
        <f t="shared" si="106"/>
        <v>3578.4</v>
      </c>
      <c r="DA45" s="190">
        <f t="shared" si="106"/>
        <v>4025.82</v>
      </c>
      <c r="DB45" s="190">
        <f t="shared" si="106"/>
        <v>3495.8</v>
      </c>
      <c r="DC45" s="190">
        <f t="shared" si="106"/>
        <v>3194.64</v>
      </c>
      <c r="DD45" s="148">
        <f t="shared" si="106"/>
        <v>3402.94</v>
      </c>
      <c r="DE45" s="148">
        <f t="shared" si="106"/>
        <v>3304</v>
      </c>
      <c r="DF45" s="148">
        <f t="shared" si="106"/>
        <v>3390.21</v>
      </c>
      <c r="DG45" s="149">
        <f t="shared" si="106"/>
        <v>3200.22506573804</v>
      </c>
      <c r="DH45" s="149">
        <f t="shared" si="106"/>
        <v>2505.6200000000003</v>
      </c>
      <c r="DI45" s="149">
        <f t="shared" si="132"/>
        <v>3627.73</v>
      </c>
      <c r="DJ45" s="149">
        <f t="shared" si="132"/>
        <v>5428.32</v>
      </c>
      <c r="DK45" s="149">
        <f t="shared" si="132"/>
        <v>6370.62</v>
      </c>
      <c r="DL45" s="149">
        <f t="shared" si="133"/>
        <v>6087.84</v>
      </c>
      <c r="DM45" s="149">
        <f t="shared" si="133"/>
        <v>6701.96</v>
      </c>
      <c r="DN45" s="149">
        <f t="shared" si="133"/>
        <v>6035.4800000000005</v>
      </c>
      <c r="DO45" s="149">
        <f t="shared" si="133"/>
        <v>5409.16</v>
      </c>
      <c r="DP45" s="149">
        <f t="shared" si="133"/>
        <v>7281.9</v>
      </c>
      <c r="DQ45" s="149">
        <f t="shared" si="133"/>
        <v>4655.07</v>
      </c>
      <c r="DR45" s="149">
        <f t="shared" si="133"/>
        <v>6935.5399999999991</v>
      </c>
      <c r="DS45" s="150">
        <f t="shared" si="134"/>
        <v>5308.16</v>
      </c>
      <c r="DT45" s="150">
        <f t="shared" si="134"/>
        <v>7196.5099999999993</v>
      </c>
      <c r="DU45" s="150">
        <f t="shared" si="134"/>
        <v>5561</v>
      </c>
      <c r="DV45" s="150">
        <f t="shared" si="134"/>
        <v>6168.3</v>
      </c>
      <c r="DW45" s="150">
        <f t="shared" si="134"/>
        <v>12049.75</v>
      </c>
      <c r="DX45" s="150">
        <f t="shared" si="134"/>
        <v>4725.2999999999993</v>
      </c>
      <c r="DY45" s="150">
        <f t="shared" si="134"/>
        <v>10280.880000000001</v>
      </c>
      <c r="DZ45" s="150">
        <f t="shared" si="134"/>
        <v>7205.0999999999995</v>
      </c>
      <c r="EA45" s="150">
        <f t="shared" si="134"/>
        <v>7183.0999999999995</v>
      </c>
      <c r="EB45" s="150">
        <f t="shared" si="134"/>
        <v>4480.5599999999995</v>
      </c>
      <c r="EC45" s="150">
        <f t="shared" si="134"/>
        <v>3172</v>
      </c>
      <c r="ED45" s="150">
        <f t="shared" si="134"/>
        <v>8159.32</v>
      </c>
      <c r="EE45" s="151">
        <f t="shared" si="134"/>
        <v>3305.67</v>
      </c>
      <c r="EF45" s="151">
        <f t="shared" ref="EF45" si="223">EF14*EF30</f>
        <v>4563</v>
      </c>
      <c r="EG45" s="151">
        <f t="shared" ref="EG45" si="224">EG14*EG30</f>
        <v>4231.2</v>
      </c>
      <c r="EH45" s="151">
        <f t="shared" ref="EH45" si="225">EH14*EH30</f>
        <v>4659.2400000000007</v>
      </c>
      <c r="EI45" s="151">
        <f t="shared" ref="EI45" si="226">EI14*EI30</f>
        <v>7940.64</v>
      </c>
      <c r="EJ45" s="151">
        <f t="shared" ref="EJ45" si="227">EJ14*EJ30</f>
        <v>7116.2</v>
      </c>
      <c r="EK45" s="151">
        <f t="shared" ref="EK45" si="228">EK14*EK30</f>
        <v>7662.28</v>
      </c>
      <c r="EL45" s="151">
        <f t="shared" ref="EL45" si="229">EL14*EL30</f>
        <v>11838.47</v>
      </c>
      <c r="EM45" s="151">
        <f t="shared" ref="EM45" si="230">EM14*EM30</f>
        <v>3648.2</v>
      </c>
      <c r="EN45" s="151">
        <f t="shared" ref="EN45:EQ45" si="231">EN14*EN30</f>
        <v>8660.52</v>
      </c>
      <c r="EO45" s="188">
        <f t="shared" si="231"/>
        <v>8817.4443090513232</v>
      </c>
      <c r="EP45" s="188">
        <f t="shared" si="231"/>
        <v>6462.8582835784564</v>
      </c>
      <c r="EQ45" s="381">
        <f t="shared" si="231"/>
        <v>6121.36</v>
      </c>
      <c r="ER45" s="381">
        <f t="shared" si="144"/>
        <v>3417.21</v>
      </c>
      <c r="ES45" s="381">
        <f t="shared" si="144"/>
        <v>4100.4799999999996</v>
      </c>
      <c r="ET45" s="184">
        <f t="shared" si="145"/>
        <v>8193.08</v>
      </c>
      <c r="EU45" s="184">
        <f t="shared" si="145"/>
        <v>6876.81</v>
      </c>
      <c r="EV45" s="184">
        <f t="shared" si="145"/>
        <v>7650.9400000000005</v>
      </c>
      <c r="EW45" s="184">
        <f t="shared" si="146"/>
        <v>9800.34</v>
      </c>
      <c r="EX45" s="184">
        <f t="shared" si="146"/>
        <v>8749.44</v>
      </c>
      <c r="EY45" s="184">
        <f t="shared" si="146"/>
        <v>6855.75</v>
      </c>
      <c r="EZ45" s="184">
        <f t="shared" si="146"/>
        <v>8350.16</v>
      </c>
      <c r="FA45" s="184">
        <f t="shared" si="146"/>
        <v>9135.36</v>
      </c>
      <c r="FB45" s="385">
        <f t="shared" si="146"/>
        <v>6634.55</v>
      </c>
      <c r="FC45" s="291">
        <f t="shared" si="146"/>
        <v>5635.04</v>
      </c>
      <c r="FD45" s="291">
        <f t="shared" si="146"/>
        <v>6656.920000000001</v>
      </c>
      <c r="FE45" s="291">
        <f t="shared" si="146"/>
        <v>6274.8</v>
      </c>
      <c r="FF45" s="291">
        <f t="shared" si="146"/>
        <v>6615.59</v>
      </c>
      <c r="FG45" s="291">
        <f t="shared" si="146"/>
        <v>7767.76</v>
      </c>
      <c r="FH45" s="291"/>
      <c r="FI45" s="291"/>
      <c r="FJ45" s="291"/>
      <c r="FK45" s="291"/>
      <c r="FL45" s="291"/>
      <c r="FM45" s="291"/>
      <c r="FN45" s="291"/>
      <c r="FO45" s="388"/>
    </row>
    <row r="46" spans="1:171" x14ac:dyDescent="0.25">
      <c r="A46" s="21" t="s">
        <v>16</v>
      </c>
      <c r="B46" s="228">
        <f t="shared" si="114"/>
        <v>14856.306030833332</v>
      </c>
      <c r="C46" s="228">
        <f t="shared" si="115"/>
        <v>17020.487148749999</v>
      </c>
      <c r="D46" s="229">
        <f t="shared" si="116"/>
        <v>15313.483333333335</v>
      </c>
      <c r="E46" s="229">
        <f t="shared" si="117"/>
        <v>40498.334249999993</v>
      </c>
      <c r="F46" s="229">
        <f t="shared" si="118"/>
        <v>37652.618333333332</v>
      </c>
      <c r="G46" s="229">
        <f t="shared" si="119"/>
        <v>30943.351666666669</v>
      </c>
      <c r="H46" s="229">
        <f t="shared" si="120"/>
        <v>25790.750375</v>
      </c>
      <c r="I46" s="210">
        <f t="shared" si="121"/>
        <v>21821.050812806072</v>
      </c>
      <c r="J46" s="228">
        <f t="shared" si="122"/>
        <v>34689.388674447771</v>
      </c>
      <c r="K46" s="210">
        <f t="shared" si="123"/>
        <v>36789.919999999998</v>
      </c>
      <c r="L46" s="228">
        <f t="shared" si="124"/>
        <v>44392.193895421275</v>
      </c>
      <c r="M46" s="210">
        <f t="shared" si="125"/>
        <v>63242.871666666673</v>
      </c>
      <c r="O46" s="139">
        <f>O15*O31</f>
        <v>10348.618749999998</v>
      </c>
      <c r="P46" s="139">
        <f t="shared" ref="P46:W46" si="232">P15*P31</f>
        <v>6033.1063999999997</v>
      </c>
      <c r="Q46" s="139">
        <f t="shared" si="232"/>
        <v>8017.0728749999998</v>
      </c>
      <c r="R46" s="139">
        <f t="shared" si="232"/>
        <v>10379.841899999999</v>
      </c>
      <c r="S46" s="139">
        <f t="shared" si="232"/>
        <v>9298.1209199999994</v>
      </c>
      <c r="T46" s="139">
        <f t="shared" si="232"/>
        <v>6502.7184999999999</v>
      </c>
      <c r="U46" s="139">
        <f t="shared" si="232"/>
        <v>16125.28908</v>
      </c>
      <c r="V46" s="139">
        <f t="shared" si="232"/>
        <v>18382.039649999999</v>
      </c>
      <c r="W46" s="139">
        <f t="shared" si="232"/>
        <v>18148.684950000003</v>
      </c>
      <c r="X46" s="139">
        <f t="shared" si="221"/>
        <v>28154.570220000001</v>
      </c>
      <c r="Y46" s="139">
        <f t="shared" si="221"/>
        <v>19640.261450000002</v>
      </c>
      <c r="Z46" s="139">
        <f>Z15*Z31</f>
        <v>27245.347675000001</v>
      </c>
      <c r="AA46" s="179">
        <f t="shared" ref="AA46:AL46" si="233">AA15*AA31</f>
        <v>15849.41085</v>
      </c>
      <c r="AB46" s="179">
        <f t="shared" si="233"/>
        <v>6137.2350000000006</v>
      </c>
      <c r="AC46" s="179">
        <f t="shared" si="233"/>
        <v>23697.764999999999</v>
      </c>
      <c r="AD46" s="179">
        <f t="shared" si="233"/>
        <v>19385.851040000001</v>
      </c>
      <c r="AE46" s="179">
        <f t="shared" si="233"/>
        <v>16462.075374999997</v>
      </c>
      <c r="AF46" s="179">
        <f t="shared" si="233"/>
        <v>11731.814125000001</v>
      </c>
      <c r="AG46" s="179">
        <f t="shared" si="233"/>
        <v>17867.351460000002</v>
      </c>
      <c r="AH46" s="179">
        <f t="shared" si="233"/>
        <v>31147.752100000005</v>
      </c>
      <c r="AI46" s="179">
        <f t="shared" si="233"/>
        <v>23345.865099999995</v>
      </c>
      <c r="AJ46" s="179">
        <f t="shared" si="233"/>
        <v>17700.720559999998</v>
      </c>
      <c r="AK46" s="179">
        <f t="shared" si="233"/>
        <v>12212.837875000001</v>
      </c>
      <c r="AL46" s="179">
        <f t="shared" si="233"/>
        <v>8707.1672999999992</v>
      </c>
      <c r="AM46" s="180">
        <f t="shared" si="104"/>
        <v>10390.019999999999</v>
      </c>
      <c r="AN46" s="180">
        <f t="shared" si="179"/>
        <v>13149.84</v>
      </c>
      <c r="AO46" s="180">
        <f t="shared" si="179"/>
        <v>8331.56</v>
      </c>
      <c r="AP46" s="180">
        <f t="shared" si="179"/>
        <v>18057.060000000001</v>
      </c>
      <c r="AQ46" s="180">
        <f t="shared" si="179"/>
        <v>10156.6</v>
      </c>
      <c r="AR46" s="180">
        <f t="shared" si="179"/>
        <v>15439.36</v>
      </c>
      <c r="AS46" s="180">
        <f t="shared" si="179"/>
        <v>15339.39</v>
      </c>
      <c r="AT46" s="180">
        <f t="shared" si="179"/>
        <v>18224.990000000002</v>
      </c>
      <c r="AU46" s="180">
        <f t="shared" si="179"/>
        <v>28426.440000000002</v>
      </c>
      <c r="AV46" s="180">
        <f t="shared" si="179"/>
        <v>18269.22</v>
      </c>
      <c r="AW46" s="180">
        <f t="shared" si="179"/>
        <v>13685</v>
      </c>
      <c r="AX46" s="180">
        <f t="shared" si="179"/>
        <v>14292.320000000002</v>
      </c>
      <c r="AY46" s="181">
        <f t="shared" si="179"/>
        <v>33478.380000000005</v>
      </c>
      <c r="AZ46" s="181">
        <f t="shared" si="179"/>
        <v>29359.68</v>
      </c>
      <c r="BA46" s="181">
        <f t="shared" si="179"/>
        <v>20014.400999999994</v>
      </c>
      <c r="BB46" s="181">
        <f t="shared" si="179"/>
        <v>18621.329999999998</v>
      </c>
      <c r="BC46" s="181">
        <f t="shared" si="179"/>
        <v>17302.599999999999</v>
      </c>
      <c r="BD46" s="181">
        <f t="shared" si="179"/>
        <v>15699.149999999998</v>
      </c>
      <c r="BE46" s="181">
        <f t="shared" si="179"/>
        <v>175538.27000000002</v>
      </c>
      <c r="BF46" s="181">
        <f t="shared" si="179"/>
        <v>37461.800000000003</v>
      </c>
      <c r="BG46" s="181">
        <f t="shared" si="179"/>
        <v>37702.6</v>
      </c>
      <c r="BH46" s="181">
        <f t="shared" si="179"/>
        <v>40587.299999999996</v>
      </c>
      <c r="BI46" s="181">
        <f t="shared" ref="BI46:CH46" si="234">BI15*BI31</f>
        <v>34438.079999999994</v>
      </c>
      <c r="BJ46" s="181">
        <f t="shared" si="234"/>
        <v>25776.420000000002</v>
      </c>
      <c r="BK46" s="182">
        <f t="shared" si="234"/>
        <v>25297.439999999999</v>
      </c>
      <c r="BL46" s="182">
        <f t="shared" si="234"/>
        <v>34568.14</v>
      </c>
      <c r="BM46" s="182">
        <f t="shared" si="234"/>
        <v>25397.82</v>
      </c>
      <c r="BN46" s="182">
        <f t="shared" si="234"/>
        <v>50015.19</v>
      </c>
      <c r="BO46" s="182">
        <f t="shared" si="234"/>
        <v>22084.7</v>
      </c>
      <c r="BP46" s="182">
        <f t="shared" si="234"/>
        <v>38807.040000000001</v>
      </c>
      <c r="BQ46" s="182">
        <f t="shared" si="234"/>
        <v>38402.869999999995</v>
      </c>
      <c r="BR46" s="182">
        <f t="shared" si="234"/>
        <v>42479.3</v>
      </c>
      <c r="BS46" s="182">
        <f t="shared" si="234"/>
        <v>62141.52</v>
      </c>
      <c r="BT46" s="182">
        <f t="shared" si="234"/>
        <v>46568.6</v>
      </c>
      <c r="BU46" s="182">
        <f t="shared" si="234"/>
        <v>33528.25</v>
      </c>
      <c r="BV46" s="182">
        <f t="shared" si="234"/>
        <v>32540.55</v>
      </c>
      <c r="BW46" s="183">
        <f t="shared" si="234"/>
        <v>32406.079999999998</v>
      </c>
      <c r="BX46" s="183">
        <f t="shared" si="234"/>
        <v>25712.33</v>
      </c>
      <c r="BY46" s="183">
        <f t="shared" si="234"/>
        <v>17672.77</v>
      </c>
      <c r="BZ46" s="183">
        <f t="shared" si="234"/>
        <v>32788.639999999999</v>
      </c>
      <c r="CA46" s="183">
        <f t="shared" si="234"/>
        <v>29113.84</v>
      </c>
      <c r="CB46" s="183">
        <f t="shared" si="234"/>
        <v>32617.399999999998</v>
      </c>
      <c r="CC46" s="183">
        <f t="shared" si="234"/>
        <v>29977.200000000001</v>
      </c>
      <c r="CD46" s="183">
        <f t="shared" si="234"/>
        <v>25819.93</v>
      </c>
      <c r="CE46" s="183">
        <f t="shared" si="234"/>
        <v>3946.0299999999997</v>
      </c>
      <c r="CF46" s="183">
        <f t="shared" si="234"/>
        <v>47381.04</v>
      </c>
      <c r="CG46" s="183">
        <f t="shared" si="234"/>
        <v>46191.46</v>
      </c>
      <c r="CH46" s="183">
        <f t="shared" si="234"/>
        <v>47693.5</v>
      </c>
      <c r="CI46" s="144">
        <f>CI15*CI31</f>
        <v>36536.28</v>
      </c>
      <c r="CJ46" s="144">
        <f t="shared" si="129"/>
        <v>20918.46</v>
      </c>
      <c r="CK46" s="144">
        <f>CK15*CK31</f>
        <v>13720.466200000001</v>
      </c>
      <c r="CL46" s="184">
        <f>CL15*CL31</f>
        <v>16169.5083</v>
      </c>
      <c r="CM46" s="185">
        <f t="shared" si="130"/>
        <v>19402.800000000003</v>
      </c>
      <c r="CN46" s="186">
        <f t="shared" si="130"/>
        <v>16474.48</v>
      </c>
      <c r="CO46" s="185">
        <f t="shared" si="148"/>
        <v>19072.34</v>
      </c>
      <c r="CP46" s="185">
        <f t="shared" si="148"/>
        <v>30340.5</v>
      </c>
      <c r="CQ46" s="185">
        <f t="shared" si="148"/>
        <v>40605.519999999997</v>
      </c>
      <c r="CR46" s="147">
        <f t="shared" si="131"/>
        <v>37584.58</v>
      </c>
      <c r="CS46" s="185">
        <f t="shared" si="106"/>
        <v>32841</v>
      </c>
      <c r="CT46" s="185">
        <f t="shared" si="106"/>
        <v>25823.07</v>
      </c>
      <c r="CU46" s="187">
        <f t="shared" si="106"/>
        <v>14594.959753672847</v>
      </c>
      <c r="CV46" s="148">
        <f t="shared" si="190"/>
        <v>13314.390000000001</v>
      </c>
      <c r="CW46" s="189">
        <f t="shared" si="106"/>
        <v>15935.45</v>
      </c>
      <c r="CX46" s="190">
        <f t="shared" si="106"/>
        <v>16844.099999999999</v>
      </c>
      <c r="CY46" s="148">
        <f t="shared" si="106"/>
        <v>17414.149999999998</v>
      </c>
      <c r="CZ46" s="190">
        <f t="shared" si="106"/>
        <v>18701.399999999998</v>
      </c>
      <c r="DA46" s="190">
        <f t="shared" si="106"/>
        <v>19151.55</v>
      </c>
      <c r="DB46" s="190">
        <f t="shared" si="106"/>
        <v>26895.97</v>
      </c>
      <c r="DC46" s="190">
        <f t="shared" si="106"/>
        <v>31496.84</v>
      </c>
      <c r="DD46" s="148">
        <f t="shared" si="106"/>
        <v>32367.100000000002</v>
      </c>
      <c r="DE46" s="148">
        <f t="shared" si="106"/>
        <v>25826.100000000002</v>
      </c>
      <c r="DF46" s="148">
        <f t="shared" si="106"/>
        <v>29310.6</v>
      </c>
      <c r="DG46" s="149">
        <f t="shared" si="106"/>
        <v>33046.374093373241</v>
      </c>
      <c r="DH46" s="191">
        <f>DH15*DH31</f>
        <v>47375.76</v>
      </c>
      <c r="DI46" s="149">
        <f t="shared" si="132"/>
        <v>53106.96</v>
      </c>
      <c r="DJ46" s="149">
        <f t="shared" si="132"/>
        <v>30177</v>
      </c>
      <c r="DK46" s="149">
        <f t="shared" si="132"/>
        <v>24654.91</v>
      </c>
      <c r="DL46" s="149">
        <f t="shared" si="133"/>
        <v>15324.800000000001</v>
      </c>
      <c r="DM46" s="149">
        <f t="shared" si="133"/>
        <v>17054.2</v>
      </c>
      <c r="DN46" s="149">
        <f t="shared" si="133"/>
        <v>21914.97</v>
      </c>
      <c r="DO46" s="149">
        <f t="shared" si="133"/>
        <v>45924.14</v>
      </c>
      <c r="DP46" s="149">
        <f t="shared" si="133"/>
        <v>53828.079999999994</v>
      </c>
      <c r="DQ46" s="149">
        <f t="shared" si="133"/>
        <v>46423.56</v>
      </c>
      <c r="DR46" s="149">
        <f t="shared" si="133"/>
        <v>27441.91</v>
      </c>
      <c r="DS46" s="150">
        <f t="shared" si="134"/>
        <v>23229.31</v>
      </c>
      <c r="DT46" s="150">
        <f t="shared" si="134"/>
        <v>27232.86</v>
      </c>
      <c r="DU46" s="150">
        <f t="shared" si="134"/>
        <v>34853</v>
      </c>
      <c r="DV46" s="150">
        <f t="shared" si="134"/>
        <v>35456.04</v>
      </c>
      <c r="DW46" s="150">
        <f t="shared" si="134"/>
        <v>21349.379999999997</v>
      </c>
      <c r="DX46" s="150">
        <f t="shared" si="134"/>
        <v>15940.74</v>
      </c>
      <c r="DY46" s="150">
        <f t="shared" si="134"/>
        <v>48677.85</v>
      </c>
      <c r="DZ46" s="150">
        <f t="shared" si="134"/>
        <v>42619.880000000005</v>
      </c>
      <c r="EA46" s="150">
        <f t="shared" si="134"/>
        <v>48018.75</v>
      </c>
      <c r="EB46" s="150">
        <f t="shared" si="134"/>
        <v>56738.5</v>
      </c>
      <c r="EC46" s="150">
        <f t="shared" si="134"/>
        <v>42742.8</v>
      </c>
      <c r="ED46" s="150">
        <f t="shared" si="134"/>
        <v>44619.93</v>
      </c>
      <c r="EE46" s="151">
        <f t="shared" si="134"/>
        <v>36107.53</v>
      </c>
      <c r="EF46" s="151">
        <f t="shared" ref="EF46" si="235">EF15*EF31</f>
        <v>35821.869999999995</v>
      </c>
      <c r="EG46" s="151">
        <f t="shared" ref="EG46" si="236">EG15*EG31</f>
        <v>33696.65</v>
      </c>
      <c r="EH46" s="151">
        <f t="shared" ref="EH46" si="237">EH15*EH31</f>
        <v>31478.399999999998</v>
      </c>
      <c r="EI46" s="151">
        <f t="shared" ref="EI46" si="238">EI15*EI31</f>
        <v>20035.920000000002</v>
      </c>
      <c r="EJ46" s="151">
        <f t="shared" ref="EJ46" si="239">EJ15*EJ31</f>
        <v>35772.659999999996</v>
      </c>
      <c r="EK46" s="151">
        <f t="shared" ref="EK46" si="240">EK15*EK31</f>
        <v>53053.279999999999</v>
      </c>
      <c r="EL46" s="151">
        <f t="shared" ref="EL46" si="241">EL15*EL31</f>
        <v>64308.959999999999</v>
      </c>
      <c r="EM46" s="151">
        <f t="shared" ref="EM46" si="242">EM15*EM31</f>
        <v>79305.2</v>
      </c>
      <c r="EN46" s="151">
        <f t="shared" ref="EN46:EQ46" si="243">EN15*EN31</f>
        <v>54625.56</v>
      </c>
      <c r="EO46" s="188">
        <f t="shared" si="243"/>
        <v>40693.1642495493</v>
      </c>
      <c r="EP46" s="188">
        <f t="shared" si="243"/>
        <v>47807.132495506012</v>
      </c>
      <c r="EQ46" s="381">
        <f t="shared" si="243"/>
        <v>47125.47</v>
      </c>
      <c r="ER46" s="381">
        <f t="shared" si="144"/>
        <v>43928.62</v>
      </c>
      <c r="ES46" s="381">
        <f t="shared" si="144"/>
        <v>46584.94</v>
      </c>
      <c r="ET46" s="184">
        <f t="shared" si="145"/>
        <v>35499.599999999999</v>
      </c>
      <c r="EU46" s="184">
        <f>EU15*EU31</f>
        <v>72499.199999999997</v>
      </c>
      <c r="EV46" s="184">
        <f t="shared" ref="EV46" si="244">EV15*EV31</f>
        <v>56778.21</v>
      </c>
      <c r="EW46" s="184">
        <f t="shared" si="146"/>
        <v>75491.679999999993</v>
      </c>
      <c r="EX46" s="184">
        <f t="shared" si="146"/>
        <v>79199.34</v>
      </c>
      <c r="EY46" s="184">
        <f t="shared" si="146"/>
        <v>66641.399999999994</v>
      </c>
      <c r="EZ46" s="184">
        <f t="shared" si="146"/>
        <v>72877.88</v>
      </c>
      <c r="FA46" s="184">
        <f t="shared" si="146"/>
        <v>79998.600000000006</v>
      </c>
      <c r="FB46" s="385">
        <f t="shared" si="146"/>
        <v>82289.52</v>
      </c>
      <c r="FC46" s="291">
        <f t="shared" si="146"/>
        <v>66330.540000000008</v>
      </c>
      <c r="FD46" s="291">
        <f t="shared" si="146"/>
        <v>90616.88</v>
      </c>
      <c r="FE46" s="291">
        <f t="shared" si="146"/>
        <v>62432.79</v>
      </c>
      <c r="FF46" s="291">
        <f t="shared" si="146"/>
        <v>44280</v>
      </c>
      <c r="FG46" s="291">
        <f t="shared" si="146"/>
        <v>31832.16</v>
      </c>
      <c r="FH46" s="291"/>
      <c r="FI46" s="291"/>
      <c r="FJ46" s="291"/>
      <c r="FK46" s="291"/>
      <c r="FL46" s="291"/>
      <c r="FM46" s="291"/>
      <c r="FN46" s="291"/>
      <c r="FO46" s="388"/>
    </row>
    <row r="47" spans="1:171" s="23" customFormat="1" x14ac:dyDescent="0.25">
      <c r="A47" s="26" t="s">
        <v>18</v>
      </c>
      <c r="B47" s="137">
        <f>SUM(B36:B46)</f>
        <v>42565.372603958334</v>
      </c>
      <c r="C47" s="137">
        <f t="shared" ref="C47:K47" si="245">SUM(C36:C46)</f>
        <v>43149.363570000001</v>
      </c>
      <c r="D47" s="137">
        <f t="shared" si="245"/>
        <v>30890.217499999999</v>
      </c>
      <c r="E47" s="137">
        <f t="shared" si="245"/>
        <v>81323.05144333333</v>
      </c>
      <c r="F47" s="137">
        <f t="shared" si="245"/>
        <v>79512.04333333332</v>
      </c>
      <c r="G47" s="137">
        <f t="shared" si="245"/>
        <v>72262.480833333335</v>
      </c>
      <c r="H47" s="137">
        <f t="shared" si="245"/>
        <v>61657.234487499998</v>
      </c>
      <c r="I47" s="137">
        <f t="shared" si="245"/>
        <v>53461.795439393187</v>
      </c>
      <c r="J47" s="137">
        <f t="shared" si="245"/>
        <v>75640.431831949594</v>
      </c>
      <c r="K47" s="137">
        <f t="shared" si="245"/>
        <v>92447.863333333327</v>
      </c>
      <c r="L47" s="137">
        <f>SUM(L36:L46)</f>
        <v>106767.85178152999</v>
      </c>
      <c r="M47" s="413">
        <f>SUM(M36:M46)</f>
        <v>127291.16500000001</v>
      </c>
      <c r="O47" s="193">
        <f>SUM(O36:O46)</f>
        <v>43283.388249999989</v>
      </c>
      <c r="P47" s="193">
        <f t="shared" ref="P47:CA47" si="246">SUM(P36:P46)</f>
        <v>33714.260575</v>
      </c>
      <c r="Q47" s="193">
        <f t="shared" si="246"/>
        <v>35521.285974999992</v>
      </c>
      <c r="R47" s="193">
        <f t="shared" si="246"/>
        <v>33625.570924999993</v>
      </c>
      <c r="S47" s="193">
        <f t="shared" si="246"/>
        <v>33100.61634</v>
      </c>
      <c r="T47" s="193">
        <f t="shared" si="246"/>
        <v>26728.917225000001</v>
      </c>
      <c r="U47" s="193">
        <f t="shared" si="246"/>
        <v>41815.669510000007</v>
      </c>
      <c r="V47" s="193">
        <f t="shared" si="246"/>
        <v>45287.530424999997</v>
      </c>
      <c r="W47" s="193">
        <f t="shared" si="246"/>
        <v>55231.0281875</v>
      </c>
      <c r="X47" s="193">
        <f t="shared" si="246"/>
        <v>57195.998760000002</v>
      </c>
      <c r="Y47" s="193">
        <f t="shared" si="246"/>
        <v>46101.541250000009</v>
      </c>
      <c r="Z47" s="193">
        <f t="shared" si="246"/>
        <v>59178.663824999996</v>
      </c>
      <c r="AA47" s="195">
        <f t="shared" si="246"/>
        <v>39098.391675000006</v>
      </c>
      <c r="AB47" s="195">
        <f t="shared" si="246"/>
        <v>30973.551900000002</v>
      </c>
      <c r="AC47" s="195">
        <f t="shared" si="246"/>
        <v>46336.7402</v>
      </c>
      <c r="AD47" s="195">
        <f t="shared" si="246"/>
        <v>44519.594440000001</v>
      </c>
      <c r="AE47" s="195">
        <f t="shared" si="246"/>
        <v>41500.773449999993</v>
      </c>
      <c r="AF47" s="195">
        <f t="shared" si="246"/>
        <v>38249.694224999999</v>
      </c>
      <c r="AG47" s="195">
        <f t="shared" si="246"/>
        <v>42349.926000000007</v>
      </c>
      <c r="AH47" s="195">
        <f t="shared" si="246"/>
        <v>57097.399150000005</v>
      </c>
      <c r="AI47" s="195">
        <f t="shared" si="246"/>
        <v>51511.160199999998</v>
      </c>
      <c r="AJ47" s="195">
        <f t="shared" si="246"/>
        <v>49151.856999999996</v>
      </c>
      <c r="AK47" s="195">
        <f t="shared" si="246"/>
        <v>38767.058875000002</v>
      </c>
      <c r="AL47" s="195">
        <f t="shared" si="246"/>
        <v>38236.215725000002</v>
      </c>
      <c r="AM47" s="137">
        <f t="shared" si="246"/>
        <v>32290.050000000003</v>
      </c>
      <c r="AN47" s="137">
        <f t="shared" si="246"/>
        <v>30788.36</v>
      </c>
      <c r="AO47" s="137">
        <f t="shared" si="246"/>
        <v>25439.449999999997</v>
      </c>
      <c r="AP47" s="137">
        <f t="shared" si="246"/>
        <v>33640.46</v>
      </c>
      <c r="AQ47" s="137">
        <f t="shared" si="246"/>
        <v>28466.370000000003</v>
      </c>
      <c r="AR47" s="137">
        <f t="shared" si="246"/>
        <v>32174.150000000005</v>
      </c>
      <c r="AS47" s="137">
        <f t="shared" si="246"/>
        <v>29741.19</v>
      </c>
      <c r="AT47" s="137">
        <f t="shared" si="246"/>
        <v>32368.730000000003</v>
      </c>
      <c r="AU47" s="137">
        <f t="shared" si="246"/>
        <v>41878.68</v>
      </c>
      <c r="AV47" s="137">
        <f t="shared" si="246"/>
        <v>32427.72</v>
      </c>
      <c r="AW47" s="137">
        <f t="shared" si="246"/>
        <v>25276.170000000002</v>
      </c>
      <c r="AX47" s="137">
        <f t="shared" si="246"/>
        <v>26191.280000000002</v>
      </c>
      <c r="AY47" s="197">
        <f t="shared" si="246"/>
        <v>74764.799999999988</v>
      </c>
      <c r="AZ47" s="197">
        <f t="shared" si="246"/>
        <v>70319.549999999988</v>
      </c>
      <c r="BA47" s="197">
        <f t="shared" si="246"/>
        <v>62772.917319999993</v>
      </c>
      <c r="BB47" s="197">
        <f t="shared" si="246"/>
        <v>54858.45</v>
      </c>
      <c r="BC47" s="197">
        <f t="shared" si="246"/>
        <v>67707.81</v>
      </c>
      <c r="BD47" s="197">
        <f t="shared" si="246"/>
        <v>56609.279999999999</v>
      </c>
      <c r="BE47" s="197">
        <f t="shared" si="246"/>
        <v>221951.62000000002</v>
      </c>
      <c r="BF47" s="197">
        <f t="shared" si="246"/>
        <v>82267.679999999993</v>
      </c>
      <c r="BG47" s="197">
        <f t="shared" si="246"/>
        <v>78333.509999999995</v>
      </c>
      <c r="BH47" s="197">
        <f t="shared" si="246"/>
        <v>76896.28</v>
      </c>
      <c r="BI47" s="197">
        <f t="shared" si="246"/>
        <v>68284.31</v>
      </c>
      <c r="BJ47" s="197">
        <f t="shared" si="246"/>
        <v>61110.41</v>
      </c>
      <c r="BK47" s="200">
        <f t="shared" si="246"/>
        <v>75475.990000000005</v>
      </c>
      <c r="BL47" s="200">
        <f t="shared" si="246"/>
        <v>78317.47</v>
      </c>
      <c r="BM47" s="200">
        <f t="shared" si="246"/>
        <v>63885.13</v>
      </c>
      <c r="BN47" s="200">
        <f t="shared" si="246"/>
        <v>90195.540000000008</v>
      </c>
      <c r="BO47" s="200">
        <f t="shared" si="246"/>
        <v>70268.330000000016</v>
      </c>
      <c r="BP47" s="200">
        <f t="shared" si="246"/>
        <v>83966.23000000001</v>
      </c>
      <c r="BQ47" s="200">
        <f t="shared" si="246"/>
        <v>81749.039999999994</v>
      </c>
      <c r="BR47" s="200">
        <f t="shared" si="246"/>
        <v>87791.48000000001</v>
      </c>
      <c r="BS47" s="200">
        <f t="shared" si="246"/>
        <v>100258.43</v>
      </c>
      <c r="BT47" s="200">
        <f t="shared" si="246"/>
        <v>88110.91</v>
      </c>
      <c r="BU47" s="200">
        <f t="shared" si="246"/>
        <v>67712.040000000008</v>
      </c>
      <c r="BV47" s="200">
        <f t="shared" si="246"/>
        <v>66413.930000000008</v>
      </c>
      <c r="BW47" s="201">
        <f t="shared" si="246"/>
        <v>77050.94</v>
      </c>
      <c r="BX47" s="201">
        <f t="shared" si="246"/>
        <v>68885.920000000013</v>
      </c>
      <c r="BY47" s="201">
        <f t="shared" si="246"/>
        <v>55525.100000000006</v>
      </c>
      <c r="BZ47" s="201">
        <f t="shared" si="246"/>
        <v>67658.31</v>
      </c>
      <c r="CA47" s="201">
        <f t="shared" si="246"/>
        <v>74389.100000000006</v>
      </c>
      <c r="CB47" s="201">
        <f t="shared" ref="CB47:CH47" si="247">SUM(CB36:CB46)</f>
        <v>72118.67</v>
      </c>
      <c r="CC47" s="201">
        <f t="shared" si="247"/>
        <v>72184.47</v>
      </c>
      <c r="CD47" s="201">
        <f t="shared" si="247"/>
        <v>76622.179999999993</v>
      </c>
      <c r="CE47" s="201">
        <f t="shared" si="247"/>
        <v>45699.659999999996</v>
      </c>
      <c r="CF47" s="201">
        <f t="shared" si="247"/>
        <v>91322.12</v>
      </c>
      <c r="CG47" s="201">
        <f t="shared" si="247"/>
        <v>84015.799999999988</v>
      </c>
      <c r="CH47" s="201">
        <f t="shared" si="247"/>
        <v>81677.5</v>
      </c>
      <c r="CI47" s="203">
        <f t="shared" ref="CI47:EH47" si="248">SUM(CI36:CI46)</f>
        <v>87382.33</v>
      </c>
      <c r="CJ47" s="203">
        <f t="shared" si="248"/>
        <v>59775.899999999994</v>
      </c>
      <c r="CK47" s="203">
        <f t="shared" si="248"/>
        <v>43709.693350000001</v>
      </c>
      <c r="CL47" s="203">
        <f t="shared" si="248"/>
        <v>47394.0455</v>
      </c>
      <c r="CM47" s="203">
        <f t="shared" si="248"/>
        <v>52805.68</v>
      </c>
      <c r="CN47" s="203">
        <f t="shared" si="248"/>
        <v>51455.875</v>
      </c>
      <c r="CO47" s="203">
        <f t="shared" si="248"/>
        <v>48724.800000000003</v>
      </c>
      <c r="CP47" s="203">
        <f t="shared" si="248"/>
        <v>67963.299999999988</v>
      </c>
      <c r="CQ47" s="203">
        <f t="shared" si="248"/>
        <v>73662.03</v>
      </c>
      <c r="CR47" s="203">
        <f t="shared" si="248"/>
        <v>76898.78</v>
      </c>
      <c r="CS47" s="203">
        <f t="shared" si="248"/>
        <v>66588.52</v>
      </c>
      <c r="CT47" s="203">
        <f t="shared" si="248"/>
        <v>63525.859999999993</v>
      </c>
      <c r="CU47" s="205">
        <f t="shared" si="248"/>
        <v>44310.123783683099</v>
      </c>
      <c r="CV47" s="205">
        <f t="shared" si="248"/>
        <v>46573.37</v>
      </c>
      <c r="CW47" s="205">
        <f t="shared" si="248"/>
        <v>55777.659999999989</v>
      </c>
      <c r="CX47" s="205">
        <f t="shared" si="248"/>
        <v>49983.199999999997</v>
      </c>
      <c r="CY47" s="205">
        <f t="shared" si="248"/>
        <v>51531.67</v>
      </c>
      <c r="CZ47" s="205">
        <f t="shared" si="248"/>
        <v>51577.429999999993</v>
      </c>
      <c r="DA47" s="205">
        <f t="shared" si="248"/>
        <v>52810.239999999991</v>
      </c>
      <c r="DB47" s="205">
        <f t="shared" si="248"/>
        <v>56457.75</v>
      </c>
      <c r="DC47" s="205">
        <f t="shared" si="248"/>
        <v>56490.35</v>
      </c>
      <c r="DD47" s="205">
        <f t="shared" si="248"/>
        <v>60663.979999999996</v>
      </c>
      <c r="DE47" s="205">
        <f t="shared" si="248"/>
        <v>54712.72</v>
      </c>
      <c r="DF47" s="205">
        <f t="shared" si="248"/>
        <v>60653.051489035082</v>
      </c>
      <c r="DG47" s="206">
        <f t="shared" si="248"/>
        <v>69082.961983395042</v>
      </c>
      <c r="DH47" s="206">
        <f t="shared" si="248"/>
        <v>72395.13</v>
      </c>
      <c r="DI47" s="206">
        <f t="shared" si="248"/>
        <v>90469.540000000008</v>
      </c>
      <c r="DJ47" s="206">
        <f t="shared" si="248"/>
        <v>65823.48000000001</v>
      </c>
      <c r="DK47" s="206">
        <f t="shared" si="248"/>
        <v>63192.11</v>
      </c>
      <c r="DL47" s="206">
        <f t="shared" si="248"/>
        <v>48904.880000000005</v>
      </c>
      <c r="DM47" s="206">
        <f t="shared" si="248"/>
        <v>61147.8</v>
      </c>
      <c r="DN47" s="206">
        <f t="shared" si="248"/>
        <v>68455.920000000013</v>
      </c>
      <c r="DO47" s="206">
        <f t="shared" si="248"/>
        <v>92841.91</v>
      </c>
      <c r="DP47" s="206">
        <f t="shared" si="248"/>
        <v>115527.5</v>
      </c>
      <c r="DQ47" s="206">
        <f t="shared" si="248"/>
        <v>97816.44</v>
      </c>
      <c r="DR47" s="206">
        <f t="shared" si="248"/>
        <v>62027.510000000009</v>
      </c>
      <c r="DS47" s="29">
        <f t="shared" si="248"/>
        <v>82837.820000000007</v>
      </c>
      <c r="DT47" s="29">
        <f t="shared" si="248"/>
        <v>70873.860000000015</v>
      </c>
      <c r="DU47" s="29">
        <f t="shared" si="248"/>
        <v>77187.290000000008</v>
      </c>
      <c r="DV47" s="29">
        <f t="shared" si="248"/>
        <v>80164.05</v>
      </c>
      <c r="DW47" s="29">
        <f t="shared" si="248"/>
        <v>83855.03</v>
      </c>
      <c r="DX47" s="29">
        <f t="shared" si="248"/>
        <v>66549.8</v>
      </c>
      <c r="DY47" s="29">
        <f t="shared" si="248"/>
        <v>117061.10999999999</v>
      </c>
      <c r="DZ47" s="29">
        <f t="shared" si="248"/>
        <v>112157.57</v>
      </c>
      <c r="EA47" s="29">
        <f t="shared" si="248"/>
        <v>108010.7</v>
      </c>
      <c r="EB47" s="29">
        <f t="shared" si="248"/>
        <v>115309.22</v>
      </c>
      <c r="EC47" s="29">
        <f t="shared" si="248"/>
        <v>91723.5</v>
      </c>
      <c r="ED47" s="29">
        <f t="shared" si="248"/>
        <v>103644.41</v>
      </c>
      <c r="EE47" s="27">
        <f t="shared" si="248"/>
        <v>109110.38</v>
      </c>
      <c r="EF47" s="27">
        <f t="shared" si="248"/>
        <v>97437.699999999983</v>
      </c>
      <c r="EG47" s="27">
        <f t="shared" si="248"/>
        <v>84470.390000000014</v>
      </c>
      <c r="EH47" s="27">
        <f t="shared" si="248"/>
        <v>77072.14</v>
      </c>
      <c r="EI47" s="27">
        <f t="shared" ref="EI47:EN47" si="249">SUM(EI36:EI46)</f>
        <v>85538.97</v>
      </c>
      <c r="EJ47" s="27">
        <f t="shared" si="249"/>
        <v>86528.18</v>
      </c>
      <c r="EK47" s="27">
        <f t="shared" si="249"/>
        <v>117191.54000000001</v>
      </c>
      <c r="EL47" s="27">
        <f t="shared" si="249"/>
        <v>153348.38999999998</v>
      </c>
      <c r="EM47" s="27">
        <f t="shared" si="249"/>
        <v>155731.71999999997</v>
      </c>
      <c r="EN47" s="27">
        <f t="shared" si="249"/>
        <v>119442.41</v>
      </c>
      <c r="EO47" s="350">
        <f>SUM(EO36:EO46)</f>
        <v>96873.594992490136</v>
      </c>
      <c r="EP47" s="350">
        <f>SUM(EP36:EP46)</f>
        <v>98468.806385869742</v>
      </c>
      <c r="EQ47" s="377">
        <f>SUM(EQ36,EQ37,EQ38,EQ39,EQ40,EQ41,EQ42,EQ43,EQ44,EQ45,EQ46)</f>
        <v>122881.46999999999</v>
      </c>
      <c r="ER47" s="377">
        <f t="shared" ref="ER47:FB47" si="250">SUM(ER36,ER37,ER38,ER39,ER40,ER41,ER42,ER43,ER44,ER45,ER46)</f>
        <v>111625.49000000002</v>
      </c>
      <c r="ES47" s="377">
        <f>SUM(ES36,ES37,ES38,ES39,ES40,ES41,ES42,ES43,ES44,ES45,ES46)</f>
        <v>104003.50000000001</v>
      </c>
      <c r="ET47" s="377">
        <f>SUM(ET36,ET37,ET38,ET39,ET40,ET41,ET42,ET43,ET44,ET45,ET46)</f>
        <v>84182.37</v>
      </c>
      <c r="EU47" s="377">
        <f t="shared" si="250"/>
        <v>131574.51999999999</v>
      </c>
      <c r="EV47" s="377">
        <f t="shared" si="250"/>
        <v>123691</v>
      </c>
      <c r="EW47" s="377">
        <f t="shared" si="250"/>
        <v>146507.71</v>
      </c>
      <c r="EX47" s="377">
        <f t="shared" si="250"/>
        <v>142154.26</v>
      </c>
      <c r="EY47" s="377">
        <f t="shared" si="250"/>
        <v>129404.01999999999</v>
      </c>
      <c r="EZ47" s="377">
        <f t="shared" si="250"/>
        <v>143326.12</v>
      </c>
      <c r="FA47" s="377">
        <f t="shared" si="250"/>
        <v>151064.02000000002</v>
      </c>
      <c r="FB47" s="386">
        <f t="shared" si="250"/>
        <v>137079.5</v>
      </c>
      <c r="FC47" s="390">
        <f>SUM(FC36:FC46)</f>
        <v>120068.81</v>
      </c>
      <c r="FD47" s="390">
        <f>SUM(FD36:FD46)</f>
        <v>151497.48000000001</v>
      </c>
      <c r="FE47" s="390">
        <f>SUM(FE36:FE46)</f>
        <v>124455.59000000001</v>
      </c>
      <c r="FF47" s="390">
        <f>SUM(FF36:FF46)</f>
        <v>91988.4</v>
      </c>
      <c r="FG47" s="390">
        <f>SUM(FG36:FG46)</f>
        <v>84338.14</v>
      </c>
      <c r="FH47" s="390"/>
      <c r="FI47" s="390"/>
      <c r="FJ47" s="390"/>
      <c r="FK47" s="390"/>
      <c r="FL47" s="390"/>
      <c r="FM47" s="390"/>
      <c r="FN47" s="390"/>
      <c r="FO47" s="389"/>
    </row>
    <row r="49" spans="1:1" x14ac:dyDescent="0.25">
      <c r="A49" s="2" t="s">
        <v>19</v>
      </c>
    </row>
    <row r="51" spans="1:1" ht="45" x14ac:dyDescent="0.25">
      <c r="A51" s="230" t="s">
        <v>20</v>
      </c>
    </row>
  </sheetData>
  <mergeCells count="25">
    <mergeCell ref="CI3:CT3"/>
    <mergeCell ref="CI19:CT19"/>
    <mergeCell ref="CI34:CT34"/>
    <mergeCell ref="CU34:DF34"/>
    <mergeCell ref="CU19:DF19"/>
    <mergeCell ref="CU3:DF3"/>
    <mergeCell ref="BK34:BV34"/>
    <mergeCell ref="BK19:BV19"/>
    <mergeCell ref="BK3:BV3"/>
    <mergeCell ref="BW34:CH34"/>
    <mergeCell ref="BW19:CH19"/>
    <mergeCell ref="BW3:CH3"/>
    <mergeCell ref="O34:Z34"/>
    <mergeCell ref="AA34:AL34"/>
    <mergeCell ref="AM34:AX34"/>
    <mergeCell ref="AY34:BJ34"/>
    <mergeCell ref="B3:M3"/>
    <mergeCell ref="B19:M19"/>
    <mergeCell ref="B34:M34"/>
    <mergeCell ref="AY19:BJ19"/>
    <mergeCell ref="AY3:BJ3"/>
    <mergeCell ref="O19:Z19"/>
    <mergeCell ref="O3:Z3"/>
    <mergeCell ref="AM19:AX19"/>
    <mergeCell ref="AM3:AX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40"/>
  <sheetViews>
    <sheetView zoomScaleNormal="100" workbookViewId="0">
      <pane xSplit="1" topLeftCell="B1" activePane="topRight" state="frozen"/>
      <selection pane="topRight" activeCell="F3" sqref="F3:F13"/>
    </sheetView>
  </sheetViews>
  <sheetFormatPr defaultColWidth="9.140625" defaultRowHeight="15" x14ac:dyDescent="0.25"/>
  <cols>
    <col min="1" max="1" width="50.28515625" customWidth="1"/>
    <col min="2" max="2" width="9.140625" customWidth="1"/>
  </cols>
  <sheetData>
    <row r="1" spans="1:17" x14ac:dyDescent="0.25">
      <c r="A1" s="417" t="s">
        <v>92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</row>
    <row r="2" spans="1:17" x14ac:dyDescent="0.25">
      <c r="B2" s="405">
        <v>46023</v>
      </c>
      <c r="C2" s="405">
        <v>46054</v>
      </c>
      <c r="D2" s="405">
        <v>46082</v>
      </c>
      <c r="E2" s="405">
        <v>46113</v>
      </c>
      <c r="F2" s="405">
        <v>46143</v>
      </c>
      <c r="G2" s="405">
        <v>46174</v>
      </c>
      <c r="H2" s="405">
        <v>46204</v>
      </c>
      <c r="I2" s="405">
        <v>46235</v>
      </c>
      <c r="J2" s="405">
        <v>46266</v>
      </c>
      <c r="K2" s="405">
        <v>46296</v>
      </c>
      <c r="L2" s="405">
        <v>46327</v>
      </c>
      <c r="M2" s="405">
        <v>46357</v>
      </c>
    </row>
    <row r="3" spans="1:17" x14ac:dyDescent="0.25">
      <c r="A3" s="257" t="s">
        <v>3</v>
      </c>
      <c r="B3" s="406">
        <v>4.68</v>
      </c>
      <c r="C3" s="391">
        <v>4.53</v>
      </c>
      <c r="D3" s="391">
        <v>4.54</v>
      </c>
      <c r="E3" s="391">
        <v>4.72</v>
      </c>
      <c r="F3" s="391">
        <v>4.16</v>
      </c>
      <c r="G3" s="407"/>
      <c r="H3" s="407"/>
      <c r="I3" s="407"/>
      <c r="J3" s="407"/>
      <c r="K3" s="408"/>
      <c r="L3" s="409"/>
      <c r="M3" s="410"/>
    </row>
    <row r="4" spans="1:17" x14ac:dyDescent="0.25">
      <c r="A4" s="257" t="s">
        <v>4</v>
      </c>
      <c r="B4" s="406">
        <v>1.98</v>
      </c>
      <c r="C4" s="391">
        <v>1.85</v>
      </c>
      <c r="D4" s="391">
        <v>1.88</v>
      </c>
      <c r="E4" s="391">
        <v>1.78</v>
      </c>
      <c r="F4" s="391">
        <v>2.0299999999999998</v>
      </c>
      <c r="G4" s="407"/>
      <c r="H4" s="407"/>
      <c r="I4" s="407"/>
      <c r="J4" s="407"/>
      <c r="K4" s="408"/>
      <c r="L4" s="409"/>
      <c r="M4" s="410"/>
    </row>
    <row r="5" spans="1:17" x14ac:dyDescent="0.25">
      <c r="A5" s="257" t="s">
        <v>5</v>
      </c>
      <c r="B5" s="406">
        <v>3.56</v>
      </c>
      <c r="C5" s="391">
        <v>3.46</v>
      </c>
      <c r="D5" s="391">
        <v>5.44</v>
      </c>
      <c r="E5" s="391">
        <v>4.8899999999999997</v>
      </c>
      <c r="F5" s="391">
        <v>4.3600000000000003</v>
      </c>
      <c r="G5" s="407"/>
      <c r="H5" s="407"/>
      <c r="I5" s="407"/>
      <c r="J5" s="407"/>
      <c r="K5" s="408"/>
      <c r="L5" s="409"/>
      <c r="M5" s="410"/>
    </row>
    <row r="6" spans="1:17" x14ac:dyDescent="0.25">
      <c r="A6" s="257" t="s">
        <v>6</v>
      </c>
      <c r="B6" s="406">
        <v>1.05</v>
      </c>
      <c r="C6" s="391">
        <v>1.03</v>
      </c>
      <c r="D6" s="391">
        <v>1.1299999999999999</v>
      </c>
      <c r="E6" s="391">
        <v>1.17</v>
      </c>
      <c r="F6" s="391">
        <v>1.0900000000000001</v>
      </c>
      <c r="G6" s="407"/>
      <c r="H6" s="407"/>
      <c r="I6" s="407"/>
      <c r="J6" s="407"/>
      <c r="K6" s="408"/>
      <c r="L6" s="409"/>
      <c r="M6" s="410"/>
    </row>
    <row r="7" spans="1:17" x14ac:dyDescent="0.25">
      <c r="A7" s="257" t="s">
        <v>7</v>
      </c>
      <c r="B7" s="406">
        <v>2.2000000000000002</v>
      </c>
      <c r="C7" s="391">
        <v>1.65</v>
      </c>
      <c r="D7" s="391">
        <v>1.46</v>
      </c>
      <c r="E7" s="391">
        <v>2.41</v>
      </c>
      <c r="F7" s="391">
        <v>1.85</v>
      </c>
      <c r="G7" s="411"/>
      <c r="H7" s="411"/>
      <c r="I7" s="411"/>
      <c r="J7" s="407"/>
      <c r="K7" s="408"/>
      <c r="L7" s="409"/>
      <c r="M7" s="410"/>
    </row>
    <row r="8" spans="1:17" x14ac:dyDescent="0.25">
      <c r="A8" s="257" t="s">
        <v>8</v>
      </c>
      <c r="B8" s="406">
        <v>5.46</v>
      </c>
      <c r="C8" s="391">
        <v>7.27</v>
      </c>
      <c r="D8" s="391">
        <v>16.37</v>
      </c>
      <c r="E8" s="391">
        <v>7.78</v>
      </c>
      <c r="F8" s="391">
        <v>6.9</v>
      </c>
      <c r="G8" s="411"/>
      <c r="H8" s="411"/>
      <c r="I8" s="411"/>
      <c r="J8" s="407"/>
      <c r="K8" s="408"/>
      <c r="L8" s="409"/>
      <c r="M8" s="410"/>
    </row>
    <row r="9" spans="1:17" x14ac:dyDescent="0.25">
      <c r="A9" s="258" t="s">
        <v>9</v>
      </c>
      <c r="B9" s="406">
        <v>12.34</v>
      </c>
      <c r="C9" s="391">
        <v>8.81</v>
      </c>
      <c r="D9" s="391">
        <v>12.47</v>
      </c>
      <c r="E9" s="391">
        <v>14.11</v>
      </c>
      <c r="F9" s="391">
        <v>15.51</v>
      </c>
      <c r="G9" s="411"/>
      <c r="H9" s="411"/>
      <c r="I9" s="411"/>
      <c r="J9" s="407"/>
      <c r="K9" s="408"/>
      <c r="L9" s="409"/>
      <c r="M9" s="410"/>
    </row>
    <row r="10" spans="1:17" x14ac:dyDescent="0.25">
      <c r="A10" s="258" t="s">
        <v>10</v>
      </c>
      <c r="B10" s="406">
        <v>22.19</v>
      </c>
      <c r="C10" s="391">
        <v>32.4</v>
      </c>
      <c r="D10" s="391">
        <v>32.39</v>
      </c>
      <c r="E10" s="391">
        <v>30.09</v>
      </c>
      <c r="F10" s="391">
        <v>37.11</v>
      </c>
      <c r="G10" s="411"/>
      <c r="H10" s="411"/>
      <c r="I10" s="411"/>
      <c r="J10" s="407"/>
      <c r="K10" s="408"/>
      <c r="L10" s="409"/>
      <c r="M10" s="410"/>
    </row>
    <row r="11" spans="1:17" x14ac:dyDescent="0.25">
      <c r="A11" s="258" t="s">
        <v>11</v>
      </c>
      <c r="B11" s="406">
        <v>13.48</v>
      </c>
      <c r="C11" s="391">
        <v>13.79</v>
      </c>
      <c r="D11" s="391">
        <v>13.57</v>
      </c>
      <c r="E11" s="391">
        <v>12.58</v>
      </c>
      <c r="F11" s="391">
        <v>15.15</v>
      </c>
      <c r="G11" s="411"/>
      <c r="H11" s="411"/>
      <c r="I11" s="411"/>
      <c r="J11" s="407"/>
      <c r="K11" s="408"/>
      <c r="L11" s="409"/>
      <c r="M11" s="410"/>
    </row>
    <row r="12" spans="1:17" x14ac:dyDescent="0.25">
      <c r="A12" s="258" t="s">
        <v>12</v>
      </c>
      <c r="B12" s="406">
        <v>8.59</v>
      </c>
      <c r="C12" s="391">
        <v>10.210000000000001</v>
      </c>
      <c r="D12" s="391">
        <v>9.9600000000000009</v>
      </c>
      <c r="E12" s="391">
        <v>9.83</v>
      </c>
      <c r="F12" s="391">
        <v>10.67</v>
      </c>
      <c r="G12" s="411"/>
      <c r="H12" s="411"/>
      <c r="I12" s="411"/>
      <c r="J12" s="407"/>
      <c r="K12" s="408"/>
      <c r="L12" s="409"/>
      <c r="M12" s="410"/>
    </row>
    <row r="13" spans="1:17" x14ac:dyDescent="0.25">
      <c r="A13" s="258" t="s">
        <v>13</v>
      </c>
      <c r="B13" s="406">
        <v>5.82</v>
      </c>
      <c r="C13" s="391">
        <v>5.62</v>
      </c>
      <c r="D13" s="391">
        <v>6.33</v>
      </c>
      <c r="E13" s="391">
        <v>6.75</v>
      </c>
      <c r="F13" s="391">
        <v>6.64</v>
      </c>
      <c r="G13" s="411"/>
      <c r="H13" s="411"/>
      <c r="I13" s="411"/>
      <c r="J13" s="407"/>
      <c r="K13" s="408"/>
      <c r="L13" s="409"/>
      <c r="M13" s="410"/>
    </row>
    <row r="14" spans="1:17" x14ac:dyDescent="0.25">
      <c r="A14" s="260"/>
      <c r="B14" s="261"/>
      <c r="C14" s="262"/>
      <c r="D14" s="262"/>
      <c r="E14" s="262"/>
      <c r="F14" s="262"/>
      <c r="G14" s="262"/>
      <c r="H14" s="262"/>
      <c r="I14" s="262"/>
      <c r="J14" s="262"/>
      <c r="K14" s="262"/>
      <c r="N14" s="259"/>
    </row>
    <row r="15" spans="1:17" x14ac:dyDescent="0.25">
      <c r="A15" s="417" t="s">
        <v>90</v>
      </c>
      <c r="B15" s="417"/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417"/>
      <c r="Q15" s="417"/>
    </row>
    <row r="16" spans="1:17" x14ac:dyDescent="0.25">
      <c r="B16" s="354">
        <v>45658</v>
      </c>
      <c r="C16" s="354">
        <v>45689</v>
      </c>
      <c r="D16" s="354">
        <v>45717</v>
      </c>
      <c r="E16" s="354">
        <v>45748</v>
      </c>
      <c r="F16" s="354">
        <v>45778</v>
      </c>
      <c r="G16" s="354">
        <v>45809</v>
      </c>
      <c r="H16" s="354">
        <v>45839</v>
      </c>
      <c r="I16" s="354">
        <v>45870</v>
      </c>
      <c r="J16" s="354">
        <v>45901</v>
      </c>
      <c r="K16" s="354">
        <v>45931</v>
      </c>
      <c r="L16" s="354">
        <v>45962</v>
      </c>
      <c r="M16" s="354">
        <v>45992</v>
      </c>
    </row>
    <row r="17" spans="1:17" x14ac:dyDescent="0.25">
      <c r="A17" s="257" t="s">
        <v>3</v>
      </c>
      <c r="B17" s="371">
        <v>5.43</v>
      </c>
      <c r="C17" s="372">
        <v>4.62</v>
      </c>
      <c r="D17" s="356">
        <v>4.82</v>
      </c>
      <c r="E17" s="356">
        <v>5.23</v>
      </c>
      <c r="F17" s="355">
        <v>6.07</v>
      </c>
      <c r="G17" s="355">
        <v>6.27</v>
      </c>
      <c r="H17" s="355">
        <v>6.6</v>
      </c>
      <c r="I17" s="355">
        <v>6.15</v>
      </c>
      <c r="J17" s="355">
        <v>5.64</v>
      </c>
      <c r="K17" s="379">
        <v>4.93</v>
      </c>
      <c r="L17" s="383">
        <v>5.05</v>
      </c>
      <c r="M17" s="357">
        <v>5.1100000000000003</v>
      </c>
    </row>
    <row r="18" spans="1:17" x14ac:dyDescent="0.25">
      <c r="A18" s="257" t="s">
        <v>4</v>
      </c>
      <c r="B18" s="371">
        <v>2.11</v>
      </c>
      <c r="C18" s="372">
        <v>1.74</v>
      </c>
      <c r="D18" s="356">
        <v>1.93</v>
      </c>
      <c r="E18" s="356">
        <v>2.58</v>
      </c>
      <c r="F18" s="355">
        <v>2.4300000000000002</v>
      </c>
      <c r="G18" s="355">
        <v>2.71</v>
      </c>
      <c r="H18" s="355">
        <v>2.48</v>
      </c>
      <c r="I18" s="355">
        <v>2.5499999999999998</v>
      </c>
      <c r="J18" s="355">
        <v>2.39</v>
      </c>
      <c r="K18" s="379">
        <v>2.23</v>
      </c>
      <c r="L18" s="383">
        <v>2.21</v>
      </c>
      <c r="M18" s="357">
        <v>1.88</v>
      </c>
    </row>
    <row r="19" spans="1:17" x14ac:dyDescent="0.25">
      <c r="A19" s="257" t="s">
        <v>5</v>
      </c>
      <c r="B19" s="371">
        <v>6.13</v>
      </c>
      <c r="C19" s="372">
        <v>6.6</v>
      </c>
      <c r="D19" s="356">
        <v>7.02</v>
      </c>
      <c r="E19" s="356">
        <v>6.47</v>
      </c>
      <c r="F19" s="355">
        <v>11.22</v>
      </c>
      <c r="G19" s="355">
        <v>7.87</v>
      </c>
      <c r="H19" s="355">
        <v>8.89</v>
      </c>
      <c r="I19" s="355">
        <v>8.15</v>
      </c>
      <c r="J19" s="355">
        <v>6.35</v>
      </c>
      <c r="K19" s="379">
        <v>4.26</v>
      </c>
      <c r="L19" s="383">
        <v>4.12</v>
      </c>
      <c r="M19" s="357">
        <v>6.63</v>
      </c>
    </row>
    <row r="20" spans="1:17" x14ac:dyDescent="0.25">
      <c r="A20" s="257" t="s">
        <v>6</v>
      </c>
      <c r="B20" s="371">
        <v>1</v>
      </c>
      <c r="C20" s="372">
        <v>0.94</v>
      </c>
      <c r="D20" s="356">
        <v>0.98</v>
      </c>
      <c r="E20" s="356">
        <v>1.02</v>
      </c>
      <c r="F20" s="355">
        <v>1.02</v>
      </c>
      <c r="G20" s="355">
        <v>1.01</v>
      </c>
      <c r="H20" s="355">
        <v>1.1299999999999999</v>
      </c>
      <c r="I20" s="355">
        <v>1.1499999999999999</v>
      </c>
      <c r="J20" s="355">
        <v>1.1599999999999999</v>
      </c>
      <c r="K20" s="379">
        <v>1.05</v>
      </c>
      <c r="L20" s="383">
        <v>1.0900000000000001</v>
      </c>
      <c r="M20" s="357">
        <v>1.1000000000000001</v>
      </c>
    </row>
    <row r="21" spans="1:17" x14ac:dyDescent="0.25">
      <c r="A21" s="257" t="s">
        <v>7</v>
      </c>
      <c r="B21" s="371">
        <v>1.37</v>
      </c>
      <c r="C21" s="372">
        <v>1.82</v>
      </c>
      <c r="D21" s="356">
        <v>3.82</v>
      </c>
      <c r="E21" s="356">
        <v>1.07</v>
      </c>
      <c r="F21" s="358">
        <v>4.08</v>
      </c>
      <c r="G21" s="358">
        <v>4.12</v>
      </c>
      <c r="H21" s="358">
        <v>3.08</v>
      </c>
      <c r="I21" s="358">
        <v>2.25</v>
      </c>
      <c r="J21" s="355">
        <v>1.77</v>
      </c>
      <c r="K21" s="379">
        <v>1.64</v>
      </c>
      <c r="L21" s="383">
        <v>1.18</v>
      </c>
      <c r="M21" s="357">
        <v>2.4900000000000002</v>
      </c>
    </row>
    <row r="22" spans="1:17" x14ac:dyDescent="0.25">
      <c r="A22" s="257" t="s">
        <v>8</v>
      </c>
      <c r="B22" s="371">
        <v>7.35</v>
      </c>
      <c r="C22" s="372">
        <v>5.71</v>
      </c>
      <c r="D22" s="356">
        <v>6.51</v>
      </c>
      <c r="E22" s="356">
        <v>7.89</v>
      </c>
      <c r="F22" s="358">
        <v>6.31</v>
      </c>
      <c r="G22" s="358">
        <v>6.92</v>
      </c>
      <c r="H22" s="358">
        <v>7.65</v>
      </c>
      <c r="I22" s="358">
        <v>5.68</v>
      </c>
      <c r="J22" s="355">
        <v>5.92</v>
      </c>
      <c r="K22" s="379">
        <v>4.78</v>
      </c>
      <c r="L22" s="383">
        <v>5.19</v>
      </c>
      <c r="M22" s="357">
        <v>6.31</v>
      </c>
    </row>
    <row r="23" spans="1:17" x14ac:dyDescent="0.25">
      <c r="A23" s="258" t="s">
        <v>9</v>
      </c>
      <c r="B23" s="371">
        <v>17.12</v>
      </c>
      <c r="C23" s="372">
        <v>14.35</v>
      </c>
      <c r="D23" s="356">
        <v>15.2</v>
      </c>
      <c r="E23" s="356">
        <v>17.48</v>
      </c>
      <c r="F23" s="358">
        <v>15.06</v>
      </c>
      <c r="G23" s="358">
        <v>14.55</v>
      </c>
      <c r="H23" s="358">
        <v>14.84</v>
      </c>
      <c r="I23" s="358">
        <v>13.57</v>
      </c>
      <c r="J23" s="355">
        <v>11.36</v>
      </c>
      <c r="K23" s="379">
        <v>9.5500000000000007</v>
      </c>
      <c r="L23" s="383">
        <v>10.74</v>
      </c>
      <c r="M23" s="357">
        <v>12.41</v>
      </c>
    </row>
    <row r="24" spans="1:17" x14ac:dyDescent="0.25">
      <c r="A24" s="258" t="s">
        <v>10</v>
      </c>
      <c r="B24" s="371">
        <v>29.15</v>
      </c>
      <c r="C24" s="372">
        <v>30.37</v>
      </c>
      <c r="D24" s="356">
        <v>36.25</v>
      </c>
      <c r="E24" s="356">
        <v>35.979999999999997</v>
      </c>
      <c r="F24" s="358">
        <v>31.44</v>
      </c>
      <c r="G24" s="358">
        <v>33.82</v>
      </c>
      <c r="H24" s="358">
        <v>33.130000000000003</v>
      </c>
      <c r="I24" s="358">
        <v>28.78</v>
      </c>
      <c r="J24" s="355">
        <v>21.82</v>
      </c>
      <c r="K24" s="379">
        <v>19.02</v>
      </c>
      <c r="L24" s="383">
        <v>18.420000000000002</v>
      </c>
      <c r="M24" s="357">
        <v>19.32</v>
      </c>
    </row>
    <row r="25" spans="1:17" x14ac:dyDescent="0.25">
      <c r="A25" s="258" t="s">
        <v>11</v>
      </c>
      <c r="B25" s="371">
        <v>17.18</v>
      </c>
      <c r="C25" s="372">
        <v>13.08</v>
      </c>
      <c r="D25" s="356">
        <v>14.3</v>
      </c>
      <c r="E25" s="356">
        <v>15.32</v>
      </c>
      <c r="F25" s="358">
        <v>13.24</v>
      </c>
      <c r="G25" s="358">
        <v>12.68</v>
      </c>
      <c r="H25" s="358">
        <v>10.74</v>
      </c>
      <c r="I25" s="358">
        <v>10.72</v>
      </c>
      <c r="J25" s="355">
        <v>8.83</v>
      </c>
      <c r="K25" s="379">
        <v>9.41</v>
      </c>
      <c r="L25" s="383">
        <v>9.99</v>
      </c>
      <c r="M25" s="357">
        <v>11.14</v>
      </c>
    </row>
    <row r="26" spans="1:17" x14ac:dyDescent="0.25">
      <c r="A26" s="258" t="s">
        <v>12</v>
      </c>
      <c r="B26" s="371">
        <v>9.52</v>
      </c>
      <c r="C26" s="372">
        <v>8.83</v>
      </c>
      <c r="D26" s="356">
        <v>11.92</v>
      </c>
      <c r="E26" s="356">
        <v>10.09</v>
      </c>
      <c r="F26" s="358">
        <v>9.81</v>
      </c>
      <c r="G26" s="358">
        <v>9.1300000000000008</v>
      </c>
      <c r="H26" s="358">
        <v>9.58</v>
      </c>
      <c r="I26" s="358">
        <v>9.92</v>
      </c>
      <c r="J26" s="355">
        <v>8.25</v>
      </c>
      <c r="K26" s="379">
        <v>8.06</v>
      </c>
      <c r="L26" s="383">
        <v>8.32</v>
      </c>
      <c r="M26" s="357">
        <v>8.65</v>
      </c>
    </row>
    <row r="27" spans="1:17" x14ac:dyDescent="0.25">
      <c r="A27" s="258" t="s">
        <v>13</v>
      </c>
      <c r="B27" s="371">
        <v>6.43</v>
      </c>
      <c r="C27" s="372">
        <v>6.67</v>
      </c>
      <c r="D27" s="356">
        <v>6.62</v>
      </c>
      <c r="E27" s="356">
        <v>6.84</v>
      </c>
      <c r="F27" s="358">
        <v>7.08</v>
      </c>
      <c r="G27" s="358">
        <v>7.61</v>
      </c>
      <c r="H27" s="358">
        <v>7.27</v>
      </c>
      <c r="I27" s="358">
        <v>7.26</v>
      </c>
      <c r="J27" s="355">
        <v>6.3</v>
      </c>
      <c r="K27" s="379">
        <v>5.57</v>
      </c>
      <c r="L27" s="383">
        <v>5.61</v>
      </c>
      <c r="M27" s="357">
        <v>6.12</v>
      </c>
    </row>
    <row r="28" spans="1:17" x14ac:dyDescent="0.25">
      <c r="A28" s="260"/>
      <c r="B28" s="261"/>
      <c r="C28" s="262"/>
      <c r="D28" s="262"/>
      <c r="E28" s="262"/>
      <c r="F28" s="262"/>
      <c r="G28" s="262"/>
      <c r="H28" s="262"/>
      <c r="I28" s="262"/>
      <c r="J28" s="262"/>
      <c r="K28" s="262"/>
      <c r="N28" s="259"/>
    </row>
    <row r="29" spans="1:17" x14ac:dyDescent="0.25">
      <c r="A29" s="417" t="s">
        <v>72</v>
      </c>
      <c r="B29" s="417"/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  <c r="Q29" s="417"/>
    </row>
    <row r="30" spans="1:17" x14ac:dyDescent="0.25">
      <c r="B30" s="252">
        <v>45292</v>
      </c>
      <c r="C30" s="252">
        <v>45323</v>
      </c>
      <c r="D30" s="252">
        <v>45352</v>
      </c>
      <c r="E30" s="252">
        <v>45383</v>
      </c>
      <c r="F30" s="252">
        <v>45413</v>
      </c>
      <c r="G30" s="252">
        <v>45444</v>
      </c>
      <c r="H30" s="252">
        <v>45474</v>
      </c>
      <c r="I30" s="252">
        <v>45505</v>
      </c>
      <c r="J30" s="252">
        <v>45536</v>
      </c>
      <c r="K30" s="252">
        <v>45566</v>
      </c>
      <c r="L30" s="252">
        <v>45597</v>
      </c>
      <c r="M30" s="252">
        <v>45627</v>
      </c>
    </row>
    <row r="31" spans="1:17" x14ac:dyDescent="0.25">
      <c r="A31" s="257" t="s">
        <v>3</v>
      </c>
      <c r="B31" s="276">
        <v>4.75</v>
      </c>
      <c r="C31" s="276">
        <v>3.8</v>
      </c>
      <c r="D31" s="276">
        <v>3.76</v>
      </c>
      <c r="E31" s="179">
        <v>3.66</v>
      </c>
      <c r="F31" s="276">
        <v>3.92</v>
      </c>
      <c r="G31" s="276">
        <v>4.49</v>
      </c>
      <c r="H31" s="276">
        <v>4.93</v>
      </c>
      <c r="I31" s="276">
        <v>5.37</v>
      </c>
      <c r="J31" s="276">
        <v>5.82</v>
      </c>
      <c r="K31" s="276">
        <v>5.27</v>
      </c>
      <c r="L31" s="277">
        <v>5.6154197382634692</v>
      </c>
      <c r="M31" s="351">
        <v>5.4470627788791113</v>
      </c>
    </row>
    <row r="32" spans="1:17" x14ac:dyDescent="0.25">
      <c r="A32" s="257" t="s">
        <v>4</v>
      </c>
      <c r="B32" s="276">
        <v>1.61</v>
      </c>
      <c r="C32" s="276">
        <v>1.46</v>
      </c>
      <c r="D32" s="276">
        <v>1.5</v>
      </c>
      <c r="E32" s="179">
        <v>1.68</v>
      </c>
      <c r="F32" s="276">
        <v>1.93</v>
      </c>
      <c r="G32" s="276">
        <v>1.93</v>
      </c>
      <c r="H32" s="276">
        <v>2.14</v>
      </c>
      <c r="I32" s="276">
        <v>2.19</v>
      </c>
      <c r="J32" s="276">
        <v>2.58</v>
      </c>
      <c r="K32" s="276">
        <v>2.16</v>
      </c>
      <c r="L32" s="277">
        <v>2.2213958144576904</v>
      </c>
      <c r="M32" s="351">
        <v>2.1818973267904234</v>
      </c>
    </row>
    <row r="33" spans="1:17" x14ac:dyDescent="0.25">
      <c r="A33" s="257" t="s">
        <v>5</v>
      </c>
      <c r="B33" s="276">
        <v>10.54</v>
      </c>
      <c r="C33" s="276">
        <v>4.6500000000000004</v>
      </c>
      <c r="D33" s="276">
        <v>5.54</v>
      </c>
      <c r="E33" s="179">
        <v>4.05</v>
      </c>
      <c r="F33" s="276">
        <v>9.39</v>
      </c>
      <c r="G33" s="276">
        <v>6.94</v>
      </c>
      <c r="H33" s="276">
        <v>6.04</v>
      </c>
      <c r="I33" s="276">
        <v>6.08</v>
      </c>
      <c r="J33" s="276">
        <v>7.05</v>
      </c>
      <c r="K33" s="276">
        <v>8.8800000000000008</v>
      </c>
      <c r="L33" s="277">
        <v>6.5425757080969156</v>
      </c>
      <c r="M33" s="351">
        <v>5.953440052017136</v>
      </c>
    </row>
    <row r="34" spans="1:17" x14ac:dyDescent="0.25">
      <c r="A34" s="257" t="s">
        <v>6</v>
      </c>
      <c r="B34" s="276">
        <v>1.02</v>
      </c>
      <c r="C34" s="276">
        <v>0.92</v>
      </c>
      <c r="D34" s="276">
        <v>0.95</v>
      </c>
      <c r="E34" s="179">
        <v>0.94</v>
      </c>
      <c r="F34" s="276">
        <v>0.86</v>
      </c>
      <c r="G34" s="276">
        <v>0.94</v>
      </c>
      <c r="H34" s="276">
        <v>0.91</v>
      </c>
      <c r="I34" s="276">
        <v>0.98</v>
      </c>
      <c r="J34" s="276">
        <v>0.98</v>
      </c>
      <c r="K34" s="276">
        <v>1.05</v>
      </c>
      <c r="L34" s="277">
        <v>0.9302469186994905</v>
      </c>
      <c r="M34" s="351">
        <v>1.0319148162306475</v>
      </c>
    </row>
    <row r="35" spans="1:17" x14ac:dyDescent="0.25">
      <c r="A35" s="257" t="s">
        <v>7</v>
      </c>
      <c r="B35" s="276">
        <v>2.31</v>
      </c>
      <c r="C35" s="276">
        <v>1.4</v>
      </c>
      <c r="D35" s="276">
        <v>1.36</v>
      </c>
      <c r="E35" s="179">
        <v>3.14</v>
      </c>
      <c r="F35" s="278">
        <v>2.1800000000000002</v>
      </c>
      <c r="G35" s="278">
        <v>2</v>
      </c>
      <c r="H35" s="278">
        <v>1.79</v>
      </c>
      <c r="I35" s="278">
        <v>1.77</v>
      </c>
      <c r="J35" s="276">
        <v>3.33</v>
      </c>
      <c r="K35" s="278">
        <v>3.42</v>
      </c>
      <c r="L35" s="277">
        <v>3.5617271962335293</v>
      </c>
      <c r="M35" s="351">
        <v>2.2231997106634216</v>
      </c>
    </row>
    <row r="36" spans="1:17" x14ac:dyDescent="0.25">
      <c r="A36" s="257" t="s">
        <v>8</v>
      </c>
      <c r="B36" s="276">
        <v>9.2799999999999994</v>
      </c>
      <c r="C36" s="276">
        <v>5.96</v>
      </c>
      <c r="D36" s="276">
        <v>9.18</v>
      </c>
      <c r="E36" s="179">
        <v>7.53</v>
      </c>
      <c r="F36" s="278">
        <v>6.54</v>
      </c>
      <c r="G36" s="278">
        <v>6.22</v>
      </c>
      <c r="H36" s="278">
        <v>5.5</v>
      </c>
      <c r="I36" s="278">
        <v>6.01</v>
      </c>
      <c r="J36" s="276">
        <v>4.95</v>
      </c>
      <c r="K36" s="278">
        <v>6.07</v>
      </c>
      <c r="L36" s="277">
        <v>8.5663567539084333</v>
      </c>
      <c r="M36" s="351">
        <v>8.2405882456926012</v>
      </c>
    </row>
    <row r="37" spans="1:17" x14ac:dyDescent="0.25">
      <c r="A37" s="258" t="s">
        <v>9</v>
      </c>
      <c r="B37" s="276">
        <v>12.99</v>
      </c>
      <c r="C37" s="276">
        <v>13.47</v>
      </c>
      <c r="D37" s="276">
        <v>14.44</v>
      </c>
      <c r="E37" s="179">
        <v>16.34</v>
      </c>
      <c r="F37" s="278">
        <v>22.33</v>
      </c>
      <c r="G37" s="278">
        <v>17.059999999999999</v>
      </c>
      <c r="H37" s="278">
        <v>14.32</v>
      </c>
      <c r="I37" s="278">
        <v>12.53</v>
      </c>
      <c r="J37" s="276">
        <v>10.23</v>
      </c>
      <c r="K37" s="278">
        <v>10.88</v>
      </c>
      <c r="L37" s="277">
        <v>10.414259808841981</v>
      </c>
      <c r="M37" s="351">
        <v>12.033325585812282</v>
      </c>
    </row>
    <row r="38" spans="1:17" x14ac:dyDescent="0.25">
      <c r="A38" s="258" t="s">
        <v>10</v>
      </c>
      <c r="B38" s="276">
        <v>25.34</v>
      </c>
      <c r="C38" s="276">
        <v>27.41</v>
      </c>
      <c r="D38" s="276">
        <v>30.91</v>
      </c>
      <c r="E38" s="179">
        <v>37.479999999999997</v>
      </c>
      <c r="F38" s="278">
        <v>52.64</v>
      </c>
      <c r="G38" s="278">
        <v>52.85</v>
      </c>
      <c r="H38" s="278">
        <v>41.7</v>
      </c>
      <c r="I38" s="278">
        <v>29.29</v>
      </c>
      <c r="J38" s="276">
        <v>21.96</v>
      </c>
      <c r="K38" s="278">
        <v>23.77</v>
      </c>
      <c r="L38" s="277">
        <v>23.123072002665243</v>
      </c>
      <c r="M38" s="351">
        <v>22.812020967468349</v>
      </c>
    </row>
    <row r="39" spans="1:17" x14ac:dyDescent="0.25">
      <c r="A39" s="258" t="s">
        <v>11</v>
      </c>
      <c r="B39" s="276">
        <v>11.47</v>
      </c>
      <c r="C39" s="276">
        <v>11.98</v>
      </c>
      <c r="D39" s="276">
        <v>11.88</v>
      </c>
      <c r="E39" s="179">
        <v>12.33</v>
      </c>
      <c r="F39" s="278">
        <v>16.02</v>
      </c>
      <c r="G39" s="278">
        <v>16.29</v>
      </c>
      <c r="H39" s="278">
        <v>12.09</v>
      </c>
      <c r="I39" s="278">
        <v>8.61</v>
      </c>
      <c r="J39" s="276">
        <v>6.58</v>
      </c>
      <c r="K39" s="278">
        <v>8.64</v>
      </c>
      <c r="L39" s="277">
        <v>10.510535562399406</v>
      </c>
      <c r="M39" s="351">
        <v>11.100116401058099</v>
      </c>
    </row>
    <row r="40" spans="1:17" x14ac:dyDescent="0.25">
      <c r="A40" s="258" t="s">
        <v>12</v>
      </c>
      <c r="B40" s="276">
        <v>7.53</v>
      </c>
      <c r="C40" s="276">
        <v>8.4499999999999993</v>
      </c>
      <c r="D40" s="276">
        <v>8.6</v>
      </c>
      <c r="E40" s="179">
        <v>9.4700000000000006</v>
      </c>
      <c r="F40" s="278">
        <v>9.32</v>
      </c>
      <c r="G40" s="278">
        <v>8.84</v>
      </c>
      <c r="H40" s="278">
        <v>8.92</v>
      </c>
      <c r="I40" s="278">
        <v>9.17</v>
      </c>
      <c r="J40" s="276">
        <v>9.86</v>
      </c>
      <c r="K40" s="278">
        <v>9.7200000000000006</v>
      </c>
      <c r="L40" s="277">
        <v>8.1425115284574829</v>
      </c>
      <c r="M40" s="351">
        <v>6.9060543195345891</v>
      </c>
    </row>
    <row r="41" spans="1:17" x14ac:dyDescent="0.25">
      <c r="A41" s="258" t="s">
        <v>13</v>
      </c>
      <c r="B41" s="276">
        <v>6.41</v>
      </c>
      <c r="C41" s="276">
        <v>6.31</v>
      </c>
      <c r="D41" s="276">
        <v>6.11</v>
      </c>
      <c r="E41" s="179">
        <v>5.76</v>
      </c>
      <c r="F41" s="278">
        <v>7.44</v>
      </c>
      <c r="G41" s="278">
        <v>8.01</v>
      </c>
      <c r="H41" s="278">
        <v>7.07</v>
      </c>
      <c r="I41" s="278">
        <v>6.66</v>
      </c>
      <c r="J41" s="276">
        <v>6.04</v>
      </c>
      <c r="K41" s="278">
        <v>6.38</v>
      </c>
      <c r="L41" s="277">
        <v>5.76204957392246</v>
      </c>
      <c r="M41" s="351">
        <v>5.7631832732897639</v>
      </c>
    </row>
    <row r="42" spans="1:17" x14ac:dyDescent="0.25">
      <c r="A42" s="260"/>
      <c r="B42" s="261"/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2"/>
    </row>
    <row r="43" spans="1:17" x14ac:dyDescent="0.25">
      <c r="A43" s="417" t="s">
        <v>71</v>
      </c>
      <c r="B43" s="417"/>
      <c r="C43" s="417"/>
      <c r="D43" s="417"/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</row>
    <row r="44" spans="1:17" x14ac:dyDescent="0.25">
      <c r="B44" s="255">
        <v>44927</v>
      </c>
      <c r="C44" s="255">
        <v>44958</v>
      </c>
      <c r="D44" s="255">
        <v>44986</v>
      </c>
      <c r="E44" s="255">
        <v>45017</v>
      </c>
      <c r="F44" s="255">
        <v>45047</v>
      </c>
      <c r="G44" s="255">
        <v>45078</v>
      </c>
      <c r="H44" s="255">
        <v>45108</v>
      </c>
      <c r="I44" s="255">
        <v>45139</v>
      </c>
      <c r="J44" s="255">
        <v>45170</v>
      </c>
      <c r="K44" s="255">
        <v>45200</v>
      </c>
      <c r="L44" s="255">
        <v>45231</v>
      </c>
      <c r="M44" s="255">
        <v>45261</v>
      </c>
    </row>
    <row r="45" spans="1:17" x14ac:dyDescent="0.25">
      <c r="A45" s="257" t="s">
        <v>3</v>
      </c>
      <c r="B45" s="228">
        <v>3.74</v>
      </c>
      <c r="C45" s="228">
        <v>4.1500000000000004</v>
      </c>
      <c r="D45" s="228">
        <v>3.97</v>
      </c>
      <c r="E45" s="228">
        <v>4.04</v>
      </c>
      <c r="F45" s="228">
        <v>4.2</v>
      </c>
      <c r="G45" s="228">
        <v>4.75</v>
      </c>
      <c r="H45" s="228">
        <v>5.76</v>
      </c>
      <c r="I45" s="228">
        <v>6.2</v>
      </c>
      <c r="J45" s="228">
        <v>5.64</v>
      </c>
      <c r="K45" s="228">
        <v>5.04</v>
      </c>
      <c r="L45" s="228">
        <v>5.41</v>
      </c>
      <c r="M45" s="228">
        <v>4.83</v>
      </c>
    </row>
    <row r="46" spans="1:17" x14ac:dyDescent="0.25">
      <c r="A46" s="257" t="s">
        <v>4</v>
      </c>
      <c r="B46" s="228">
        <v>1.5</v>
      </c>
      <c r="C46" s="228">
        <v>1.31</v>
      </c>
      <c r="D46" s="228">
        <v>1.47</v>
      </c>
      <c r="E46" s="228">
        <v>1.61</v>
      </c>
      <c r="F46" s="228">
        <v>1.93</v>
      </c>
      <c r="G46" s="228">
        <v>2.02</v>
      </c>
      <c r="H46" s="228">
        <v>2.5</v>
      </c>
      <c r="I46" s="228">
        <v>2.16</v>
      </c>
      <c r="J46" s="228">
        <v>2.16</v>
      </c>
      <c r="K46" s="228">
        <v>1.98</v>
      </c>
      <c r="L46" s="228">
        <v>1.88</v>
      </c>
      <c r="M46" s="228">
        <v>1.85</v>
      </c>
    </row>
    <row r="47" spans="1:17" x14ac:dyDescent="0.25">
      <c r="A47" s="257" t="s">
        <v>5</v>
      </c>
      <c r="B47" s="228">
        <v>22.6</v>
      </c>
      <c r="C47" s="228">
        <v>5.04</v>
      </c>
      <c r="D47" s="228">
        <v>16.510000000000002</v>
      </c>
      <c r="E47" s="228">
        <v>20.11</v>
      </c>
      <c r="F47" s="228">
        <v>13.44</v>
      </c>
      <c r="G47" s="228">
        <v>22.83</v>
      </c>
      <c r="H47" s="228">
        <v>13.04</v>
      </c>
      <c r="I47" s="228">
        <v>14.39</v>
      </c>
      <c r="J47" s="228">
        <v>14.22</v>
      </c>
      <c r="K47" s="228">
        <v>6.81</v>
      </c>
      <c r="L47" s="228">
        <v>14.94</v>
      </c>
      <c r="M47" s="228">
        <v>11.56</v>
      </c>
    </row>
    <row r="48" spans="1:17" x14ac:dyDescent="0.25">
      <c r="A48" s="257" t="s">
        <v>6</v>
      </c>
      <c r="B48" s="228">
        <v>0.88</v>
      </c>
      <c r="C48" s="228">
        <v>0.9</v>
      </c>
      <c r="D48" s="228">
        <v>0.8</v>
      </c>
      <c r="E48" s="228">
        <v>0.88</v>
      </c>
      <c r="F48" s="228">
        <v>0.85</v>
      </c>
      <c r="G48" s="210">
        <v>0.9</v>
      </c>
      <c r="H48" s="228">
        <v>1.1200000000000001</v>
      </c>
      <c r="I48" s="228">
        <v>1.05</v>
      </c>
      <c r="J48" s="228">
        <v>1.08</v>
      </c>
      <c r="K48" s="228">
        <v>1.05</v>
      </c>
      <c r="L48" s="228">
        <v>0.97</v>
      </c>
      <c r="M48" s="228">
        <v>0.99</v>
      </c>
    </row>
    <row r="49" spans="1:17" x14ac:dyDescent="0.25">
      <c r="A49" s="257" t="s">
        <v>7</v>
      </c>
      <c r="B49" s="279">
        <v>1.27</v>
      </c>
      <c r="C49" s="279">
        <v>1.06</v>
      </c>
      <c r="D49" s="279">
        <v>1.72</v>
      </c>
      <c r="E49" s="279">
        <v>2.0699999999999998</v>
      </c>
      <c r="F49" s="279">
        <v>3.04</v>
      </c>
      <c r="G49" s="279">
        <v>3.57</v>
      </c>
      <c r="H49" s="279">
        <v>5.98</v>
      </c>
      <c r="I49" s="279">
        <v>2.85</v>
      </c>
      <c r="J49" s="279">
        <v>2.65</v>
      </c>
      <c r="K49" s="279">
        <v>2.39</v>
      </c>
      <c r="L49" s="279">
        <v>2.34</v>
      </c>
      <c r="M49" s="228">
        <v>2.72</v>
      </c>
    </row>
    <row r="50" spans="1:17" x14ac:dyDescent="0.25">
      <c r="A50" s="257" t="s">
        <v>8</v>
      </c>
      <c r="B50" s="279">
        <v>6.64</v>
      </c>
      <c r="C50" s="279">
        <v>6.65</v>
      </c>
      <c r="D50" s="279">
        <v>6.34</v>
      </c>
      <c r="E50" s="279">
        <v>5.37</v>
      </c>
      <c r="F50" s="279">
        <v>7.35</v>
      </c>
      <c r="G50" s="279">
        <v>5.92</v>
      </c>
      <c r="H50" s="279">
        <v>7.06</v>
      </c>
      <c r="I50" s="279">
        <v>6.31</v>
      </c>
      <c r="J50" s="279">
        <v>6.71</v>
      </c>
      <c r="K50" s="279">
        <v>6.13</v>
      </c>
      <c r="L50" s="279">
        <v>5.61</v>
      </c>
      <c r="M50" s="228">
        <v>5.31</v>
      </c>
    </row>
    <row r="51" spans="1:17" x14ac:dyDescent="0.25">
      <c r="A51" s="258" t="s">
        <v>9</v>
      </c>
      <c r="B51" s="279">
        <v>13.16</v>
      </c>
      <c r="C51" s="279">
        <v>13.36</v>
      </c>
      <c r="D51" s="279">
        <v>13.23</v>
      </c>
      <c r="E51" s="279">
        <v>17.02</v>
      </c>
      <c r="F51" s="279">
        <v>14.83</v>
      </c>
      <c r="G51" s="279">
        <v>15.79</v>
      </c>
      <c r="H51" s="279">
        <v>15.29</v>
      </c>
      <c r="I51" s="279">
        <v>11.1</v>
      </c>
      <c r="J51" s="279">
        <v>9.18</v>
      </c>
      <c r="K51" s="279">
        <v>8.11</v>
      </c>
      <c r="L51" s="279">
        <v>8.5500000000000007</v>
      </c>
      <c r="M51" s="228">
        <v>9.65</v>
      </c>
    </row>
    <row r="52" spans="1:17" x14ac:dyDescent="0.25">
      <c r="A52" s="258" t="s">
        <v>10</v>
      </c>
      <c r="B52" s="279">
        <v>20.49</v>
      </c>
      <c r="C52" s="279">
        <v>22.41</v>
      </c>
      <c r="D52" s="279">
        <v>24.32</v>
      </c>
      <c r="E52" s="279">
        <v>25.08</v>
      </c>
      <c r="F52" s="279">
        <v>27.54</v>
      </c>
      <c r="G52" s="279">
        <v>27.88</v>
      </c>
      <c r="H52" s="279">
        <v>31.07</v>
      </c>
      <c r="I52" s="279">
        <v>19.55</v>
      </c>
      <c r="J52" s="279">
        <v>17.510000000000002</v>
      </c>
      <c r="K52" s="279">
        <v>15.72</v>
      </c>
      <c r="L52" s="279">
        <v>16.23</v>
      </c>
      <c r="M52" s="228">
        <v>18.309999999999999</v>
      </c>
    </row>
    <row r="53" spans="1:17" x14ac:dyDescent="0.25">
      <c r="A53" s="258" t="s">
        <v>11</v>
      </c>
      <c r="B53" s="279">
        <v>10.98</v>
      </c>
      <c r="C53" s="279">
        <v>10.220000000000001</v>
      </c>
      <c r="D53" s="279">
        <v>9.06</v>
      </c>
      <c r="E53" s="279">
        <v>10.69</v>
      </c>
      <c r="F53" s="279">
        <v>10.66</v>
      </c>
      <c r="G53" s="279">
        <v>11.56</v>
      </c>
      <c r="H53" s="279">
        <v>10.55</v>
      </c>
      <c r="I53" s="279">
        <v>8.7200000000000006</v>
      </c>
      <c r="J53" s="279">
        <v>6.85</v>
      </c>
      <c r="K53" s="279">
        <v>6.88</v>
      </c>
      <c r="L53" s="279">
        <v>7.23</v>
      </c>
      <c r="M53" s="228">
        <v>8.89</v>
      </c>
    </row>
    <row r="54" spans="1:17" x14ac:dyDescent="0.25">
      <c r="A54" s="258" t="s">
        <v>12</v>
      </c>
      <c r="B54" s="279">
        <v>6.38</v>
      </c>
      <c r="C54" s="279">
        <v>6.77</v>
      </c>
      <c r="D54" s="279">
        <v>6.7</v>
      </c>
      <c r="E54" s="279">
        <v>7.09</v>
      </c>
      <c r="F54" s="279">
        <v>7.85</v>
      </c>
      <c r="G54" s="279">
        <v>8.2899999999999991</v>
      </c>
      <c r="H54" s="279">
        <v>8.7200000000000006</v>
      </c>
      <c r="I54" s="279">
        <v>7.3</v>
      </c>
      <c r="J54" s="279">
        <v>6.59</v>
      </c>
      <c r="K54" s="279">
        <v>5.88</v>
      </c>
      <c r="L54" s="279">
        <v>6.5</v>
      </c>
      <c r="M54" s="228">
        <v>6.76</v>
      </c>
    </row>
    <row r="55" spans="1:17" x14ac:dyDescent="0.25">
      <c r="A55" s="258" t="s">
        <v>13</v>
      </c>
      <c r="B55" s="279">
        <v>3.91</v>
      </c>
      <c r="C55" s="279">
        <v>4.1100000000000003</v>
      </c>
      <c r="D55" s="279">
        <v>4.55</v>
      </c>
      <c r="E55" s="228">
        <v>4.47</v>
      </c>
      <c r="F55" s="279">
        <v>6.06</v>
      </c>
      <c r="G55" s="279">
        <v>7.01</v>
      </c>
      <c r="H55" s="279">
        <v>7.95</v>
      </c>
      <c r="I55" s="228">
        <v>6.98</v>
      </c>
      <c r="J55" s="228">
        <v>5.91</v>
      </c>
      <c r="K55" s="228">
        <v>4.55</v>
      </c>
      <c r="L55" s="228">
        <v>4.6500000000000004</v>
      </c>
      <c r="M55" s="228">
        <v>5.31</v>
      </c>
    </row>
    <row r="56" spans="1:17" x14ac:dyDescent="0.25">
      <c r="A56" s="260"/>
      <c r="B56" s="261"/>
      <c r="C56" s="262"/>
      <c r="D56" s="262"/>
      <c r="E56" s="262"/>
      <c r="F56" s="262"/>
      <c r="G56" s="262"/>
      <c r="H56" s="262"/>
      <c r="I56" s="262"/>
      <c r="J56" s="262"/>
      <c r="K56" s="262"/>
      <c r="L56" s="262"/>
      <c r="M56" s="262"/>
    </row>
    <row r="57" spans="1:17" x14ac:dyDescent="0.25">
      <c r="A57" s="417" t="s">
        <v>70</v>
      </c>
      <c r="B57" s="417"/>
      <c r="C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</row>
    <row r="58" spans="1:17" x14ac:dyDescent="0.25">
      <c r="B58" s="251">
        <v>44562</v>
      </c>
      <c r="C58" s="251">
        <v>44593</v>
      </c>
      <c r="D58" s="251">
        <v>44621</v>
      </c>
      <c r="E58" s="251">
        <v>44652</v>
      </c>
      <c r="F58" s="251">
        <v>44682</v>
      </c>
      <c r="G58" s="251">
        <v>44713</v>
      </c>
      <c r="H58" s="251">
        <v>44743</v>
      </c>
      <c r="I58" s="251">
        <v>44774</v>
      </c>
      <c r="J58" s="251">
        <v>44805</v>
      </c>
      <c r="K58" s="251">
        <v>44835</v>
      </c>
      <c r="L58" s="251">
        <v>44866</v>
      </c>
      <c r="M58" s="251">
        <v>44896</v>
      </c>
    </row>
    <row r="59" spans="1:17" x14ac:dyDescent="0.25">
      <c r="A59" s="257" t="s">
        <v>3</v>
      </c>
      <c r="B59" s="280">
        <v>3.4595087114237359</v>
      </c>
      <c r="C59" s="281">
        <v>3.64</v>
      </c>
      <c r="D59" s="281">
        <v>3.37</v>
      </c>
      <c r="E59" s="281">
        <v>3.37</v>
      </c>
      <c r="F59" s="281">
        <v>3.35</v>
      </c>
      <c r="G59" s="281">
        <v>3.99</v>
      </c>
      <c r="H59" s="281">
        <v>4.1100000000000003</v>
      </c>
      <c r="I59" s="281">
        <v>4.46</v>
      </c>
      <c r="J59" s="281">
        <v>4.1100000000000003</v>
      </c>
      <c r="K59" s="281">
        <v>3.78</v>
      </c>
      <c r="L59" s="281">
        <v>3.53</v>
      </c>
      <c r="M59" s="281">
        <v>3.73</v>
      </c>
      <c r="N59" s="263"/>
    </row>
    <row r="60" spans="1:17" x14ac:dyDescent="0.25">
      <c r="A60" s="257" t="s">
        <v>4</v>
      </c>
      <c r="B60" s="280">
        <v>1.3977835889022434</v>
      </c>
      <c r="C60" s="281">
        <v>1.24</v>
      </c>
      <c r="D60" s="281">
        <v>1.38</v>
      </c>
      <c r="E60" s="281">
        <v>1.53</v>
      </c>
      <c r="F60" s="281">
        <v>1.41</v>
      </c>
      <c r="G60" s="281">
        <v>1.43</v>
      </c>
      <c r="H60" s="281">
        <v>1.45</v>
      </c>
      <c r="I60" s="281">
        <v>1.6</v>
      </c>
      <c r="J60" s="281">
        <v>1.64</v>
      </c>
      <c r="K60" s="281">
        <v>1.75</v>
      </c>
      <c r="L60" s="281">
        <v>1.57</v>
      </c>
      <c r="M60" s="281">
        <v>1.42</v>
      </c>
    </row>
    <row r="61" spans="1:17" x14ac:dyDescent="0.25">
      <c r="A61" s="257" t="s">
        <v>5</v>
      </c>
      <c r="B61" s="280">
        <v>6.5512048192771095</v>
      </c>
      <c r="C61" s="281">
        <v>4.55</v>
      </c>
      <c r="D61" s="281">
        <v>4.28</v>
      </c>
      <c r="E61" s="281">
        <v>5.83</v>
      </c>
      <c r="F61" s="281">
        <v>8.6199999999999992</v>
      </c>
      <c r="G61" s="281">
        <v>8.69</v>
      </c>
      <c r="H61" s="281">
        <v>7</v>
      </c>
      <c r="I61" s="281">
        <v>11.9</v>
      </c>
      <c r="J61" s="281">
        <v>12.01</v>
      </c>
      <c r="K61" s="281">
        <v>8.35</v>
      </c>
      <c r="L61" s="281">
        <v>7.51</v>
      </c>
      <c r="M61" s="281">
        <v>11.05</v>
      </c>
    </row>
    <row r="62" spans="1:17" x14ac:dyDescent="0.25">
      <c r="A62" s="257" t="s">
        <v>6</v>
      </c>
      <c r="B62" s="280">
        <v>0.78084683709173464</v>
      </c>
      <c r="C62" s="281">
        <v>0.71</v>
      </c>
      <c r="D62" s="281">
        <v>0.72</v>
      </c>
      <c r="E62" s="281">
        <v>0.79</v>
      </c>
      <c r="F62" s="281">
        <v>0.81</v>
      </c>
      <c r="G62" s="281">
        <v>0.9</v>
      </c>
      <c r="H62" s="281">
        <v>0.92</v>
      </c>
      <c r="I62" s="281">
        <v>0.92</v>
      </c>
      <c r="J62" s="281">
        <v>0.99</v>
      </c>
      <c r="K62" s="281">
        <v>0.94</v>
      </c>
      <c r="L62" s="282">
        <v>1.9</v>
      </c>
      <c r="M62" s="281">
        <v>1.02</v>
      </c>
    </row>
    <row r="63" spans="1:17" x14ac:dyDescent="0.25">
      <c r="A63" s="257" t="s">
        <v>7</v>
      </c>
      <c r="B63" s="280">
        <v>1.4202548134871984</v>
      </c>
      <c r="C63" s="283">
        <v>0.93</v>
      </c>
      <c r="D63" s="283">
        <v>1.35</v>
      </c>
      <c r="E63" s="283">
        <v>1.44</v>
      </c>
      <c r="F63" s="283">
        <v>1.44</v>
      </c>
      <c r="G63" s="283">
        <v>1.44</v>
      </c>
      <c r="H63" s="283">
        <v>1.17</v>
      </c>
      <c r="I63" s="283">
        <v>1.24</v>
      </c>
      <c r="J63" s="283">
        <v>1.98</v>
      </c>
      <c r="K63" s="283">
        <v>2.46</v>
      </c>
      <c r="L63" s="283">
        <v>1.67</v>
      </c>
      <c r="M63" s="283">
        <v>4.17</v>
      </c>
    </row>
    <row r="64" spans="1:17" x14ac:dyDescent="0.25">
      <c r="A64" s="257" t="s">
        <v>8</v>
      </c>
      <c r="B64" s="280">
        <v>5.5028163111157005</v>
      </c>
      <c r="C64" s="283">
        <v>3.16</v>
      </c>
      <c r="D64" s="283">
        <v>5.65</v>
      </c>
      <c r="E64" s="283">
        <v>4.7</v>
      </c>
      <c r="F64" s="283">
        <v>4.66</v>
      </c>
      <c r="G64" s="283">
        <v>4.5599999999999996</v>
      </c>
      <c r="H64" s="283">
        <v>4.8099999999999996</v>
      </c>
      <c r="I64" s="283">
        <v>5.26</v>
      </c>
      <c r="J64" s="283">
        <v>4.54</v>
      </c>
      <c r="K64" s="283">
        <v>4.5199999999999996</v>
      </c>
      <c r="L64" s="283">
        <v>3.84</v>
      </c>
      <c r="M64" s="283">
        <v>5.66</v>
      </c>
    </row>
    <row r="65" spans="1:17" x14ac:dyDescent="0.25">
      <c r="A65" s="258" t="s">
        <v>9</v>
      </c>
      <c r="B65" s="280">
        <v>6.5384112026014529</v>
      </c>
      <c r="C65" s="283">
        <v>7.95</v>
      </c>
      <c r="D65" s="283">
        <v>8.1300000000000008</v>
      </c>
      <c r="E65" s="283">
        <v>10.92</v>
      </c>
      <c r="F65" s="283">
        <v>11.4</v>
      </c>
      <c r="G65" s="283">
        <v>11.64</v>
      </c>
      <c r="H65" s="283">
        <v>9.0500000000000007</v>
      </c>
      <c r="I65" s="283">
        <v>7.36</v>
      </c>
      <c r="J65" s="283">
        <v>8.1</v>
      </c>
      <c r="K65" s="283">
        <v>7.08</v>
      </c>
      <c r="L65" s="283">
        <v>8.64</v>
      </c>
      <c r="M65" s="283">
        <v>9.58</v>
      </c>
    </row>
    <row r="66" spans="1:17" x14ac:dyDescent="0.25">
      <c r="A66" s="258" t="s">
        <v>10</v>
      </c>
      <c r="B66" s="280">
        <v>12.844982530069206</v>
      </c>
      <c r="C66" s="283">
        <v>13.79</v>
      </c>
      <c r="D66" s="283">
        <v>15.62</v>
      </c>
      <c r="E66" s="283">
        <v>16.37</v>
      </c>
      <c r="F66" s="283">
        <v>16.54</v>
      </c>
      <c r="G66" s="283">
        <v>16.54</v>
      </c>
      <c r="H66" s="283">
        <v>15.7</v>
      </c>
      <c r="I66" s="283">
        <v>14.5</v>
      </c>
      <c r="J66" s="283">
        <v>11.62</v>
      </c>
      <c r="K66" s="283">
        <v>11.72</v>
      </c>
      <c r="L66" s="283">
        <v>14.06</v>
      </c>
      <c r="M66" s="283">
        <v>15.31</v>
      </c>
    </row>
    <row r="67" spans="1:17" x14ac:dyDescent="0.25">
      <c r="A67" s="258" t="s">
        <v>11</v>
      </c>
      <c r="B67" s="280">
        <v>6.0655178746694602</v>
      </c>
      <c r="C67" s="283">
        <v>6.38</v>
      </c>
      <c r="D67" s="283">
        <v>7.44</v>
      </c>
      <c r="E67" s="283">
        <v>7.41</v>
      </c>
      <c r="F67" s="283">
        <v>6.68</v>
      </c>
      <c r="G67" s="283">
        <v>6.09</v>
      </c>
      <c r="H67" s="283">
        <v>6.04</v>
      </c>
      <c r="I67" s="283">
        <v>5.15</v>
      </c>
      <c r="J67" s="283">
        <v>5.25</v>
      </c>
      <c r="K67" s="283">
        <v>5.9</v>
      </c>
      <c r="L67" s="283">
        <v>8.75</v>
      </c>
      <c r="M67" s="283">
        <v>8.0500000000000007</v>
      </c>
    </row>
    <row r="68" spans="1:17" x14ac:dyDescent="0.25">
      <c r="A68" s="258" t="s">
        <v>12</v>
      </c>
      <c r="B68" s="280">
        <v>3.9952872231436203</v>
      </c>
      <c r="C68" s="283">
        <v>4.1900000000000004</v>
      </c>
      <c r="D68" s="283">
        <v>4.99</v>
      </c>
      <c r="E68" s="283">
        <v>5.16</v>
      </c>
      <c r="F68" s="283">
        <v>5.34</v>
      </c>
      <c r="G68" s="283">
        <v>5.28</v>
      </c>
      <c r="H68" s="283">
        <v>5.24</v>
      </c>
      <c r="I68" s="283">
        <v>4.7300000000000004</v>
      </c>
      <c r="J68" s="283">
        <v>4.99</v>
      </c>
      <c r="K68" s="283">
        <v>5.22</v>
      </c>
      <c r="L68" s="283">
        <v>5.67</v>
      </c>
      <c r="M68" s="283">
        <v>5.77</v>
      </c>
    </row>
    <row r="69" spans="1:17" x14ac:dyDescent="0.25">
      <c r="A69" s="258" t="s">
        <v>13</v>
      </c>
      <c r="B69" s="280">
        <v>3.4881121061191935</v>
      </c>
      <c r="C69" s="283">
        <v>3.27</v>
      </c>
      <c r="D69" s="283">
        <v>3.16</v>
      </c>
      <c r="E69" s="281">
        <v>3.15</v>
      </c>
      <c r="F69" s="283">
        <v>3.01</v>
      </c>
      <c r="G69" s="283">
        <v>3.2</v>
      </c>
      <c r="H69" s="283">
        <v>3.55</v>
      </c>
      <c r="I69" s="283">
        <v>3.71</v>
      </c>
      <c r="J69" s="283">
        <v>3.23</v>
      </c>
      <c r="K69" s="283">
        <v>3.28</v>
      </c>
      <c r="L69" s="283">
        <v>3.32</v>
      </c>
      <c r="M69" s="283">
        <v>3.37</v>
      </c>
    </row>
    <row r="70" spans="1:17" x14ac:dyDescent="0.25">
      <c r="A70" s="260"/>
    </row>
    <row r="71" spans="1:17" x14ac:dyDescent="0.25">
      <c r="A71" s="417" t="s">
        <v>69</v>
      </c>
      <c r="B71" s="417"/>
      <c r="C71" s="417"/>
      <c r="D71" s="417"/>
      <c r="E71" s="417"/>
      <c r="F71" s="417"/>
      <c r="G71" s="417"/>
      <c r="H71" s="417"/>
      <c r="I71" s="417"/>
      <c r="J71" s="417"/>
      <c r="K71" s="417"/>
      <c r="L71" s="417"/>
      <c r="M71" s="417"/>
      <c r="N71" s="417"/>
      <c r="O71" s="417"/>
      <c r="P71" s="417"/>
      <c r="Q71" s="417"/>
    </row>
    <row r="72" spans="1:17" x14ac:dyDescent="0.25">
      <c r="B72" s="253">
        <v>44197</v>
      </c>
      <c r="C72" s="253">
        <v>44228</v>
      </c>
      <c r="D72" s="253">
        <v>44256</v>
      </c>
      <c r="E72" s="253">
        <v>44287</v>
      </c>
      <c r="F72" s="253">
        <v>44317</v>
      </c>
      <c r="G72" s="253">
        <v>44348</v>
      </c>
      <c r="H72" s="253">
        <v>44378</v>
      </c>
      <c r="I72" s="253">
        <v>44409</v>
      </c>
      <c r="J72" s="253">
        <v>44440</v>
      </c>
      <c r="K72" s="253">
        <v>44470</v>
      </c>
      <c r="L72" s="253">
        <v>44501</v>
      </c>
      <c r="M72" s="253">
        <v>44531</v>
      </c>
    </row>
    <row r="73" spans="1:17" x14ac:dyDescent="0.25">
      <c r="A73" s="257" t="s">
        <v>3</v>
      </c>
      <c r="B73" s="284">
        <v>1.7059433085466051</v>
      </c>
      <c r="C73" s="285">
        <v>1.65</v>
      </c>
      <c r="D73" s="285">
        <v>1.72</v>
      </c>
      <c r="E73" s="285">
        <v>1.63</v>
      </c>
      <c r="F73" s="285">
        <v>1.6</v>
      </c>
      <c r="G73" s="285">
        <v>1.93</v>
      </c>
      <c r="H73" s="285">
        <v>1.99</v>
      </c>
      <c r="I73" s="285">
        <v>2.5099999999999998</v>
      </c>
      <c r="J73" s="285">
        <v>2.58</v>
      </c>
      <c r="K73" s="285">
        <v>2.4700000000000002</v>
      </c>
      <c r="L73" s="285">
        <v>3.65</v>
      </c>
      <c r="M73" s="285">
        <v>3.67</v>
      </c>
    </row>
    <row r="74" spans="1:17" x14ac:dyDescent="0.25">
      <c r="A74" s="257" t="s">
        <v>4</v>
      </c>
      <c r="B74" s="284">
        <v>0.91504081437109508</v>
      </c>
      <c r="C74" s="285">
        <v>0.95</v>
      </c>
      <c r="D74" s="285">
        <v>1.02</v>
      </c>
      <c r="E74" s="285">
        <v>0.93</v>
      </c>
      <c r="F74" s="285">
        <v>1.04</v>
      </c>
      <c r="G74" s="285">
        <v>1</v>
      </c>
      <c r="H74" s="285">
        <v>1.1200000000000001</v>
      </c>
      <c r="I74" s="285">
        <v>0.97</v>
      </c>
      <c r="J74" s="285">
        <v>1.1000000000000001</v>
      </c>
      <c r="K74" s="285">
        <v>1.21</v>
      </c>
      <c r="L74" s="285">
        <v>1.38</v>
      </c>
      <c r="M74" s="285">
        <v>1.28</v>
      </c>
      <c r="N74" s="263"/>
    </row>
    <row r="75" spans="1:17" x14ac:dyDescent="0.25">
      <c r="A75" s="257" t="s">
        <v>5</v>
      </c>
      <c r="B75" s="284">
        <v>3.3463654958709199</v>
      </c>
      <c r="C75" s="285">
        <v>5.17</v>
      </c>
      <c r="D75" s="285">
        <v>3.69</v>
      </c>
      <c r="E75" s="285">
        <v>3.66</v>
      </c>
      <c r="F75" s="285">
        <v>4.92</v>
      </c>
      <c r="G75" s="285">
        <v>3.73</v>
      </c>
      <c r="H75" s="285">
        <v>3.42</v>
      </c>
      <c r="I75" s="285">
        <v>3.8</v>
      </c>
      <c r="J75" s="285">
        <v>5.77</v>
      </c>
      <c r="K75" s="285">
        <v>3.74</v>
      </c>
      <c r="L75" s="285">
        <v>4.83</v>
      </c>
      <c r="M75" s="285">
        <v>7.61</v>
      </c>
    </row>
    <row r="76" spans="1:17" x14ac:dyDescent="0.25">
      <c r="A76" s="257" t="s">
        <v>6</v>
      </c>
      <c r="B76" s="284">
        <v>0.95818664340311399</v>
      </c>
      <c r="C76" s="285">
        <v>0.94</v>
      </c>
      <c r="D76" s="285">
        <v>1.01</v>
      </c>
      <c r="E76" s="285">
        <v>1.01</v>
      </c>
      <c r="F76" s="285">
        <v>0.95</v>
      </c>
      <c r="G76" s="285">
        <v>0.95</v>
      </c>
      <c r="H76" s="285">
        <v>0.94</v>
      </c>
      <c r="I76" s="285">
        <v>1.01</v>
      </c>
      <c r="J76" s="285">
        <v>0.99</v>
      </c>
      <c r="K76" s="285">
        <v>0.89</v>
      </c>
      <c r="L76" s="285">
        <v>0.74</v>
      </c>
      <c r="M76" s="285">
        <v>0.76</v>
      </c>
    </row>
    <row r="77" spans="1:17" x14ac:dyDescent="0.25">
      <c r="A77" s="257" t="s">
        <v>7</v>
      </c>
      <c r="B77" s="284">
        <v>0.99860401452901526</v>
      </c>
      <c r="C77" s="286">
        <v>1.47</v>
      </c>
      <c r="D77" s="286">
        <v>1.47</v>
      </c>
      <c r="E77" s="286">
        <v>1.25</v>
      </c>
      <c r="F77" s="286">
        <v>1.0900000000000001</v>
      </c>
      <c r="G77" s="286">
        <v>1.4</v>
      </c>
      <c r="H77" s="286">
        <v>1.23</v>
      </c>
      <c r="I77" s="286">
        <v>1.07</v>
      </c>
      <c r="J77" s="286">
        <v>0.98</v>
      </c>
      <c r="K77" s="286">
        <v>2.4</v>
      </c>
      <c r="L77" s="286">
        <v>2</v>
      </c>
      <c r="M77" s="286">
        <v>1.49</v>
      </c>
    </row>
    <row r="78" spans="1:17" x14ac:dyDescent="0.25">
      <c r="A78" s="257" t="s">
        <v>8</v>
      </c>
      <c r="B78" s="284">
        <v>3.3703897454986653</v>
      </c>
      <c r="C78" s="286">
        <v>3.96</v>
      </c>
      <c r="D78" s="286">
        <v>3.59</v>
      </c>
      <c r="E78" s="286">
        <v>4.51</v>
      </c>
      <c r="F78" s="286">
        <v>3.28</v>
      </c>
      <c r="G78" s="286">
        <v>3.52</v>
      </c>
      <c r="H78" s="286">
        <v>3.29</v>
      </c>
      <c r="I78" s="286">
        <v>3.53</v>
      </c>
      <c r="J78" s="286">
        <v>3.54</v>
      </c>
      <c r="K78" s="286">
        <v>3.36</v>
      </c>
      <c r="L78" s="286">
        <v>4.5599999999999996</v>
      </c>
      <c r="M78" s="286">
        <v>4.37</v>
      </c>
    </row>
    <row r="79" spans="1:17" x14ac:dyDescent="0.25">
      <c r="A79" s="258" t="s">
        <v>9</v>
      </c>
      <c r="B79" s="284">
        <v>9.3308248469072197</v>
      </c>
      <c r="C79" s="286">
        <v>11.89</v>
      </c>
      <c r="D79" s="286">
        <v>9.3699999999999992</v>
      </c>
      <c r="E79" s="286">
        <v>8.9</v>
      </c>
      <c r="F79" s="286">
        <v>8.3000000000000007</v>
      </c>
      <c r="G79" s="286">
        <v>7.75</v>
      </c>
      <c r="H79" s="286">
        <v>7.31</v>
      </c>
      <c r="I79" s="286">
        <v>6.56</v>
      </c>
      <c r="J79" s="286">
        <v>6.84</v>
      </c>
      <c r="K79" s="286">
        <v>6.06</v>
      </c>
      <c r="L79" s="286">
        <v>6.8</v>
      </c>
      <c r="M79" s="286">
        <v>6.36</v>
      </c>
    </row>
    <row r="80" spans="1:17" x14ac:dyDescent="0.25">
      <c r="A80" s="258" t="s">
        <v>10</v>
      </c>
      <c r="B80" s="284">
        <v>13.418792540356334</v>
      </c>
      <c r="C80" s="286">
        <v>15.56</v>
      </c>
      <c r="D80" s="286">
        <v>15.47</v>
      </c>
      <c r="E80" s="286">
        <v>17.260000000000002</v>
      </c>
      <c r="F80" s="286">
        <v>14.41</v>
      </c>
      <c r="G80" s="286">
        <v>13.86</v>
      </c>
      <c r="H80" s="286">
        <v>14.46</v>
      </c>
      <c r="I80" s="286">
        <v>16.059999999999999</v>
      </c>
      <c r="J80" s="286">
        <v>12.9</v>
      </c>
      <c r="K80" s="286">
        <v>11.37</v>
      </c>
      <c r="L80" s="286">
        <v>10.84</v>
      </c>
      <c r="M80" s="286">
        <v>11.84</v>
      </c>
    </row>
    <row r="81" spans="1:17" x14ac:dyDescent="0.25">
      <c r="A81" s="258" t="s">
        <v>11</v>
      </c>
      <c r="B81" s="284">
        <v>6.1917696241733635</v>
      </c>
      <c r="C81" s="286">
        <v>7.21</v>
      </c>
      <c r="D81" s="286">
        <v>6.94</v>
      </c>
      <c r="E81" s="286">
        <v>5.75</v>
      </c>
      <c r="F81" s="286">
        <v>5.66</v>
      </c>
      <c r="G81" s="286">
        <v>5.82</v>
      </c>
      <c r="H81" s="286">
        <v>5.72</v>
      </c>
      <c r="I81" s="286">
        <v>4.54</v>
      </c>
      <c r="J81" s="286">
        <v>4.92</v>
      </c>
      <c r="K81" s="286">
        <v>5.25</v>
      </c>
      <c r="L81" s="286">
        <v>5.56</v>
      </c>
      <c r="M81" s="286">
        <v>6.2</v>
      </c>
    </row>
    <row r="82" spans="1:17" x14ac:dyDescent="0.25">
      <c r="A82" s="258" t="s">
        <v>12</v>
      </c>
      <c r="B82" s="284">
        <v>4.107207918253299</v>
      </c>
      <c r="C82" s="286">
        <v>5.61</v>
      </c>
      <c r="D82" s="286">
        <v>5.21</v>
      </c>
      <c r="E82" s="286">
        <v>4.62</v>
      </c>
      <c r="F82" s="286">
        <v>4.88</v>
      </c>
      <c r="G82" s="286">
        <v>4.2</v>
      </c>
      <c r="H82" s="286">
        <v>4.58</v>
      </c>
      <c r="I82" s="286">
        <v>4.54</v>
      </c>
      <c r="J82" s="286">
        <v>4.59</v>
      </c>
      <c r="K82" s="286">
        <v>4.58</v>
      </c>
      <c r="L82" s="286">
        <v>4.72</v>
      </c>
      <c r="M82" s="286">
        <v>4.17</v>
      </c>
    </row>
    <row r="83" spans="1:17" x14ac:dyDescent="0.25">
      <c r="A83" s="258" t="s">
        <v>13</v>
      </c>
      <c r="B83" s="284">
        <v>2.9073625007316428</v>
      </c>
      <c r="C83" s="286">
        <v>3.47</v>
      </c>
      <c r="D83" s="286">
        <v>4.45</v>
      </c>
      <c r="E83" s="286">
        <v>3.9</v>
      </c>
      <c r="F83" s="286">
        <v>3.65</v>
      </c>
      <c r="G83" s="286">
        <v>3.55</v>
      </c>
      <c r="H83" s="286">
        <v>3.65</v>
      </c>
      <c r="I83" s="286">
        <v>3.37</v>
      </c>
      <c r="J83" s="286">
        <v>3.32</v>
      </c>
      <c r="K83" s="286">
        <v>3.1</v>
      </c>
      <c r="L83" s="286">
        <v>3.1</v>
      </c>
      <c r="M83" s="286">
        <v>3.3</v>
      </c>
    </row>
    <row r="85" spans="1:17" x14ac:dyDescent="0.25">
      <c r="A85" s="417" t="s">
        <v>73</v>
      </c>
      <c r="B85" s="417"/>
      <c r="C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</row>
    <row r="86" spans="1:17" x14ac:dyDescent="0.25">
      <c r="B86" s="264">
        <v>43831</v>
      </c>
      <c r="C86" s="264">
        <v>43862</v>
      </c>
      <c r="D86" s="264">
        <v>43891</v>
      </c>
      <c r="E86" s="254">
        <v>43922</v>
      </c>
      <c r="F86" s="256">
        <v>43952</v>
      </c>
      <c r="G86" s="254">
        <v>43983</v>
      </c>
      <c r="H86" s="254">
        <v>44013</v>
      </c>
      <c r="I86" s="254">
        <v>44044</v>
      </c>
      <c r="J86" s="254">
        <v>44075</v>
      </c>
      <c r="K86" s="254">
        <v>44105</v>
      </c>
      <c r="L86" s="254">
        <v>44136</v>
      </c>
      <c r="M86" s="254">
        <v>44166</v>
      </c>
    </row>
    <row r="87" spans="1:17" x14ac:dyDescent="0.25">
      <c r="A87" s="257" t="s">
        <v>3</v>
      </c>
      <c r="B87" s="287">
        <v>2.6</v>
      </c>
      <c r="C87" s="288">
        <v>2.41</v>
      </c>
      <c r="D87" s="289">
        <v>2.39</v>
      </c>
      <c r="E87" s="290">
        <v>2.27</v>
      </c>
      <c r="F87" s="291">
        <v>2.52</v>
      </c>
      <c r="G87" s="291">
        <v>2.99</v>
      </c>
      <c r="H87" s="291">
        <v>2.97</v>
      </c>
      <c r="I87" s="291">
        <v>3.06</v>
      </c>
      <c r="J87" s="291">
        <v>2.85</v>
      </c>
      <c r="K87" s="291">
        <v>2.69</v>
      </c>
      <c r="L87" s="291">
        <v>2.2200000000000002</v>
      </c>
      <c r="M87" s="291">
        <v>1.88</v>
      </c>
    </row>
    <row r="88" spans="1:17" x14ac:dyDescent="0.25">
      <c r="A88" s="257" t="s">
        <v>4</v>
      </c>
      <c r="B88" s="288">
        <v>1.05</v>
      </c>
      <c r="C88" s="288">
        <v>1.1100000000000001</v>
      </c>
      <c r="D88" s="292">
        <v>1.06</v>
      </c>
      <c r="E88" s="290">
        <v>1.18</v>
      </c>
      <c r="F88" s="291">
        <v>1.28</v>
      </c>
      <c r="G88" s="291">
        <v>1.36</v>
      </c>
      <c r="H88" s="291">
        <v>1.36</v>
      </c>
      <c r="I88" s="291">
        <v>1.0900000000000001</v>
      </c>
      <c r="J88" s="291">
        <v>1.36</v>
      </c>
      <c r="K88" s="291">
        <v>1.1200000000000001</v>
      </c>
      <c r="L88" s="291">
        <v>1.01</v>
      </c>
      <c r="M88" s="291">
        <v>0.87</v>
      </c>
      <c r="N88" s="263"/>
    </row>
    <row r="89" spans="1:17" x14ac:dyDescent="0.25">
      <c r="A89" s="257" t="s">
        <v>5</v>
      </c>
      <c r="B89" s="293">
        <v>8.7799999999999994</v>
      </c>
      <c r="C89" s="288">
        <v>6.91</v>
      </c>
      <c r="D89" s="293">
        <v>6.89</v>
      </c>
      <c r="E89" s="290">
        <v>8.1199999999999992</v>
      </c>
      <c r="F89" s="291">
        <v>4.34</v>
      </c>
      <c r="G89" s="291">
        <v>4.82</v>
      </c>
      <c r="H89" s="291">
        <v>4.6399999999999997</v>
      </c>
      <c r="I89" s="291">
        <v>5.17</v>
      </c>
      <c r="J89" s="291">
        <v>5.18</v>
      </c>
      <c r="K89" s="291">
        <v>3.62</v>
      </c>
      <c r="L89" s="291">
        <v>3.25</v>
      </c>
      <c r="M89" s="291">
        <v>7.96</v>
      </c>
    </row>
    <row r="90" spans="1:17" x14ac:dyDescent="0.25">
      <c r="A90" s="257" t="s">
        <v>6</v>
      </c>
      <c r="B90" s="293">
        <v>0.98</v>
      </c>
      <c r="C90" s="288">
        <v>0.89</v>
      </c>
      <c r="D90" s="288">
        <v>0.91</v>
      </c>
      <c r="E90" s="290">
        <v>0.95</v>
      </c>
      <c r="F90" s="291">
        <v>1.01</v>
      </c>
      <c r="G90" s="291">
        <v>0.99</v>
      </c>
      <c r="H90" s="291">
        <v>1.04</v>
      </c>
      <c r="I90" s="291">
        <v>1.06</v>
      </c>
      <c r="J90" s="291">
        <v>1.02</v>
      </c>
      <c r="K90" s="291">
        <v>0.93</v>
      </c>
      <c r="L90" s="291">
        <v>1.06</v>
      </c>
      <c r="M90" s="291">
        <v>1.0900000000000001</v>
      </c>
    </row>
    <row r="91" spans="1:17" x14ac:dyDescent="0.25">
      <c r="A91" s="257" t="s">
        <v>7</v>
      </c>
      <c r="B91" s="288">
        <v>1.1200000000000001</v>
      </c>
      <c r="C91" s="288">
        <v>0.9</v>
      </c>
      <c r="D91" s="288">
        <v>1.46</v>
      </c>
      <c r="E91" s="290">
        <v>1.72</v>
      </c>
      <c r="F91" s="288">
        <v>1.94</v>
      </c>
      <c r="G91" s="288">
        <v>2.2850000000000001</v>
      </c>
      <c r="H91" s="288">
        <v>1.31</v>
      </c>
      <c r="I91" s="288">
        <v>1.1100000000000001</v>
      </c>
      <c r="J91" s="288">
        <v>1.68</v>
      </c>
      <c r="K91" s="288">
        <v>2.31</v>
      </c>
      <c r="L91" s="288">
        <v>1.54</v>
      </c>
      <c r="M91" s="288">
        <v>1.17</v>
      </c>
    </row>
    <row r="92" spans="1:17" x14ac:dyDescent="0.25">
      <c r="A92" s="257" t="s">
        <v>8</v>
      </c>
      <c r="B92" s="288">
        <v>5.3</v>
      </c>
      <c r="C92" s="288">
        <v>4.28</v>
      </c>
      <c r="D92" s="288">
        <v>3.54</v>
      </c>
      <c r="E92" s="290">
        <v>4.4000000000000004</v>
      </c>
      <c r="F92" s="288">
        <v>3.97</v>
      </c>
      <c r="G92" s="288">
        <v>4.17</v>
      </c>
      <c r="H92" s="288">
        <v>4.22</v>
      </c>
      <c r="I92" s="288">
        <v>3.58</v>
      </c>
      <c r="J92" s="288">
        <v>3.7</v>
      </c>
      <c r="K92" s="288">
        <v>3.75</v>
      </c>
      <c r="L92" s="288">
        <v>3.73</v>
      </c>
      <c r="M92" s="288">
        <v>3.22</v>
      </c>
    </row>
    <row r="93" spans="1:17" x14ac:dyDescent="0.25">
      <c r="A93" s="258" t="s">
        <v>9</v>
      </c>
      <c r="B93" s="288">
        <v>9.02</v>
      </c>
      <c r="C93" s="288">
        <v>12.11</v>
      </c>
      <c r="D93" s="288">
        <v>14.71</v>
      </c>
      <c r="E93" s="290">
        <v>10.09</v>
      </c>
      <c r="F93" s="288">
        <v>9.9</v>
      </c>
      <c r="G93" s="288">
        <v>8.8000000000000007</v>
      </c>
      <c r="H93" s="288">
        <v>9.89</v>
      </c>
      <c r="I93" s="288">
        <v>8.6300000000000008</v>
      </c>
      <c r="J93" s="288">
        <v>6.11</v>
      </c>
      <c r="K93" s="288">
        <v>5.92</v>
      </c>
      <c r="L93" s="288">
        <v>6.38</v>
      </c>
      <c r="M93" s="288">
        <v>7.56</v>
      </c>
    </row>
    <row r="94" spans="1:17" x14ac:dyDescent="0.25">
      <c r="A94" s="258" t="s">
        <v>10</v>
      </c>
      <c r="B94" s="288">
        <v>14.82</v>
      </c>
      <c r="C94" s="288">
        <v>19.920000000000002</v>
      </c>
      <c r="D94" s="288">
        <v>19.559999999999999</v>
      </c>
      <c r="E94" s="290">
        <v>19.2</v>
      </c>
      <c r="F94" s="288">
        <v>17.920000000000002</v>
      </c>
      <c r="G94" s="288">
        <v>17.079999999999998</v>
      </c>
      <c r="H94" s="288">
        <v>12.08</v>
      </c>
      <c r="I94" s="288">
        <v>14.57</v>
      </c>
      <c r="J94" s="288">
        <v>10.63</v>
      </c>
      <c r="K94" s="288">
        <v>9.82</v>
      </c>
      <c r="L94" s="288">
        <v>10.81</v>
      </c>
      <c r="M94" s="288">
        <v>11.74</v>
      </c>
    </row>
    <row r="95" spans="1:17" x14ac:dyDescent="0.25">
      <c r="A95" s="258" t="s">
        <v>11</v>
      </c>
      <c r="B95" s="288">
        <v>7.67</v>
      </c>
      <c r="C95" s="288">
        <v>8.91</v>
      </c>
      <c r="D95" s="288">
        <v>9.82</v>
      </c>
      <c r="E95" s="290">
        <v>7.09</v>
      </c>
      <c r="F95" s="288">
        <v>6.35</v>
      </c>
      <c r="G95" s="291">
        <v>5.08</v>
      </c>
      <c r="H95" s="288">
        <v>5.99</v>
      </c>
      <c r="I95" s="288">
        <v>4.32</v>
      </c>
      <c r="J95" s="288">
        <v>3.69</v>
      </c>
      <c r="K95" s="288">
        <v>3.92</v>
      </c>
      <c r="L95" s="288">
        <v>3.96</v>
      </c>
      <c r="M95" s="288">
        <v>6.19</v>
      </c>
    </row>
    <row r="96" spans="1:17" x14ac:dyDescent="0.25">
      <c r="A96" s="258" t="s">
        <v>12</v>
      </c>
      <c r="B96" s="288">
        <v>4.45</v>
      </c>
      <c r="C96" s="288">
        <v>5.55</v>
      </c>
      <c r="D96" s="288">
        <v>5.84</v>
      </c>
      <c r="E96" s="290">
        <v>5.97</v>
      </c>
      <c r="F96" s="288">
        <v>4.8499999999999996</v>
      </c>
      <c r="G96" s="288">
        <v>4.8499999999999996</v>
      </c>
      <c r="H96" s="288">
        <v>4.18</v>
      </c>
      <c r="I96" s="288">
        <v>3.47</v>
      </c>
      <c r="J96" s="288">
        <v>3.15</v>
      </c>
      <c r="K96" s="288">
        <v>3.48</v>
      </c>
      <c r="L96" s="288">
        <v>3.13</v>
      </c>
      <c r="M96" s="288">
        <v>4.01</v>
      </c>
    </row>
    <row r="97" spans="1:17" x14ac:dyDescent="0.25">
      <c r="A97" s="258" t="s">
        <v>13</v>
      </c>
      <c r="B97" s="288">
        <v>3.56</v>
      </c>
      <c r="C97" s="288">
        <v>4.43</v>
      </c>
      <c r="D97" s="288">
        <v>5.32</v>
      </c>
      <c r="E97" s="290">
        <v>4.84</v>
      </c>
      <c r="F97" s="288">
        <v>4.4400000000000004</v>
      </c>
      <c r="G97" s="288">
        <v>3.88</v>
      </c>
      <c r="H97" s="288">
        <v>4.13</v>
      </c>
      <c r="I97" s="288">
        <v>3.58</v>
      </c>
      <c r="J97" s="288">
        <v>2.92</v>
      </c>
      <c r="K97" s="288">
        <v>2.74</v>
      </c>
      <c r="L97" s="288">
        <v>2.46</v>
      </c>
      <c r="M97" s="288">
        <v>2.73</v>
      </c>
    </row>
    <row r="99" spans="1:17" x14ac:dyDescent="0.25">
      <c r="A99" s="417" t="s">
        <v>74</v>
      </c>
      <c r="B99" s="417"/>
      <c r="C99" s="417"/>
      <c r="D99" s="417"/>
      <c r="E99" s="417"/>
      <c r="F99" s="417"/>
      <c r="G99" s="417"/>
      <c r="H99" s="417"/>
      <c r="I99" s="417"/>
      <c r="J99" s="417"/>
      <c r="K99" s="417"/>
      <c r="L99" s="417"/>
      <c r="M99" s="417"/>
      <c r="N99" s="417"/>
      <c r="O99" s="417"/>
      <c r="P99" s="417"/>
      <c r="Q99" s="417"/>
    </row>
    <row r="100" spans="1:17" x14ac:dyDescent="0.25">
      <c r="B100" s="265">
        <v>43466</v>
      </c>
      <c r="C100" s="265">
        <v>43497</v>
      </c>
      <c r="D100" s="265">
        <v>43525</v>
      </c>
      <c r="E100" s="265">
        <v>43556</v>
      </c>
      <c r="F100" s="265">
        <v>43586</v>
      </c>
      <c r="G100" s="265">
        <v>43617</v>
      </c>
      <c r="H100" s="265">
        <v>43647</v>
      </c>
      <c r="I100" s="265">
        <v>43678</v>
      </c>
      <c r="J100" s="265">
        <v>43709</v>
      </c>
      <c r="K100" s="265">
        <v>43739</v>
      </c>
      <c r="L100" s="265">
        <v>43770</v>
      </c>
      <c r="M100" s="265">
        <v>43800</v>
      </c>
    </row>
    <row r="101" spans="1:17" x14ac:dyDescent="0.25">
      <c r="A101" s="257" t="s">
        <v>3</v>
      </c>
      <c r="B101" s="294">
        <v>2.95</v>
      </c>
      <c r="C101" s="294">
        <v>2.4300000000000002</v>
      </c>
      <c r="D101" s="294">
        <v>2.0699999999999998</v>
      </c>
      <c r="E101" s="294">
        <v>2.09</v>
      </c>
      <c r="F101" s="295">
        <v>2.58</v>
      </c>
      <c r="G101" s="296">
        <v>2.62</v>
      </c>
      <c r="H101" s="295">
        <v>2.87</v>
      </c>
      <c r="I101" s="295">
        <v>3.03</v>
      </c>
      <c r="J101" s="295">
        <v>2.82</v>
      </c>
      <c r="K101" s="297">
        <v>2.42</v>
      </c>
      <c r="L101" s="298">
        <v>2.56</v>
      </c>
      <c r="M101" s="298">
        <f>AVERAGE(B101:L101)</f>
        <v>2.5854545454545454</v>
      </c>
    </row>
    <row r="102" spans="1:17" x14ac:dyDescent="0.25">
      <c r="A102" s="257" t="s">
        <v>4</v>
      </c>
      <c r="B102" s="294">
        <v>1.1000000000000001</v>
      </c>
      <c r="C102" s="294">
        <v>0.93</v>
      </c>
      <c r="D102" s="294">
        <v>1.06</v>
      </c>
      <c r="E102" s="294">
        <v>0.96</v>
      </c>
      <c r="F102" s="295">
        <v>1.28</v>
      </c>
      <c r="G102" s="295">
        <v>1.3</v>
      </c>
      <c r="H102" s="295">
        <v>1.38</v>
      </c>
      <c r="I102" s="297">
        <v>1.34</v>
      </c>
      <c r="J102" s="298">
        <v>1.19</v>
      </c>
      <c r="K102" s="298">
        <v>1.24</v>
      </c>
      <c r="L102" s="296">
        <v>1.1000000000000001</v>
      </c>
      <c r="M102" s="298">
        <v>1.06</v>
      </c>
      <c r="N102" s="263"/>
    </row>
    <row r="103" spans="1:17" x14ac:dyDescent="0.25">
      <c r="A103" s="257" t="s">
        <v>5</v>
      </c>
      <c r="B103" s="294">
        <v>6.37</v>
      </c>
      <c r="C103" s="294">
        <v>6</v>
      </c>
      <c r="D103" s="294">
        <v>6.43</v>
      </c>
      <c r="E103" s="294">
        <v>5.45</v>
      </c>
      <c r="F103" s="295">
        <v>7.33</v>
      </c>
      <c r="G103" s="295">
        <v>6.65</v>
      </c>
      <c r="H103" s="295">
        <v>7.12</v>
      </c>
      <c r="I103" s="295">
        <v>6.41</v>
      </c>
      <c r="J103" s="297">
        <v>5.2</v>
      </c>
      <c r="K103" s="298">
        <v>5.92</v>
      </c>
      <c r="L103" s="298">
        <v>5.83</v>
      </c>
      <c r="M103" s="298">
        <v>8.25</v>
      </c>
    </row>
    <row r="104" spans="1:17" x14ac:dyDescent="0.25">
      <c r="A104" s="257" t="s">
        <v>6</v>
      </c>
      <c r="B104" s="294">
        <v>1.21</v>
      </c>
      <c r="C104" s="294">
        <v>0.95</v>
      </c>
      <c r="D104" s="294">
        <v>0.92</v>
      </c>
      <c r="E104" s="294">
        <v>1</v>
      </c>
      <c r="F104" s="295">
        <v>1</v>
      </c>
      <c r="G104" s="295">
        <v>0.97</v>
      </c>
      <c r="H104" s="295">
        <v>0.94</v>
      </c>
      <c r="I104" s="295">
        <v>0.97</v>
      </c>
      <c r="J104" s="297">
        <v>1.0900000000000001</v>
      </c>
      <c r="K104" s="298">
        <v>1.07</v>
      </c>
      <c r="L104" s="298">
        <v>1.04</v>
      </c>
      <c r="M104" s="298">
        <v>1.06</v>
      </c>
    </row>
    <row r="105" spans="1:17" x14ac:dyDescent="0.25">
      <c r="A105" s="257" t="s">
        <v>7</v>
      </c>
      <c r="B105" s="294">
        <v>1.1599999999999999</v>
      </c>
      <c r="C105" s="294">
        <v>1.05</v>
      </c>
      <c r="D105" s="294">
        <v>1.32</v>
      </c>
      <c r="E105" s="294">
        <v>1.99</v>
      </c>
      <c r="F105" s="295">
        <v>2.27</v>
      </c>
      <c r="G105" s="295">
        <v>1.47</v>
      </c>
      <c r="H105" s="295">
        <v>1.49</v>
      </c>
      <c r="I105" s="295">
        <v>1.36</v>
      </c>
      <c r="J105" s="297">
        <v>1.33</v>
      </c>
      <c r="K105" s="298">
        <v>1.33</v>
      </c>
      <c r="L105" s="298">
        <v>1.39</v>
      </c>
      <c r="M105" s="298">
        <f>AVERAGE(B105:L105)</f>
        <v>1.469090909090909</v>
      </c>
    </row>
    <row r="106" spans="1:17" x14ac:dyDescent="0.25">
      <c r="A106" s="257" t="s">
        <v>8</v>
      </c>
      <c r="B106" s="294">
        <v>6.84</v>
      </c>
      <c r="C106" s="294">
        <v>4.67</v>
      </c>
      <c r="D106" s="294">
        <v>4.66</v>
      </c>
      <c r="E106" s="294">
        <v>5.37</v>
      </c>
      <c r="F106" s="295">
        <v>4.24</v>
      </c>
      <c r="G106" s="295">
        <v>4.3</v>
      </c>
      <c r="H106" s="295">
        <v>4.13</v>
      </c>
      <c r="I106" s="295">
        <v>4.62</v>
      </c>
      <c r="J106" s="297">
        <v>4.62</v>
      </c>
      <c r="K106" s="298">
        <v>4.74</v>
      </c>
      <c r="L106" s="298">
        <v>4.4400000000000004</v>
      </c>
      <c r="M106" s="298">
        <v>4.84</v>
      </c>
    </row>
    <row r="107" spans="1:17" x14ac:dyDescent="0.25">
      <c r="A107" s="258" t="s">
        <v>9</v>
      </c>
      <c r="B107" s="294">
        <v>11.32</v>
      </c>
      <c r="C107" s="294">
        <v>8.8800000000000008</v>
      </c>
      <c r="D107" s="294">
        <v>11.89</v>
      </c>
      <c r="E107" s="294">
        <v>8.4700000000000006</v>
      </c>
      <c r="F107" s="295">
        <v>13.12</v>
      </c>
      <c r="G107" s="295">
        <v>8.92</v>
      </c>
      <c r="H107" s="295">
        <v>8.27</v>
      </c>
      <c r="I107" s="295">
        <v>8.93</v>
      </c>
      <c r="J107" s="299">
        <v>6.77</v>
      </c>
      <c r="K107" s="300">
        <v>6.87</v>
      </c>
      <c r="L107" s="300">
        <v>5.48</v>
      </c>
      <c r="M107" s="300">
        <v>5.84</v>
      </c>
    </row>
    <row r="108" spans="1:17" x14ac:dyDescent="0.25">
      <c r="A108" s="258" t="s">
        <v>10</v>
      </c>
      <c r="B108" s="294">
        <v>14.36</v>
      </c>
      <c r="C108" s="294">
        <v>21.37</v>
      </c>
      <c r="D108" s="294">
        <v>22.39</v>
      </c>
      <c r="E108" s="294">
        <v>19.93</v>
      </c>
      <c r="F108" s="295">
        <v>19.02</v>
      </c>
      <c r="G108" s="295">
        <v>19.62</v>
      </c>
      <c r="H108" s="295">
        <v>17.940000000000001</v>
      </c>
      <c r="I108" s="295">
        <v>17.010000000000002</v>
      </c>
      <c r="J108" s="299">
        <v>12.38</v>
      </c>
      <c r="K108" s="300">
        <v>10.66</v>
      </c>
      <c r="L108" s="300">
        <v>9.6300000000000008</v>
      </c>
      <c r="M108" s="300">
        <v>11.5</v>
      </c>
    </row>
    <row r="109" spans="1:17" x14ac:dyDescent="0.25">
      <c r="A109" s="258" t="s">
        <v>11</v>
      </c>
      <c r="B109" s="294">
        <v>8.19</v>
      </c>
      <c r="C109" s="294">
        <v>8.84</v>
      </c>
      <c r="D109" s="294">
        <v>9.26</v>
      </c>
      <c r="E109" s="294">
        <v>9.02</v>
      </c>
      <c r="F109" s="295">
        <v>8.23</v>
      </c>
      <c r="G109" s="295">
        <v>7.39</v>
      </c>
      <c r="H109" s="295">
        <v>6.72</v>
      </c>
      <c r="I109" s="295">
        <v>6.28</v>
      </c>
      <c r="J109" s="299">
        <v>4.97</v>
      </c>
      <c r="K109" s="300">
        <v>4.7300000000000004</v>
      </c>
      <c r="L109" s="300">
        <v>6.2</v>
      </c>
      <c r="M109" s="300">
        <v>5.37</v>
      </c>
    </row>
    <row r="110" spans="1:17" x14ac:dyDescent="0.25">
      <c r="A110" s="258" t="s">
        <v>12</v>
      </c>
      <c r="B110" s="294">
        <v>4.2699999999999996</v>
      </c>
      <c r="C110" s="294">
        <v>4.5199999999999996</v>
      </c>
      <c r="D110" s="294">
        <v>5.62</v>
      </c>
      <c r="E110" s="294">
        <v>5.46</v>
      </c>
      <c r="F110" s="295">
        <v>4.96</v>
      </c>
      <c r="G110" s="295">
        <v>4.43</v>
      </c>
      <c r="H110" s="295">
        <v>5.1100000000000003</v>
      </c>
      <c r="I110" s="295">
        <v>5</v>
      </c>
      <c r="J110" s="299">
        <v>4.43</v>
      </c>
      <c r="K110" s="300">
        <v>4.1500000000000004</v>
      </c>
      <c r="L110" s="300">
        <v>3.75</v>
      </c>
      <c r="M110" s="300">
        <v>3.68</v>
      </c>
    </row>
    <row r="111" spans="1:17" x14ac:dyDescent="0.25">
      <c r="A111" s="258" t="s">
        <v>13</v>
      </c>
      <c r="B111" s="294">
        <v>2.96</v>
      </c>
      <c r="C111" s="294">
        <v>2.87</v>
      </c>
      <c r="D111" s="294">
        <v>3.79</v>
      </c>
      <c r="E111" s="294">
        <v>4.04</v>
      </c>
      <c r="F111" s="295">
        <v>3.92</v>
      </c>
      <c r="G111" s="295">
        <v>3.55</v>
      </c>
      <c r="H111" s="295">
        <v>3.6</v>
      </c>
      <c r="I111" s="295">
        <v>4.21</v>
      </c>
      <c r="J111" s="299">
        <v>3.19</v>
      </c>
      <c r="K111" s="300">
        <v>3.06</v>
      </c>
      <c r="L111" s="300">
        <v>3.01</v>
      </c>
      <c r="M111" s="300">
        <v>3.1</v>
      </c>
    </row>
    <row r="113" spans="1:17" x14ac:dyDescent="0.25">
      <c r="A113" s="417" t="s">
        <v>75</v>
      </c>
      <c r="B113" s="417"/>
      <c r="C113" s="417"/>
      <c r="D113" s="417"/>
      <c r="E113" s="417"/>
      <c r="F113" s="417"/>
      <c r="G113" s="417"/>
      <c r="H113" s="417"/>
      <c r="I113" s="417"/>
      <c r="J113" s="417"/>
      <c r="K113" s="417"/>
      <c r="L113" s="417"/>
      <c r="M113" s="417"/>
      <c r="N113" s="417"/>
      <c r="O113" s="417"/>
      <c r="P113" s="417"/>
      <c r="Q113" s="417"/>
    </row>
    <row r="114" spans="1:17" x14ac:dyDescent="0.25">
      <c r="B114" s="266">
        <v>43101</v>
      </c>
      <c r="C114" s="266">
        <v>43132</v>
      </c>
      <c r="D114" s="266">
        <v>43160</v>
      </c>
      <c r="E114" s="266">
        <v>43191</v>
      </c>
      <c r="F114" s="266">
        <v>43221</v>
      </c>
      <c r="G114" s="266">
        <v>43252</v>
      </c>
      <c r="H114" s="266">
        <v>43282</v>
      </c>
      <c r="I114" s="266">
        <v>43313</v>
      </c>
      <c r="J114" s="266">
        <v>43344</v>
      </c>
      <c r="K114" s="266">
        <v>43374</v>
      </c>
      <c r="L114" s="266">
        <v>43405</v>
      </c>
      <c r="M114" s="266">
        <v>43435</v>
      </c>
    </row>
    <row r="115" spans="1:17" x14ac:dyDescent="0.25">
      <c r="A115" s="257" t="s">
        <v>3</v>
      </c>
      <c r="B115" s="301">
        <v>2.16</v>
      </c>
      <c r="C115" s="301">
        <v>1.99</v>
      </c>
      <c r="D115" s="301">
        <v>1.91</v>
      </c>
      <c r="E115" s="301">
        <v>2.11</v>
      </c>
      <c r="F115" s="302">
        <v>2.38</v>
      </c>
      <c r="G115" s="303">
        <v>2.7</v>
      </c>
      <c r="H115" s="302">
        <v>3.2</v>
      </c>
      <c r="I115" s="302">
        <v>3.29</v>
      </c>
      <c r="J115" s="302">
        <v>2.99</v>
      </c>
      <c r="K115" s="304">
        <v>2.67</v>
      </c>
      <c r="L115" s="305">
        <v>2.67</v>
      </c>
      <c r="M115" s="305">
        <v>3.08</v>
      </c>
    </row>
    <row r="116" spans="1:17" x14ac:dyDescent="0.25">
      <c r="A116" s="257" t="s">
        <v>4</v>
      </c>
      <c r="B116" s="301">
        <v>0.88</v>
      </c>
      <c r="C116" s="301">
        <v>1.08</v>
      </c>
      <c r="D116" s="301">
        <v>1.17</v>
      </c>
      <c r="E116" s="301">
        <v>1.37</v>
      </c>
      <c r="F116" s="302">
        <v>1.82</v>
      </c>
      <c r="G116" s="302">
        <v>1.36</v>
      </c>
      <c r="H116" s="302">
        <v>2.0099999999999998</v>
      </c>
      <c r="I116" s="304">
        <v>1.61</v>
      </c>
      <c r="J116" s="305">
        <v>1.24</v>
      </c>
      <c r="K116" s="305">
        <v>1.23</v>
      </c>
      <c r="L116" s="303">
        <v>1.04</v>
      </c>
      <c r="M116" s="305">
        <v>1.08</v>
      </c>
      <c r="N116" s="263"/>
    </row>
    <row r="117" spans="1:17" x14ac:dyDescent="0.25">
      <c r="A117" s="257" t="s">
        <v>5</v>
      </c>
      <c r="B117" s="301">
        <v>5.78</v>
      </c>
      <c r="C117" s="301">
        <v>5.78</v>
      </c>
      <c r="D117" s="301">
        <v>4.47</v>
      </c>
      <c r="E117" s="301">
        <v>5.26</v>
      </c>
      <c r="F117" s="302">
        <v>5.84</v>
      </c>
      <c r="G117" s="302">
        <v>4.8</v>
      </c>
      <c r="H117" s="302">
        <v>5.6</v>
      </c>
      <c r="I117" s="302">
        <v>5.36</v>
      </c>
      <c r="J117" s="304">
        <v>6.04</v>
      </c>
      <c r="K117" s="305">
        <v>6.81</v>
      </c>
      <c r="L117" s="305">
        <v>5.56</v>
      </c>
      <c r="M117" s="305">
        <v>8.76</v>
      </c>
    </row>
    <row r="118" spans="1:17" x14ac:dyDescent="0.25">
      <c r="A118" s="257" t="s">
        <v>6</v>
      </c>
      <c r="B118" s="301">
        <v>0.71</v>
      </c>
      <c r="C118" s="301">
        <v>0.68</v>
      </c>
      <c r="D118" s="301">
        <v>0.65</v>
      </c>
      <c r="E118" s="301">
        <v>0.77</v>
      </c>
      <c r="F118" s="302">
        <v>0.9</v>
      </c>
      <c r="G118" s="302">
        <v>0.96</v>
      </c>
      <c r="H118" s="302">
        <v>1.01</v>
      </c>
      <c r="I118" s="302">
        <v>1.1200000000000001</v>
      </c>
      <c r="J118" s="304">
        <v>1.21</v>
      </c>
      <c r="K118" s="305">
        <v>1.1599999999999999</v>
      </c>
      <c r="L118" s="305">
        <v>1.1000000000000001</v>
      </c>
      <c r="M118" s="305">
        <v>0.96</v>
      </c>
    </row>
    <row r="119" spans="1:17" x14ac:dyDescent="0.25">
      <c r="A119" s="257" t="s">
        <v>7</v>
      </c>
      <c r="B119" s="301">
        <v>0.99</v>
      </c>
      <c r="C119" s="301">
        <v>0.97</v>
      </c>
      <c r="D119" s="301">
        <v>1.56</v>
      </c>
      <c r="E119" s="301">
        <v>1.38</v>
      </c>
      <c r="F119" s="302">
        <v>1.94</v>
      </c>
      <c r="G119" s="302">
        <v>1.63</v>
      </c>
      <c r="H119" s="302">
        <v>2.21</v>
      </c>
      <c r="I119" s="302">
        <v>1.75</v>
      </c>
      <c r="J119" s="304">
        <v>1.45</v>
      </c>
      <c r="K119" s="305">
        <v>1.22</v>
      </c>
      <c r="L119" s="305">
        <v>1.42</v>
      </c>
      <c r="M119" s="305">
        <v>1.17</v>
      </c>
    </row>
    <row r="120" spans="1:17" x14ac:dyDescent="0.25">
      <c r="A120" s="257" t="s">
        <v>8</v>
      </c>
      <c r="B120" s="301">
        <v>3.97</v>
      </c>
      <c r="C120" s="301">
        <v>4.6500000000000004</v>
      </c>
      <c r="D120" s="301">
        <v>3.4</v>
      </c>
      <c r="E120" s="301">
        <v>3.42</v>
      </c>
      <c r="F120" s="302">
        <v>3.95</v>
      </c>
      <c r="G120" s="302">
        <v>5.26</v>
      </c>
      <c r="H120" s="302">
        <v>5.0599999999999996</v>
      </c>
      <c r="I120" s="302">
        <v>4.75</v>
      </c>
      <c r="J120" s="304">
        <v>4.32</v>
      </c>
      <c r="K120" s="305">
        <v>4.5999999999999996</v>
      </c>
      <c r="L120" s="305">
        <v>5.82</v>
      </c>
      <c r="M120" s="305">
        <v>5.66</v>
      </c>
    </row>
    <row r="121" spans="1:17" x14ac:dyDescent="0.25">
      <c r="A121" s="258" t="s">
        <v>9</v>
      </c>
      <c r="B121" s="301">
        <v>10.99</v>
      </c>
      <c r="C121" s="301">
        <v>10.11</v>
      </c>
      <c r="D121" s="301">
        <v>10.48</v>
      </c>
      <c r="E121" s="301">
        <v>12.2</v>
      </c>
      <c r="F121" s="302">
        <v>13.92</v>
      </c>
      <c r="G121" s="302">
        <v>8.48</v>
      </c>
      <c r="H121" s="302">
        <v>7.82</v>
      </c>
      <c r="I121" s="302">
        <v>7.47</v>
      </c>
      <c r="J121" s="306">
        <v>5.42</v>
      </c>
      <c r="K121" s="307">
        <v>5.98</v>
      </c>
      <c r="L121" s="307">
        <v>5.58</v>
      </c>
      <c r="M121" s="307">
        <v>7.11</v>
      </c>
    </row>
    <row r="122" spans="1:17" x14ac:dyDescent="0.25">
      <c r="A122" s="258" t="s">
        <v>10</v>
      </c>
      <c r="B122" s="301">
        <v>14.24</v>
      </c>
      <c r="C122" s="301">
        <v>16.09</v>
      </c>
      <c r="D122" s="301">
        <v>15.51</v>
      </c>
      <c r="E122" s="301">
        <v>16.71</v>
      </c>
      <c r="F122" s="302">
        <v>16.79</v>
      </c>
      <c r="G122" s="302">
        <v>13.95</v>
      </c>
      <c r="H122" s="302">
        <v>14.79</v>
      </c>
      <c r="I122" s="302">
        <v>11.45</v>
      </c>
      <c r="J122" s="306">
        <v>9.01</v>
      </c>
      <c r="K122" s="307">
        <v>7.92</v>
      </c>
      <c r="L122" s="307">
        <v>8.4700000000000006</v>
      </c>
      <c r="M122" s="307">
        <v>9.7799999999999994</v>
      </c>
    </row>
    <row r="123" spans="1:17" x14ac:dyDescent="0.25">
      <c r="A123" s="258" t="s">
        <v>11</v>
      </c>
      <c r="B123" s="301">
        <v>7.75</v>
      </c>
      <c r="C123" s="301">
        <v>8.0500000000000007</v>
      </c>
      <c r="D123" s="301">
        <v>7.37</v>
      </c>
      <c r="E123" s="301">
        <v>8.42</v>
      </c>
      <c r="F123" s="302">
        <v>7.32</v>
      </c>
      <c r="G123" s="302">
        <v>4.87</v>
      </c>
      <c r="H123" s="302">
        <v>5.44</v>
      </c>
      <c r="I123" s="302">
        <v>4.6500000000000004</v>
      </c>
      <c r="J123" s="306">
        <v>3.97</v>
      </c>
      <c r="K123" s="307">
        <v>4.1500000000000004</v>
      </c>
      <c r="L123" s="307">
        <v>5.41</v>
      </c>
      <c r="M123" s="307">
        <v>6.1</v>
      </c>
    </row>
    <row r="124" spans="1:17" x14ac:dyDescent="0.25">
      <c r="A124" s="258" t="s">
        <v>12</v>
      </c>
      <c r="B124" s="301">
        <v>3.56</v>
      </c>
      <c r="C124" s="301">
        <v>4.26</v>
      </c>
      <c r="D124" s="301">
        <v>4.51</v>
      </c>
      <c r="E124" s="301">
        <v>4.5999999999999996</v>
      </c>
      <c r="F124" s="302">
        <v>4.49</v>
      </c>
      <c r="G124" s="302">
        <v>3.48</v>
      </c>
      <c r="H124" s="302">
        <v>4.1500000000000004</v>
      </c>
      <c r="I124" s="302">
        <v>3.79</v>
      </c>
      <c r="J124" s="306">
        <v>3.25</v>
      </c>
      <c r="K124" s="307">
        <v>3.76</v>
      </c>
      <c r="L124" s="307">
        <v>3.25</v>
      </c>
      <c r="M124" s="307">
        <v>3.65</v>
      </c>
    </row>
    <row r="125" spans="1:17" x14ac:dyDescent="0.25">
      <c r="A125" s="258" t="s">
        <v>13</v>
      </c>
      <c r="B125" s="301">
        <v>3.36</v>
      </c>
      <c r="C125" s="301">
        <v>3.47</v>
      </c>
      <c r="D125" s="301">
        <v>3.78</v>
      </c>
      <c r="E125" s="301">
        <v>3.49</v>
      </c>
      <c r="F125" s="302">
        <v>3.74</v>
      </c>
      <c r="G125" s="302">
        <v>3.72</v>
      </c>
      <c r="H125" s="302">
        <v>3.53</v>
      </c>
      <c r="I125" s="302">
        <v>3.1</v>
      </c>
      <c r="J125" s="306">
        <v>2.82</v>
      </c>
      <c r="K125" s="307">
        <v>2.6</v>
      </c>
      <c r="L125" s="307">
        <v>2.4500000000000002</v>
      </c>
      <c r="M125" s="307">
        <v>2.5499999999999998</v>
      </c>
    </row>
    <row r="126" spans="1:17" x14ac:dyDescent="0.25"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</row>
    <row r="127" spans="1:17" x14ac:dyDescent="0.25">
      <c r="A127" s="417" t="s">
        <v>76</v>
      </c>
      <c r="B127" s="417"/>
      <c r="C127" s="417"/>
      <c r="D127" s="417"/>
      <c r="E127" s="417"/>
      <c r="F127" s="417"/>
      <c r="G127" s="417"/>
      <c r="H127" s="417"/>
      <c r="I127" s="417"/>
      <c r="J127" s="417"/>
      <c r="K127" s="417"/>
      <c r="L127" s="417"/>
      <c r="M127" s="417"/>
      <c r="N127" s="417"/>
      <c r="O127" s="417"/>
      <c r="P127" s="417"/>
      <c r="Q127" s="417"/>
    </row>
    <row r="128" spans="1:17" x14ac:dyDescent="0.25">
      <c r="B128" s="267">
        <v>42736</v>
      </c>
      <c r="C128" s="267">
        <v>42767</v>
      </c>
      <c r="D128" s="267">
        <v>42795</v>
      </c>
      <c r="E128" s="267">
        <v>42826</v>
      </c>
      <c r="F128" s="267">
        <v>42856</v>
      </c>
      <c r="G128" s="267">
        <v>42887</v>
      </c>
      <c r="H128" s="267">
        <v>42917</v>
      </c>
      <c r="I128" s="267">
        <v>42948</v>
      </c>
      <c r="J128" s="267">
        <v>42979</v>
      </c>
      <c r="K128" s="267">
        <v>43009</v>
      </c>
      <c r="L128" s="267">
        <v>43040</v>
      </c>
      <c r="M128" s="267">
        <v>43070</v>
      </c>
    </row>
    <row r="129" spans="1:17" x14ac:dyDescent="0.25">
      <c r="A129" s="257" t="s">
        <v>3</v>
      </c>
      <c r="B129" s="308">
        <v>2.1800000000000002</v>
      </c>
      <c r="C129" s="308">
        <v>1.69</v>
      </c>
      <c r="D129" s="308">
        <v>1.53</v>
      </c>
      <c r="E129" s="308">
        <v>1.24</v>
      </c>
      <c r="F129" s="153">
        <v>1.39</v>
      </c>
      <c r="G129" s="309">
        <v>1.39</v>
      </c>
      <c r="H129" s="153">
        <v>1.67</v>
      </c>
      <c r="I129" s="153">
        <v>1.83</v>
      </c>
      <c r="J129" s="153">
        <v>1.95</v>
      </c>
      <c r="K129" s="310">
        <v>1.75</v>
      </c>
      <c r="L129" s="311">
        <v>1.68</v>
      </c>
      <c r="M129" s="311">
        <v>1.81</v>
      </c>
    </row>
    <row r="130" spans="1:17" x14ac:dyDescent="0.25">
      <c r="A130" s="257" t="s">
        <v>4</v>
      </c>
      <c r="B130" s="308">
        <v>1</v>
      </c>
      <c r="C130" s="308">
        <v>0.89</v>
      </c>
      <c r="D130" s="308">
        <v>0.91</v>
      </c>
      <c r="E130" s="308">
        <v>0.91</v>
      </c>
      <c r="F130" s="153">
        <v>0.91</v>
      </c>
      <c r="G130" s="153">
        <v>1.02</v>
      </c>
      <c r="H130" s="153">
        <v>1.1599999999999999</v>
      </c>
      <c r="I130" s="310">
        <v>1.18</v>
      </c>
      <c r="J130" s="311">
        <v>1.03</v>
      </c>
      <c r="K130" s="311">
        <v>0.93</v>
      </c>
      <c r="L130" s="309">
        <v>0.84</v>
      </c>
      <c r="M130" s="311">
        <v>0.99</v>
      </c>
    </row>
    <row r="131" spans="1:17" x14ac:dyDescent="0.25">
      <c r="A131" s="257" t="s">
        <v>5</v>
      </c>
      <c r="B131" s="308">
        <v>6.04</v>
      </c>
      <c r="C131" s="308">
        <v>5.56</v>
      </c>
      <c r="D131" s="308">
        <v>5.27</v>
      </c>
      <c r="E131" s="308">
        <v>4.3099999999999996</v>
      </c>
      <c r="F131" s="153">
        <v>4.6500000000000004</v>
      </c>
      <c r="G131" s="153">
        <v>4.42</v>
      </c>
      <c r="H131" s="153">
        <v>3.35</v>
      </c>
      <c r="I131" s="153">
        <v>4.3899999999999997</v>
      </c>
      <c r="J131" s="310">
        <v>3.92</v>
      </c>
      <c r="K131" s="311">
        <v>3.25</v>
      </c>
      <c r="L131" s="311">
        <v>5.0599999999999996</v>
      </c>
      <c r="M131" s="311">
        <v>4.59</v>
      </c>
    </row>
    <row r="132" spans="1:17" x14ac:dyDescent="0.25">
      <c r="A132" s="257" t="s">
        <v>6</v>
      </c>
      <c r="B132" s="308">
        <v>0.76</v>
      </c>
      <c r="C132" s="308">
        <v>0.64</v>
      </c>
      <c r="D132" s="308">
        <v>0.67</v>
      </c>
      <c r="E132" s="308">
        <v>0.7</v>
      </c>
      <c r="F132" s="153">
        <v>0.63</v>
      </c>
      <c r="G132" s="153">
        <v>0.67</v>
      </c>
      <c r="H132" s="153">
        <v>0.72</v>
      </c>
      <c r="I132" s="153">
        <v>0.74</v>
      </c>
      <c r="J132" s="310">
        <v>0.75</v>
      </c>
      <c r="K132" s="311">
        <v>0.79</v>
      </c>
      <c r="L132" s="311">
        <v>0.74</v>
      </c>
      <c r="M132" s="311">
        <v>0.77</v>
      </c>
    </row>
    <row r="133" spans="1:17" x14ac:dyDescent="0.25">
      <c r="A133" s="257" t="s">
        <v>7</v>
      </c>
      <c r="B133" s="308">
        <v>1.1599999999999999</v>
      </c>
      <c r="C133" s="308">
        <v>1.1200000000000001</v>
      </c>
      <c r="D133" s="308">
        <v>1.04</v>
      </c>
      <c r="E133" s="308">
        <v>0.95</v>
      </c>
      <c r="F133" s="153">
        <v>0.89</v>
      </c>
      <c r="G133" s="153">
        <v>1.35</v>
      </c>
      <c r="H133" s="153">
        <v>1.26</v>
      </c>
      <c r="I133" s="153">
        <v>1.25</v>
      </c>
      <c r="J133" s="310">
        <v>1.46</v>
      </c>
      <c r="K133" s="311">
        <v>0.89</v>
      </c>
      <c r="L133" s="311">
        <v>0.74</v>
      </c>
      <c r="M133" s="311">
        <v>0.79</v>
      </c>
    </row>
    <row r="134" spans="1:17" x14ac:dyDescent="0.25">
      <c r="A134" s="257" t="s">
        <v>8</v>
      </c>
      <c r="B134" s="308">
        <v>4.8499999999999996</v>
      </c>
      <c r="C134" s="308">
        <v>3.13</v>
      </c>
      <c r="D134" s="308">
        <v>3.17</v>
      </c>
      <c r="E134" s="308">
        <v>2.67</v>
      </c>
      <c r="F134" s="153">
        <v>3.14</v>
      </c>
      <c r="G134" s="153">
        <v>3.37</v>
      </c>
      <c r="H134" s="153">
        <v>2.97</v>
      </c>
      <c r="I134" s="153">
        <v>2.91</v>
      </c>
      <c r="J134" s="310">
        <v>2.85</v>
      </c>
      <c r="K134" s="311">
        <v>2.84</v>
      </c>
      <c r="L134" s="311">
        <v>2.68</v>
      </c>
      <c r="M134" s="311">
        <v>3.13</v>
      </c>
    </row>
    <row r="135" spans="1:17" x14ac:dyDescent="0.25">
      <c r="A135" s="258" t="s">
        <v>9</v>
      </c>
      <c r="B135" s="308">
        <v>6.49</v>
      </c>
      <c r="C135" s="308">
        <v>6.7</v>
      </c>
      <c r="D135" s="308">
        <v>8.6199999999999992</v>
      </c>
      <c r="E135" s="308">
        <v>8.51</v>
      </c>
      <c r="F135" s="153">
        <v>8.76</v>
      </c>
      <c r="G135" s="153">
        <v>9.26</v>
      </c>
      <c r="H135" s="153">
        <v>8.8699999999999992</v>
      </c>
      <c r="I135" s="153">
        <v>6.81</v>
      </c>
      <c r="J135" s="172">
        <v>4.58</v>
      </c>
      <c r="K135" s="152">
        <v>4.28</v>
      </c>
      <c r="L135" s="152">
        <v>5.15</v>
      </c>
      <c r="M135" s="152">
        <v>6.19</v>
      </c>
    </row>
    <row r="136" spans="1:17" x14ac:dyDescent="0.25">
      <c r="A136" s="258" t="s">
        <v>10</v>
      </c>
      <c r="B136" s="308">
        <v>14.86</v>
      </c>
      <c r="C136" s="308">
        <v>16.260000000000002</v>
      </c>
      <c r="D136" s="308">
        <v>13.05</v>
      </c>
      <c r="E136" s="308">
        <v>14.43</v>
      </c>
      <c r="F136" s="153">
        <v>16.309999999999999</v>
      </c>
      <c r="G136" s="153">
        <v>15.73</v>
      </c>
      <c r="H136" s="153">
        <v>17.940000000000001</v>
      </c>
      <c r="I136" s="153">
        <v>13.36</v>
      </c>
      <c r="J136" s="172">
        <v>8.61</v>
      </c>
      <c r="K136" s="152">
        <v>7.53</v>
      </c>
      <c r="L136" s="152">
        <v>7.19</v>
      </c>
      <c r="M136" s="152">
        <v>9.76</v>
      </c>
    </row>
    <row r="137" spans="1:17" x14ac:dyDescent="0.25">
      <c r="A137" s="258" t="s">
        <v>11</v>
      </c>
      <c r="B137" s="308">
        <v>7.92</v>
      </c>
      <c r="C137" s="308">
        <v>8.15</v>
      </c>
      <c r="D137" s="308">
        <v>6.22</v>
      </c>
      <c r="E137" s="308">
        <v>6.8</v>
      </c>
      <c r="F137" s="153">
        <v>8.5</v>
      </c>
      <c r="G137" s="153">
        <v>6.94</v>
      </c>
      <c r="H137" s="153">
        <v>6.14</v>
      </c>
      <c r="I137" s="153">
        <v>4.74</v>
      </c>
      <c r="J137" s="172">
        <v>4.0599999999999996</v>
      </c>
      <c r="K137" s="152">
        <v>4.12</v>
      </c>
      <c r="L137" s="152">
        <v>4.6100000000000003</v>
      </c>
      <c r="M137" s="152">
        <v>7.21</v>
      </c>
    </row>
    <row r="138" spans="1:17" x14ac:dyDescent="0.25">
      <c r="A138" s="258" t="s">
        <v>12</v>
      </c>
      <c r="B138" s="308">
        <v>3.62</v>
      </c>
      <c r="C138" s="308">
        <v>3.73</v>
      </c>
      <c r="D138" s="308">
        <v>3.83</v>
      </c>
      <c r="E138" s="308">
        <v>3.85</v>
      </c>
      <c r="F138" s="153">
        <v>4.3499999999999996</v>
      </c>
      <c r="G138" s="153">
        <v>4.0999999999999996</v>
      </c>
      <c r="H138" s="153">
        <v>4.37</v>
      </c>
      <c r="I138" s="153">
        <v>3.88</v>
      </c>
      <c r="J138" s="172">
        <v>2.89</v>
      </c>
      <c r="K138" s="152">
        <v>2.72</v>
      </c>
      <c r="L138" s="152">
        <v>2.97</v>
      </c>
      <c r="M138" s="152">
        <v>2.95</v>
      </c>
    </row>
    <row r="139" spans="1:17" x14ac:dyDescent="0.25">
      <c r="A139" s="258" t="s">
        <v>13</v>
      </c>
      <c r="B139" s="308">
        <v>2.4700000000000002</v>
      </c>
      <c r="C139" s="308">
        <v>2.38</v>
      </c>
      <c r="D139" s="308">
        <v>2.75</v>
      </c>
      <c r="E139" s="308">
        <v>2.73</v>
      </c>
      <c r="F139" s="153">
        <v>3.4</v>
      </c>
      <c r="G139" s="153">
        <v>4.3499999999999996</v>
      </c>
      <c r="H139" s="153">
        <v>4.57</v>
      </c>
      <c r="I139" s="153">
        <v>3.16</v>
      </c>
      <c r="J139" s="172">
        <v>2.6</v>
      </c>
      <c r="K139" s="152">
        <v>2.34</v>
      </c>
      <c r="L139" s="152">
        <v>2.3199999999999998</v>
      </c>
      <c r="M139" s="152">
        <v>2.2200000000000002</v>
      </c>
    </row>
    <row r="141" spans="1:17" x14ac:dyDescent="0.25">
      <c r="A141" s="417" t="s">
        <v>77</v>
      </c>
      <c r="B141" s="417"/>
      <c r="C141" s="417"/>
      <c r="D141" s="417"/>
      <c r="E141" s="417"/>
      <c r="F141" s="417"/>
      <c r="G141" s="417"/>
      <c r="H141" s="417"/>
      <c r="I141" s="417"/>
      <c r="J141" s="417"/>
      <c r="K141" s="417"/>
      <c r="L141" s="417"/>
      <c r="M141" s="417"/>
      <c r="N141" s="417"/>
      <c r="O141" s="417"/>
      <c r="P141" s="417"/>
      <c r="Q141" s="417"/>
    </row>
    <row r="142" spans="1:17" x14ac:dyDescent="0.25">
      <c r="B142" s="269">
        <v>42370</v>
      </c>
      <c r="C142" s="269">
        <v>42401</v>
      </c>
      <c r="D142" s="269">
        <v>42430</v>
      </c>
      <c r="E142" s="269">
        <v>42461</v>
      </c>
      <c r="F142" s="269">
        <v>42491</v>
      </c>
      <c r="G142" s="269">
        <v>42522</v>
      </c>
      <c r="H142" s="269">
        <v>42552</v>
      </c>
      <c r="I142" s="269">
        <v>42583</v>
      </c>
      <c r="J142" s="269">
        <v>42614</v>
      </c>
      <c r="K142" s="269">
        <v>42644</v>
      </c>
      <c r="L142" s="269">
        <v>42675</v>
      </c>
      <c r="M142" s="269">
        <v>42705</v>
      </c>
    </row>
    <row r="143" spans="1:17" x14ac:dyDescent="0.25">
      <c r="A143" s="257" t="s">
        <v>3</v>
      </c>
      <c r="B143" s="312">
        <v>1.1000000000000001</v>
      </c>
      <c r="C143" s="312">
        <v>0.91</v>
      </c>
      <c r="D143" s="312">
        <v>0.96</v>
      </c>
      <c r="E143" s="312">
        <v>0.87</v>
      </c>
      <c r="F143" s="313">
        <v>0.88</v>
      </c>
      <c r="G143" s="313">
        <v>0.93</v>
      </c>
      <c r="H143" s="313">
        <v>0.92</v>
      </c>
      <c r="I143" s="313">
        <v>0.87</v>
      </c>
      <c r="J143" s="314">
        <v>0.88</v>
      </c>
      <c r="K143" s="313">
        <v>0.89</v>
      </c>
      <c r="L143" s="313">
        <v>0.99</v>
      </c>
      <c r="M143" s="313">
        <v>1.01</v>
      </c>
    </row>
    <row r="144" spans="1:17" x14ac:dyDescent="0.25">
      <c r="A144" s="257" t="s">
        <v>4</v>
      </c>
      <c r="B144" s="312">
        <v>0.36</v>
      </c>
      <c r="C144" s="312">
        <v>0.38</v>
      </c>
      <c r="D144" s="312">
        <v>0.34</v>
      </c>
      <c r="E144" s="312">
        <v>0.45</v>
      </c>
      <c r="F144" s="313">
        <v>0.39</v>
      </c>
      <c r="G144" s="313">
        <v>0.49</v>
      </c>
      <c r="H144" s="313">
        <v>0.56000000000000005</v>
      </c>
      <c r="I144" s="313">
        <v>0.48</v>
      </c>
      <c r="J144" s="314">
        <v>0.49</v>
      </c>
      <c r="K144" s="313">
        <v>0.45</v>
      </c>
      <c r="L144" s="313">
        <v>0.47</v>
      </c>
      <c r="M144" s="313">
        <v>0.44</v>
      </c>
    </row>
    <row r="145" spans="1:17" x14ac:dyDescent="0.25">
      <c r="A145" s="257" t="s">
        <v>5</v>
      </c>
      <c r="B145" s="312">
        <v>1.29</v>
      </c>
      <c r="C145" s="312">
        <v>1.58</v>
      </c>
      <c r="D145" s="312">
        <v>1.61</v>
      </c>
      <c r="E145" s="312">
        <v>1.48</v>
      </c>
      <c r="F145" s="313">
        <v>1.58</v>
      </c>
      <c r="G145" s="313">
        <v>1.76</v>
      </c>
      <c r="H145" s="313">
        <v>2.34</v>
      </c>
      <c r="I145" s="313">
        <v>1.94</v>
      </c>
      <c r="J145" s="314">
        <v>1.73</v>
      </c>
      <c r="K145" s="313">
        <v>1.99</v>
      </c>
      <c r="L145" s="313">
        <v>2.21</v>
      </c>
      <c r="M145" s="313">
        <v>2.0699999999999998</v>
      </c>
    </row>
    <row r="146" spans="1:17" x14ac:dyDescent="0.25">
      <c r="A146" s="257" t="s">
        <v>6</v>
      </c>
      <c r="B146" s="312">
        <v>0.27</v>
      </c>
      <c r="C146" s="312">
        <v>0.26</v>
      </c>
      <c r="D146" s="312">
        <v>0.26</v>
      </c>
      <c r="E146" s="312">
        <v>0.28999999999999998</v>
      </c>
      <c r="F146" s="313">
        <v>0.24</v>
      </c>
      <c r="G146" s="313">
        <v>0.25</v>
      </c>
      <c r="H146" s="313">
        <v>0.25</v>
      </c>
      <c r="I146" s="313">
        <v>0.26</v>
      </c>
      <c r="J146" s="314">
        <v>0.26</v>
      </c>
      <c r="K146" s="313">
        <v>0.27</v>
      </c>
      <c r="L146" s="313">
        <v>0.26</v>
      </c>
      <c r="M146" s="313">
        <v>0.26</v>
      </c>
    </row>
    <row r="147" spans="1:17" x14ac:dyDescent="0.25">
      <c r="A147" s="257" t="s">
        <v>7</v>
      </c>
      <c r="B147" s="312">
        <v>0.44</v>
      </c>
      <c r="C147" s="312">
        <v>0.22</v>
      </c>
      <c r="D147" s="312">
        <v>0.38</v>
      </c>
      <c r="E147" s="312">
        <v>0.59</v>
      </c>
      <c r="F147" s="313">
        <v>0.54</v>
      </c>
      <c r="G147" s="313">
        <v>0.67</v>
      </c>
      <c r="H147" s="313">
        <v>0.75</v>
      </c>
      <c r="I147" s="313">
        <v>0.54</v>
      </c>
      <c r="J147" s="314">
        <v>0.31</v>
      </c>
      <c r="K147" s="313">
        <v>0.66</v>
      </c>
      <c r="L147" s="313">
        <v>0.61</v>
      </c>
      <c r="M147" s="313">
        <v>0.61</v>
      </c>
    </row>
    <row r="148" spans="1:17" x14ac:dyDescent="0.25">
      <c r="A148" s="257" t="s">
        <v>8</v>
      </c>
      <c r="B148" s="312">
        <v>1.71</v>
      </c>
      <c r="C148" s="312">
        <v>1.75</v>
      </c>
      <c r="D148" s="312">
        <v>1.79</v>
      </c>
      <c r="E148" s="312">
        <v>1.87</v>
      </c>
      <c r="F148" s="313">
        <v>1.96</v>
      </c>
      <c r="G148" s="313">
        <v>1.43</v>
      </c>
      <c r="H148" s="313">
        <v>1.65</v>
      </c>
      <c r="I148" s="313">
        <v>1.5</v>
      </c>
      <c r="J148" s="314">
        <v>1.54</v>
      </c>
      <c r="K148" s="313">
        <v>1.65</v>
      </c>
      <c r="L148" s="313">
        <v>1.8</v>
      </c>
      <c r="M148" s="313">
        <v>1.8</v>
      </c>
    </row>
    <row r="149" spans="1:17" x14ac:dyDescent="0.25">
      <c r="A149" s="258" t="s">
        <v>9</v>
      </c>
      <c r="B149" s="312">
        <v>3.09</v>
      </c>
      <c r="C149" s="312">
        <v>3.89</v>
      </c>
      <c r="D149" s="312">
        <v>3.61</v>
      </c>
      <c r="E149" s="312">
        <v>3.69</v>
      </c>
      <c r="F149" s="313">
        <v>5.99</v>
      </c>
      <c r="G149" s="313">
        <v>3.45</v>
      </c>
      <c r="H149" s="313">
        <v>2.99</v>
      </c>
      <c r="I149" s="313">
        <v>2.5</v>
      </c>
      <c r="J149" s="315">
        <v>2.29</v>
      </c>
      <c r="K149" s="312">
        <v>2.02</v>
      </c>
      <c r="L149" s="312">
        <v>1.77</v>
      </c>
      <c r="M149" s="312">
        <v>2.58</v>
      </c>
    </row>
    <row r="150" spans="1:17" x14ac:dyDescent="0.25">
      <c r="A150" s="258" t="s">
        <v>10</v>
      </c>
      <c r="B150" s="312">
        <v>4.71</v>
      </c>
      <c r="C150" s="312">
        <v>5.18</v>
      </c>
      <c r="D150" s="312">
        <v>5.77</v>
      </c>
      <c r="E150" s="312">
        <v>7.8</v>
      </c>
      <c r="F150" s="313">
        <v>10.79</v>
      </c>
      <c r="G150" s="313">
        <v>7.2</v>
      </c>
      <c r="H150" s="313">
        <v>5.95</v>
      </c>
      <c r="I150" s="313">
        <v>4.6900000000000004</v>
      </c>
      <c r="J150" s="315">
        <v>4.74</v>
      </c>
      <c r="K150" s="312">
        <v>3.97</v>
      </c>
      <c r="L150" s="312">
        <v>3.3</v>
      </c>
      <c r="M150" s="312">
        <v>4.9400000000000004</v>
      </c>
    </row>
    <row r="151" spans="1:17" x14ac:dyDescent="0.25">
      <c r="A151" s="258" t="s">
        <v>11</v>
      </c>
      <c r="B151" s="312">
        <v>3.02</v>
      </c>
      <c r="C151" s="312">
        <v>2.98</v>
      </c>
      <c r="D151" s="312">
        <v>3.76</v>
      </c>
      <c r="E151" s="312">
        <v>3.36</v>
      </c>
      <c r="F151" s="313">
        <v>3.78</v>
      </c>
      <c r="G151" s="313">
        <v>2.41</v>
      </c>
      <c r="H151" s="313">
        <v>2.31</v>
      </c>
      <c r="I151" s="313">
        <v>2.11</v>
      </c>
      <c r="J151" s="315">
        <v>2.15</v>
      </c>
      <c r="K151" s="312">
        <v>2.29</v>
      </c>
      <c r="L151" s="312">
        <v>2.4300000000000002</v>
      </c>
      <c r="M151" s="312">
        <v>3.57</v>
      </c>
    </row>
    <row r="152" spans="1:17" x14ac:dyDescent="0.25">
      <c r="A152" s="258" t="s">
        <v>12</v>
      </c>
      <c r="B152" s="312">
        <v>1.61</v>
      </c>
      <c r="C152" s="312">
        <v>1.64</v>
      </c>
      <c r="D152" s="312">
        <v>2.02</v>
      </c>
      <c r="E152" s="312">
        <v>2.02</v>
      </c>
      <c r="F152" s="313">
        <v>1.92</v>
      </c>
      <c r="G152" s="313">
        <v>1.83</v>
      </c>
      <c r="H152" s="313">
        <v>1.8</v>
      </c>
      <c r="I152" s="313">
        <v>1.73</v>
      </c>
      <c r="J152" s="315">
        <v>1.67</v>
      </c>
      <c r="K152" s="312">
        <v>1.21</v>
      </c>
      <c r="L152" s="312">
        <v>1.23</v>
      </c>
      <c r="M152" s="312">
        <v>1.4</v>
      </c>
    </row>
    <row r="153" spans="1:17" x14ac:dyDescent="0.25">
      <c r="A153" s="258" t="s">
        <v>13</v>
      </c>
      <c r="B153" s="312">
        <v>1.38</v>
      </c>
      <c r="C153" s="312">
        <v>1.32</v>
      </c>
      <c r="D153" s="312">
        <v>1.24</v>
      </c>
      <c r="E153" s="312">
        <v>1.26</v>
      </c>
      <c r="F153" s="313">
        <v>1.72</v>
      </c>
      <c r="G153" s="313">
        <v>1.48</v>
      </c>
      <c r="H153" s="313">
        <v>1.41</v>
      </c>
      <c r="I153" s="313">
        <v>1.33</v>
      </c>
      <c r="J153" s="315">
        <v>1.29</v>
      </c>
      <c r="K153" s="312">
        <v>1.02</v>
      </c>
      <c r="L153" s="312">
        <v>1</v>
      </c>
      <c r="M153" s="312">
        <v>1.1200000000000001</v>
      </c>
    </row>
    <row r="155" spans="1:17" x14ac:dyDescent="0.25">
      <c r="A155" s="417" t="s">
        <v>78</v>
      </c>
      <c r="B155" s="417"/>
      <c r="C155" s="417"/>
      <c r="D155" s="417"/>
      <c r="E155" s="417"/>
      <c r="F155" s="417"/>
      <c r="G155" s="417"/>
      <c r="H155" s="417"/>
      <c r="I155" s="417"/>
      <c r="J155" s="417"/>
      <c r="K155" s="417"/>
      <c r="L155" s="417"/>
      <c r="M155" s="417"/>
      <c r="N155" s="417"/>
      <c r="O155" s="417"/>
      <c r="P155" s="417"/>
      <c r="Q155" s="417"/>
    </row>
    <row r="156" spans="1:17" x14ac:dyDescent="0.25">
      <c r="B156" s="270">
        <v>42005</v>
      </c>
      <c r="C156" s="270">
        <v>42036</v>
      </c>
      <c r="D156" s="270">
        <v>42064</v>
      </c>
      <c r="E156" s="270">
        <v>42095</v>
      </c>
      <c r="F156" s="270">
        <v>42125</v>
      </c>
      <c r="G156" s="270">
        <v>42156</v>
      </c>
      <c r="H156" s="270">
        <v>42186</v>
      </c>
      <c r="I156" s="270">
        <v>42217</v>
      </c>
      <c r="J156" s="270">
        <v>42248</v>
      </c>
      <c r="K156" s="270">
        <v>42278</v>
      </c>
      <c r="L156" s="270">
        <v>42309</v>
      </c>
      <c r="M156" s="270">
        <v>42339</v>
      </c>
    </row>
    <row r="157" spans="1:17" x14ac:dyDescent="0.25">
      <c r="A157" s="257" t="s">
        <v>3</v>
      </c>
      <c r="B157" s="316">
        <v>0.62</v>
      </c>
      <c r="C157" s="316">
        <v>0.56999999999999995</v>
      </c>
      <c r="D157" s="316">
        <v>0.63</v>
      </c>
      <c r="E157" s="316">
        <v>0.57999999999999996</v>
      </c>
      <c r="F157" s="317">
        <v>0.56000000000000005</v>
      </c>
      <c r="G157" s="317">
        <v>0.63</v>
      </c>
      <c r="H157" s="317">
        <v>0.64</v>
      </c>
      <c r="I157" s="317">
        <v>0.74</v>
      </c>
      <c r="J157" s="318">
        <v>0.77</v>
      </c>
      <c r="K157" s="319">
        <v>0.83</v>
      </c>
      <c r="L157" s="319">
        <v>0.83</v>
      </c>
      <c r="M157" s="319">
        <v>0.98</v>
      </c>
    </row>
    <row r="158" spans="1:17" x14ac:dyDescent="0.25">
      <c r="A158" s="257" t="s">
        <v>4</v>
      </c>
      <c r="B158" s="316">
        <v>0.32</v>
      </c>
      <c r="C158" s="316">
        <v>0.31</v>
      </c>
      <c r="D158" s="316">
        <v>0.39</v>
      </c>
      <c r="E158" s="316">
        <v>0.34</v>
      </c>
      <c r="F158" s="317">
        <v>0.35</v>
      </c>
      <c r="G158" s="317">
        <v>0.38</v>
      </c>
      <c r="H158" s="317">
        <v>0.34</v>
      </c>
      <c r="I158" s="317">
        <v>0.31</v>
      </c>
      <c r="J158" s="318">
        <v>0.32</v>
      </c>
      <c r="K158" s="319">
        <v>0.38</v>
      </c>
      <c r="L158" s="319">
        <v>0.4</v>
      </c>
      <c r="M158" s="319">
        <v>0.38</v>
      </c>
    </row>
    <row r="159" spans="1:17" x14ac:dyDescent="0.25">
      <c r="A159" s="257" t="s">
        <v>5</v>
      </c>
      <c r="B159" s="316">
        <v>1.1100000000000001</v>
      </c>
      <c r="C159" s="316">
        <v>1.1000000000000001</v>
      </c>
      <c r="D159" s="316">
        <v>1.19</v>
      </c>
      <c r="E159" s="316">
        <v>1.34</v>
      </c>
      <c r="F159" s="317">
        <v>1.32</v>
      </c>
      <c r="G159" s="317">
        <v>1.5</v>
      </c>
      <c r="H159" s="317">
        <v>1.02</v>
      </c>
      <c r="I159" s="317">
        <v>1.02</v>
      </c>
      <c r="J159" s="318">
        <v>1.05</v>
      </c>
      <c r="K159" s="319">
        <v>1.23</v>
      </c>
      <c r="L159" s="319">
        <v>1.45</v>
      </c>
      <c r="M159" s="319">
        <v>2.0099999999999998</v>
      </c>
    </row>
    <row r="160" spans="1:17" x14ac:dyDescent="0.25">
      <c r="A160" s="257" t="s">
        <v>6</v>
      </c>
      <c r="B160" s="316">
        <v>0.32</v>
      </c>
      <c r="C160" s="316">
        <v>0.32</v>
      </c>
      <c r="D160" s="316">
        <v>0.32</v>
      </c>
      <c r="E160" s="316">
        <v>0.34</v>
      </c>
      <c r="F160" s="317">
        <v>0.33</v>
      </c>
      <c r="G160" s="317">
        <v>0.33</v>
      </c>
      <c r="H160" s="317">
        <v>0.31</v>
      </c>
      <c r="I160" s="317">
        <v>0.28999999999999998</v>
      </c>
      <c r="J160" s="318">
        <v>0.28000000000000003</v>
      </c>
      <c r="K160" s="319">
        <v>0.28999999999999998</v>
      </c>
      <c r="L160" s="319">
        <v>0.3</v>
      </c>
      <c r="M160" s="319">
        <v>0.3</v>
      </c>
    </row>
    <row r="161" spans="1:17" x14ac:dyDescent="0.25">
      <c r="A161" s="257" t="s">
        <v>7</v>
      </c>
      <c r="B161" s="316">
        <v>0.28999999999999998</v>
      </c>
      <c r="C161" s="316">
        <v>0.35</v>
      </c>
      <c r="D161" s="316">
        <v>0.71</v>
      </c>
      <c r="E161" s="316">
        <v>0.45</v>
      </c>
      <c r="F161" s="317">
        <v>0.36</v>
      </c>
      <c r="G161" s="317">
        <v>0.33</v>
      </c>
      <c r="H161" s="317">
        <v>0.48</v>
      </c>
      <c r="I161" s="317">
        <v>0.28999999999999998</v>
      </c>
      <c r="J161" s="318">
        <v>0.24</v>
      </c>
      <c r="K161" s="319">
        <v>0.59</v>
      </c>
      <c r="L161" s="319">
        <v>0.59</v>
      </c>
      <c r="M161" s="319">
        <v>0.71</v>
      </c>
    </row>
    <row r="162" spans="1:17" x14ac:dyDescent="0.25">
      <c r="A162" s="257" t="s">
        <v>8</v>
      </c>
      <c r="B162" s="316">
        <v>1.64</v>
      </c>
      <c r="C162" s="316">
        <v>1.27</v>
      </c>
      <c r="D162" s="316">
        <v>1.75</v>
      </c>
      <c r="E162" s="316">
        <v>1.76</v>
      </c>
      <c r="F162" s="317">
        <v>1.67</v>
      </c>
      <c r="G162" s="317">
        <v>1.41</v>
      </c>
      <c r="H162" s="317">
        <v>1.05</v>
      </c>
      <c r="I162" s="317">
        <v>1.35</v>
      </c>
      <c r="J162" s="318">
        <v>1.38</v>
      </c>
      <c r="K162" s="319">
        <v>1.22</v>
      </c>
      <c r="L162" s="319">
        <v>1.28</v>
      </c>
      <c r="M162" s="319">
        <v>2.1</v>
      </c>
      <c r="N162" s="23"/>
    </row>
    <row r="163" spans="1:17" x14ac:dyDescent="0.25">
      <c r="A163" s="258" t="s">
        <v>9</v>
      </c>
      <c r="B163" s="316">
        <v>3.64</v>
      </c>
      <c r="C163" s="316">
        <v>2.75</v>
      </c>
      <c r="D163" s="316">
        <v>3.9</v>
      </c>
      <c r="E163" s="316">
        <v>3.45</v>
      </c>
      <c r="F163" s="317">
        <v>2.4900000000000002</v>
      </c>
      <c r="G163" s="317">
        <v>2.4750000000000001</v>
      </c>
      <c r="H163" s="317">
        <v>2.4700000000000002</v>
      </c>
      <c r="I163" s="317">
        <v>1.91</v>
      </c>
      <c r="J163" s="320">
        <v>1.53</v>
      </c>
      <c r="K163" s="321">
        <v>2.14</v>
      </c>
      <c r="L163" s="321">
        <v>2.54</v>
      </c>
      <c r="M163" s="321">
        <v>2.52</v>
      </c>
    </row>
    <row r="164" spans="1:17" x14ac:dyDescent="0.25">
      <c r="A164" s="258" t="s">
        <v>10</v>
      </c>
      <c r="B164" s="316">
        <v>4.33</v>
      </c>
      <c r="C164" s="316">
        <v>6.23</v>
      </c>
      <c r="D164" s="316">
        <v>7.43</v>
      </c>
      <c r="E164" s="316">
        <v>7.56</v>
      </c>
      <c r="F164" s="317">
        <v>6.15</v>
      </c>
      <c r="G164" s="317">
        <v>6.62</v>
      </c>
      <c r="H164" s="317">
        <v>5.36</v>
      </c>
      <c r="I164" s="317">
        <v>4.26</v>
      </c>
      <c r="J164" s="320">
        <v>3.73</v>
      </c>
      <c r="K164" s="321">
        <v>3.43</v>
      </c>
      <c r="L164" s="321">
        <v>3.57</v>
      </c>
      <c r="M164" s="321">
        <v>3.48</v>
      </c>
    </row>
    <row r="165" spans="1:17" x14ac:dyDescent="0.25">
      <c r="A165" s="258" t="s">
        <v>11</v>
      </c>
      <c r="B165" s="316">
        <v>2.67</v>
      </c>
      <c r="C165" s="316">
        <v>3.08</v>
      </c>
      <c r="D165" s="316">
        <v>2.1800000000000002</v>
      </c>
      <c r="E165" s="316">
        <v>2.34</v>
      </c>
      <c r="F165" s="317">
        <v>1.98</v>
      </c>
      <c r="G165" s="317">
        <v>2.25</v>
      </c>
      <c r="H165" s="317">
        <v>1.98</v>
      </c>
      <c r="I165" s="317">
        <v>1.53</v>
      </c>
      <c r="J165" s="320">
        <v>1.51</v>
      </c>
      <c r="K165" s="321">
        <v>1.89</v>
      </c>
      <c r="L165" s="321">
        <v>2.04</v>
      </c>
      <c r="M165" s="321">
        <v>1.84</v>
      </c>
    </row>
    <row r="166" spans="1:17" x14ac:dyDescent="0.25">
      <c r="A166" s="258" t="s">
        <v>12</v>
      </c>
      <c r="B166" s="316">
        <v>1.32</v>
      </c>
      <c r="C166" s="316">
        <v>1.84</v>
      </c>
      <c r="D166" s="316">
        <v>1.62</v>
      </c>
      <c r="E166" s="316">
        <v>1.39</v>
      </c>
      <c r="F166" s="317">
        <v>1.19</v>
      </c>
      <c r="G166" s="317">
        <v>1.41</v>
      </c>
      <c r="H166" s="317">
        <v>1.8</v>
      </c>
      <c r="I166" s="317">
        <v>1.77</v>
      </c>
      <c r="J166" s="320">
        <v>1.74</v>
      </c>
      <c r="K166" s="321">
        <v>2.5099999999999998</v>
      </c>
      <c r="L166" s="321">
        <v>1.96</v>
      </c>
      <c r="M166" s="321">
        <v>1.91</v>
      </c>
    </row>
    <row r="167" spans="1:17" x14ac:dyDescent="0.25">
      <c r="A167" s="258" t="s">
        <v>13</v>
      </c>
      <c r="B167" s="316">
        <v>1.22</v>
      </c>
      <c r="C167" s="316">
        <v>1.51</v>
      </c>
      <c r="D167" s="316">
        <v>1.55</v>
      </c>
      <c r="E167" s="316">
        <v>1.2</v>
      </c>
      <c r="F167" s="317">
        <v>1.21</v>
      </c>
      <c r="G167" s="317">
        <v>1.42</v>
      </c>
      <c r="H167" s="317">
        <v>1.3</v>
      </c>
      <c r="I167" s="317">
        <v>1.18</v>
      </c>
      <c r="J167" s="320">
        <v>1.0900000000000001</v>
      </c>
      <c r="K167" s="321">
        <v>1.1499999999999999</v>
      </c>
      <c r="L167" s="321">
        <v>1.45</v>
      </c>
      <c r="M167" s="321">
        <v>1.46</v>
      </c>
    </row>
    <row r="169" spans="1:17" x14ac:dyDescent="0.25">
      <c r="A169" s="417" t="s">
        <v>79</v>
      </c>
      <c r="B169" s="417"/>
      <c r="C169" s="417"/>
      <c r="D169" s="417"/>
      <c r="E169" s="417"/>
      <c r="F169" s="417"/>
      <c r="G169" s="417"/>
      <c r="H169" s="417"/>
      <c r="I169" s="417"/>
      <c r="J169" s="417"/>
      <c r="K169" s="417"/>
      <c r="L169" s="417"/>
      <c r="M169" s="417"/>
      <c r="N169" s="417"/>
      <c r="O169" s="417"/>
      <c r="P169" s="417"/>
      <c r="Q169" s="417"/>
    </row>
    <row r="170" spans="1:17" x14ac:dyDescent="0.25">
      <c r="B170" s="271">
        <v>41640</v>
      </c>
      <c r="C170" s="271">
        <v>41671</v>
      </c>
      <c r="D170" s="271">
        <v>41699</v>
      </c>
      <c r="E170" s="271">
        <v>41730</v>
      </c>
      <c r="F170" s="271">
        <v>41760</v>
      </c>
      <c r="G170" s="271">
        <v>41791</v>
      </c>
      <c r="H170" s="271">
        <v>41821</v>
      </c>
      <c r="I170" s="271">
        <v>41852</v>
      </c>
      <c r="J170" s="271">
        <v>41883</v>
      </c>
      <c r="K170" s="271">
        <v>41913</v>
      </c>
      <c r="L170" s="271">
        <v>41944</v>
      </c>
      <c r="M170" s="271">
        <v>41974</v>
      </c>
    </row>
    <row r="171" spans="1:17" x14ac:dyDescent="0.25">
      <c r="A171" s="257" t="s">
        <v>3</v>
      </c>
      <c r="B171" s="322">
        <v>0.62</v>
      </c>
      <c r="C171" s="322">
        <v>0.56999999999999995</v>
      </c>
      <c r="D171" s="322">
        <v>0.63</v>
      </c>
      <c r="E171" s="322">
        <v>0.57999999999999996</v>
      </c>
      <c r="F171" s="323">
        <v>0.56000000000000005</v>
      </c>
      <c r="G171" s="323">
        <v>0.63</v>
      </c>
      <c r="H171" s="323">
        <v>0.64</v>
      </c>
      <c r="I171" s="323">
        <v>0.74</v>
      </c>
      <c r="J171" s="324">
        <v>0.77</v>
      </c>
      <c r="K171" s="325">
        <v>0.83</v>
      </c>
      <c r="L171" s="325">
        <v>0.83</v>
      </c>
      <c r="M171" s="325">
        <v>0.98</v>
      </c>
    </row>
    <row r="172" spans="1:17" x14ac:dyDescent="0.25">
      <c r="A172" s="257" t="s">
        <v>4</v>
      </c>
      <c r="B172" s="322">
        <v>0.32</v>
      </c>
      <c r="C172" s="322">
        <v>0.31</v>
      </c>
      <c r="D172" s="322">
        <v>0.39</v>
      </c>
      <c r="E172" s="322">
        <v>0.34</v>
      </c>
      <c r="F172" s="323">
        <v>0.35</v>
      </c>
      <c r="G172" s="323">
        <v>0.38</v>
      </c>
      <c r="H172" s="323">
        <v>0.34</v>
      </c>
      <c r="I172" s="323">
        <v>0.31</v>
      </c>
      <c r="J172" s="324">
        <v>0.32</v>
      </c>
      <c r="K172" s="325">
        <v>0.38</v>
      </c>
      <c r="L172" s="325">
        <v>0.4</v>
      </c>
      <c r="M172" s="325">
        <v>0.38</v>
      </c>
    </row>
    <row r="173" spans="1:17" x14ac:dyDescent="0.25">
      <c r="A173" s="257" t="s">
        <v>5</v>
      </c>
      <c r="B173" s="322">
        <v>1.1100000000000001</v>
      </c>
      <c r="C173" s="322">
        <v>1.1000000000000001</v>
      </c>
      <c r="D173" s="322">
        <v>1.19</v>
      </c>
      <c r="E173" s="322">
        <v>1.34</v>
      </c>
      <c r="F173" s="323">
        <v>1.32</v>
      </c>
      <c r="G173" s="323">
        <v>1.5</v>
      </c>
      <c r="H173" s="323">
        <v>1.02</v>
      </c>
      <c r="I173" s="323">
        <v>1.02</v>
      </c>
      <c r="J173" s="324">
        <v>1.05</v>
      </c>
      <c r="K173" s="325">
        <v>1.23</v>
      </c>
      <c r="L173" s="325">
        <v>1.45</v>
      </c>
      <c r="M173" s="325">
        <v>2.0099999999999998</v>
      </c>
    </row>
    <row r="174" spans="1:17" x14ac:dyDescent="0.25">
      <c r="A174" s="257" t="s">
        <v>6</v>
      </c>
      <c r="B174" s="322">
        <v>0.32</v>
      </c>
      <c r="C174" s="322">
        <v>0.32</v>
      </c>
      <c r="D174" s="322">
        <v>0.32</v>
      </c>
      <c r="E174" s="322">
        <v>0.34</v>
      </c>
      <c r="F174" s="323">
        <v>0.33</v>
      </c>
      <c r="G174" s="323">
        <v>0.33</v>
      </c>
      <c r="H174" s="323">
        <v>0.31</v>
      </c>
      <c r="I174" s="323">
        <v>0.28999999999999998</v>
      </c>
      <c r="J174" s="324">
        <v>0.28000000000000003</v>
      </c>
      <c r="K174" s="325">
        <v>0.28999999999999998</v>
      </c>
      <c r="L174" s="325">
        <v>0.3</v>
      </c>
      <c r="M174" s="325">
        <v>0.3</v>
      </c>
    </row>
    <row r="175" spans="1:17" x14ac:dyDescent="0.25">
      <c r="A175" s="257" t="s">
        <v>7</v>
      </c>
      <c r="B175" s="322">
        <v>0.28999999999999998</v>
      </c>
      <c r="C175" s="322">
        <v>0.35</v>
      </c>
      <c r="D175" s="322">
        <v>0.71</v>
      </c>
      <c r="E175" s="322">
        <v>0.45</v>
      </c>
      <c r="F175" s="323">
        <v>0.36</v>
      </c>
      <c r="G175" s="323">
        <v>0.33</v>
      </c>
      <c r="H175" s="323">
        <v>0.48</v>
      </c>
      <c r="I175" s="323">
        <v>0.28999999999999998</v>
      </c>
      <c r="J175" s="324">
        <v>0.24</v>
      </c>
      <c r="K175" s="325">
        <v>0.59</v>
      </c>
      <c r="L175" s="325">
        <v>0.59</v>
      </c>
      <c r="M175" s="325">
        <v>0.71</v>
      </c>
    </row>
    <row r="176" spans="1:17" x14ac:dyDescent="0.25">
      <c r="A176" s="257" t="s">
        <v>8</v>
      </c>
      <c r="B176" s="322">
        <v>1.64</v>
      </c>
      <c r="C176" s="322">
        <v>1.27</v>
      </c>
      <c r="D176" s="322">
        <v>1.75</v>
      </c>
      <c r="E176" s="322">
        <v>1.76</v>
      </c>
      <c r="F176" s="323">
        <v>1.67</v>
      </c>
      <c r="G176" s="323">
        <v>1.41</v>
      </c>
      <c r="H176" s="323">
        <v>1.05</v>
      </c>
      <c r="I176" s="323">
        <v>1.35</v>
      </c>
      <c r="J176" s="324">
        <v>1.38</v>
      </c>
      <c r="K176" s="325">
        <v>1.22</v>
      </c>
      <c r="L176" s="325">
        <v>1.28</v>
      </c>
      <c r="M176" s="325">
        <v>2.1</v>
      </c>
    </row>
    <row r="177" spans="1:17" x14ac:dyDescent="0.25">
      <c r="A177" s="258" t="s">
        <v>9</v>
      </c>
      <c r="B177" s="322">
        <v>2.73</v>
      </c>
      <c r="C177" s="322">
        <v>3.69</v>
      </c>
      <c r="D177" s="322">
        <v>3.4</v>
      </c>
      <c r="E177" s="322">
        <v>3.49</v>
      </c>
      <c r="F177" s="323">
        <v>2.58</v>
      </c>
      <c r="G177" s="323">
        <v>2.04</v>
      </c>
      <c r="H177" s="323">
        <v>2.02</v>
      </c>
      <c r="I177" s="323">
        <v>1.73</v>
      </c>
      <c r="J177" s="326">
        <v>1.62</v>
      </c>
      <c r="K177" s="327">
        <v>1.74</v>
      </c>
      <c r="L177" s="327">
        <v>1.88</v>
      </c>
      <c r="M177" s="327">
        <v>2.63</v>
      </c>
    </row>
    <row r="178" spans="1:17" x14ac:dyDescent="0.25">
      <c r="A178" s="258" t="s">
        <v>10</v>
      </c>
      <c r="B178" s="322">
        <v>5.09</v>
      </c>
      <c r="C178" s="322">
        <v>7.05</v>
      </c>
      <c r="D178" s="322">
        <v>5.7</v>
      </c>
      <c r="E178" s="322">
        <v>5.47</v>
      </c>
      <c r="F178" s="323">
        <v>5.66</v>
      </c>
      <c r="G178" s="323">
        <v>4.62</v>
      </c>
      <c r="H178" s="323">
        <v>4.66</v>
      </c>
      <c r="I178" s="323">
        <v>2.82</v>
      </c>
      <c r="J178" s="326">
        <v>2.62</v>
      </c>
      <c r="K178" s="327">
        <v>2.06</v>
      </c>
      <c r="L178" s="327">
        <v>2.16</v>
      </c>
      <c r="M178" s="327">
        <v>3.39</v>
      </c>
    </row>
    <row r="179" spans="1:17" x14ac:dyDescent="0.25">
      <c r="A179" s="258" t="s">
        <v>11</v>
      </c>
      <c r="B179" s="322">
        <v>3.57</v>
      </c>
      <c r="C179" s="322">
        <v>2.97</v>
      </c>
      <c r="D179" s="322">
        <v>2.81</v>
      </c>
      <c r="E179" s="322">
        <v>1.86</v>
      </c>
      <c r="F179" s="323">
        <v>2.0099999999999998</v>
      </c>
      <c r="G179" s="323">
        <v>1.93</v>
      </c>
      <c r="H179" s="323">
        <v>1.59</v>
      </c>
      <c r="I179" s="323">
        <v>1.23</v>
      </c>
      <c r="J179" s="326">
        <v>1.32</v>
      </c>
      <c r="K179" s="327">
        <v>1.43</v>
      </c>
      <c r="L179" s="327">
        <v>1.69</v>
      </c>
      <c r="M179" s="327">
        <v>2.0499999999999998</v>
      </c>
    </row>
    <row r="180" spans="1:17" x14ac:dyDescent="0.25">
      <c r="A180" s="258" t="s">
        <v>12</v>
      </c>
      <c r="B180" s="322">
        <v>1.8</v>
      </c>
      <c r="C180" s="322">
        <v>1.73</v>
      </c>
      <c r="D180" s="322">
        <v>1.59</v>
      </c>
      <c r="E180" s="322">
        <v>1.9</v>
      </c>
      <c r="F180" s="323">
        <v>1.29</v>
      </c>
      <c r="G180" s="323">
        <v>1.42</v>
      </c>
      <c r="H180" s="323">
        <v>1.18</v>
      </c>
      <c r="I180" s="323">
        <v>1.17</v>
      </c>
      <c r="J180" s="326">
        <v>1.1000000000000001</v>
      </c>
      <c r="K180" s="327">
        <v>1.18</v>
      </c>
      <c r="L180" s="327">
        <v>1.1299999999999999</v>
      </c>
      <c r="M180" s="327">
        <v>1.24</v>
      </c>
    </row>
    <row r="181" spans="1:17" x14ac:dyDescent="0.25">
      <c r="A181" s="258" t="s">
        <v>13</v>
      </c>
      <c r="B181" s="322">
        <v>1.1200000000000001</v>
      </c>
      <c r="C181" s="322">
        <v>1.52</v>
      </c>
      <c r="D181" s="322">
        <v>1.4</v>
      </c>
      <c r="E181" s="322">
        <v>1.36</v>
      </c>
      <c r="F181" s="323">
        <v>1.23</v>
      </c>
      <c r="G181" s="323">
        <v>1.19</v>
      </c>
      <c r="H181" s="323">
        <v>1.28</v>
      </c>
      <c r="I181" s="323">
        <v>1.08</v>
      </c>
      <c r="J181" s="326">
        <v>0.89</v>
      </c>
      <c r="K181" s="327">
        <v>0.84</v>
      </c>
      <c r="L181" s="327">
        <v>0.96</v>
      </c>
      <c r="M181" s="327">
        <v>1.35</v>
      </c>
    </row>
    <row r="183" spans="1:17" x14ac:dyDescent="0.25">
      <c r="A183" s="417" t="s">
        <v>80</v>
      </c>
      <c r="B183" s="417"/>
      <c r="C183" s="417"/>
      <c r="D183" s="417"/>
      <c r="E183" s="417"/>
      <c r="F183" s="417"/>
      <c r="G183" s="417"/>
      <c r="H183" s="417"/>
      <c r="I183" s="417"/>
      <c r="J183" s="417"/>
      <c r="K183" s="417"/>
      <c r="L183" s="417"/>
      <c r="M183" s="417"/>
      <c r="N183" s="417"/>
      <c r="O183" s="417"/>
      <c r="P183" s="417"/>
      <c r="Q183" s="417"/>
    </row>
    <row r="184" spans="1:17" x14ac:dyDescent="0.25">
      <c r="B184" s="272">
        <v>41275</v>
      </c>
      <c r="C184" s="272">
        <v>41306</v>
      </c>
      <c r="D184" s="272">
        <v>41334</v>
      </c>
      <c r="E184" s="272">
        <v>41365</v>
      </c>
      <c r="F184" s="272">
        <v>41395</v>
      </c>
      <c r="G184" s="272">
        <v>41426</v>
      </c>
      <c r="H184" s="272">
        <v>41456</v>
      </c>
      <c r="I184" s="272">
        <v>41487</v>
      </c>
      <c r="J184" s="272">
        <v>41518</v>
      </c>
      <c r="K184" s="272">
        <v>41548</v>
      </c>
      <c r="L184" s="272">
        <v>41579</v>
      </c>
      <c r="M184" s="272">
        <v>41609</v>
      </c>
    </row>
    <row r="185" spans="1:17" x14ac:dyDescent="0.25">
      <c r="A185" s="257" t="s">
        <v>3</v>
      </c>
      <c r="B185" s="328">
        <v>0.93</v>
      </c>
      <c r="C185" s="328">
        <v>1.1200000000000001</v>
      </c>
      <c r="D185" s="328">
        <v>0.98</v>
      </c>
      <c r="E185" s="328">
        <v>0.88</v>
      </c>
      <c r="F185" s="186">
        <v>0.89</v>
      </c>
      <c r="G185" s="186">
        <v>0.89</v>
      </c>
      <c r="H185" s="186">
        <v>0.92</v>
      </c>
      <c r="I185" s="186">
        <v>0.89</v>
      </c>
      <c r="J185" s="329">
        <v>0.85</v>
      </c>
      <c r="K185" s="330">
        <v>0.74</v>
      </c>
      <c r="L185" s="330">
        <v>0.69</v>
      </c>
      <c r="M185" s="330">
        <v>0.63</v>
      </c>
    </row>
    <row r="186" spans="1:17" x14ac:dyDescent="0.25">
      <c r="A186" s="257" t="s">
        <v>4</v>
      </c>
      <c r="B186" s="328">
        <v>0.88</v>
      </c>
      <c r="C186" s="328">
        <v>0.97</v>
      </c>
      <c r="D186" s="328">
        <v>1</v>
      </c>
      <c r="E186" s="328">
        <v>0.98</v>
      </c>
      <c r="F186" s="186">
        <v>0.68</v>
      </c>
      <c r="G186" s="186">
        <v>0.63</v>
      </c>
      <c r="H186" s="186">
        <v>0.65</v>
      </c>
      <c r="I186" s="186">
        <v>0.54</v>
      </c>
      <c r="J186" s="329">
        <v>0.47</v>
      </c>
      <c r="K186" s="330">
        <v>0.33</v>
      </c>
      <c r="L186" s="330">
        <v>0.31</v>
      </c>
      <c r="M186" s="330">
        <v>0.28999999999999998</v>
      </c>
    </row>
    <row r="187" spans="1:17" x14ac:dyDescent="0.25">
      <c r="A187" s="257" t="s">
        <v>5</v>
      </c>
      <c r="B187" s="328">
        <v>2.46</v>
      </c>
      <c r="C187" s="328">
        <v>2</v>
      </c>
      <c r="D187" s="328">
        <v>1.96</v>
      </c>
      <c r="E187" s="328">
        <v>1.74</v>
      </c>
      <c r="F187" s="186">
        <v>1.55</v>
      </c>
      <c r="G187" s="186">
        <v>1.1599999999999999</v>
      </c>
      <c r="H187" s="186">
        <v>1.2</v>
      </c>
      <c r="I187" s="186">
        <v>1.06</v>
      </c>
      <c r="J187" s="329">
        <v>1.04</v>
      </c>
      <c r="K187" s="330">
        <v>0.99</v>
      </c>
      <c r="L187" s="330">
        <v>1.18</v>
      </c>
      <c r="M187" s="330">
        <v>1.27</v>
      </c>
    </row>
    <row r="188" spans="1:17" x14ac:dyDescent="0.25">
      <c r="A188" s="257" t="s">
        <v>6</v>
      </c>
      <c r="B188" s="328">
        <v>0.28999999999999998</v>
      </c>
      <c r="C188" s="328">
        <v>0.3</v>
      </c>
      <c r="D188" s="328">
        <v>0.38</v>
      </c>
      <c r="E188" s="328">
        <v>0.4</v>
      </c>
      <c r="F188" s="186">
        <v>0.4</v>
      </c>
      <c r="G188" s="186">
        <v>0.38</v>
      </c>
      <c r="H188" s="186">
        <v>0.35</v>
      </c>
      <c r="I188" s="186">
        <v>0.38</v>
      </c>
      <c r="J188" s="329">
        <v>0.35</v>
      </c>
      <c r="K188" s="330">
        <v>0.39</v>
      </c>
      <c r="L188" s="330">
        <v>0.36</v>
      </c>
      <c r="M188" s="330">
        <v>0.38</v>
      </c>
    </row>
    <row r="189" spans="1:17" x14ac:dyDescent="0.25">
      <c r="A189" s="257" t="s">
        <v>7</v>
      </c>
      <c r="B189" s="328">
        <v>0.46</v>
      </c>
      <c r="C189" s="328">
        <v>0.46</v>
      </c>
      <c r="D189" s="328">
        <v>0.91</v>
      </c>
      <c r="E189" s="328">
        <v>0.86</v>
      </c>
      <c r="F189" s="186">
        <v>0.84</v>
      </c>
      <c r="G189" s="186">
        <v>0.5</v>
      </c>
      <c r="H189" s="186">
        <v>0.31</v>
      </c>
      <c r="I189" s="186">
        <v>0.67</v>
      </c>
      <c r="J189" s="329">
        <v>0.64</v>
      </c>
      <c r="K189" s="330">
        <v>0.7</v>
      </c>
      <c r="L189" s="330">
        <v>0.6</v>
      </c>
      <c r="M189" s="330">
        <v>0.51</v>
      </c>
    </row>
    <row r="190" spans="1:17" x14ac:dyDescent="0.25">
      <c r="A190" s="257" t="s">
        <v>8</v>
      </c>
      <c r="B190" s="328">
        <v>1.81</v>
      </c>
      <c r="C190" s="328">
        <v>1.5</v>
      </c>
      <c r="D190" s="328">
        <v>1.59</v>
      </c>
      <c r="E190" s="328">
        <v>1.53</v>
      </c>
      <c r="F190" s="186">
        <v>1.56</v>
      </c>
      <c r="G190" s="186">
        <v>1.51</v>
      </c>
      <c r="H190" s="186">
        <v>1.87</v>
      </c>
      <c r="I190" s="186">
        <v>1.33</v>
      </c>
      <c r="J190" s="329">
        <v>1.43</v>
      </c>
      <c r="K190" s="330">
        <v>1.5</v>
      </c>
      <c r="L190" s="330">
        <v>1.43</v>
      </c>
      <c r="M190" s="330">
        <v>1.64</v>
      </c>
    </row>
    <row r="191" spans="1:17" x14ac:dyDescent="0.25">
      <c r="A191" s="258" t="s">
        <v>9</v>
      </c>
      <c r="B191" s="328">
        <v>2.38</v>
      </c>
      <c r="C191" s="328">
        <v>4.93</v>
      </c>
      <c r="D191" s="328">
        <v>4.05</v>
      </c>
      <c r="E191" s="328">
        <v>2.94</v>
      </c>
      <c r="F191" s="186">
        <v>3.23</v>
      </c>
      <c r="G191" s="186">
        <v>2.17</v>
      </c>
      <c r="H191" s="186">
        <v>2.2000000000000002</v>
      </c>
      <c r="I191" s="186">
        <v>1.59</v>
      </c>
      <c r="J191" s="331">
        <v>1.56</v>
      </c>
      <c r="K191" s="186">
        <v>1.7</v>
      </c>
      <c r="L191" s="186">
        <v>1.42</v>
      </c>
      <c r="M191" s="332">
        <v>1.44</v>
      </c>
    </row>
    <row r="192" spans="1:17" x14ac:dyDescent="0.25">
      <c r="A192" s="258" t="s">
        <v>10</v>
      </c>
      <c r="B192" s="328">
        <v>6.41</v>
      </c>
      <c r="C192" s="328">
        <v>7.86</v>
      </c>
      <c r="D192" s="328">
        <v>6.66</v>
      </c>
      <c r="E192" s="328">
        <v>3.97</v>
      </c>
      <c r="F192" s="186">
        <v>5.51</v>
      </c>
      <c r="G192" s="186">
        <v>5.09</v>
      </c>
      <c r="H192" s="186">
        <v>6.22</v>
      </c>
      <c r="I192" s="186">
        <v>3.24</v>
      </c>
      <c r="J192" s="331">
        <v>2.66</v>
      </c>
      <c r="K192" s="186">
        <v>2.29</v>
      </c>
      <c r="L192" s="186">
        <v>2.66</v>
      </c>
      <c r="M192" s="332">
        <v>2.72</v>
      </c>
    </row>
    <row r="193" spans="1:17" x14ac:dyDescent="0.25">
      <c r="A193" s="258" t="s">
        <v>11</v>
      </c>
      <c r="B193" s="328">
        <v>3.73</v>
      </c>
      <c r="C193" s="328">
        <v>3.42</v>
      </c>
      <c r="D193" s="328">
        <v>1.99</v>
      </c>
      <c r="E193" s="328">
        <v>2.17</v>
      </c>
      <c r="F193" s="186">
        <v>2</v>
      </c>
      <c r="G193" s="186">
        <v>1.61</v>
      </c>
      <c r="H193" s="186">
        <v>1.74</v>
      </c>
      <c r="I193" s="186">
        <v>1.05</v>
      </c>
      <c r="J193" s="331">
        <v>1.33</v>
      </c>
      <c r="K193" s="186">
        <v>1.31</v>
      </c>
      <c r="L193" s="186">
        <v>1.56</v>
      </c>
      <c r="M193" s="332">
        <v>1.36</v>
      </c>
    </row>
    <row r="194" spans="1:17" x14ac:dyDescent="0.25">
      <c r="A194" s="258" t="s">
        <v>12</v>
      </c>
      <c r="B194" s="328">
        <v>2.11</v>
      </c>
      <c r="C194" s="328">
        <v>2.04</v>
      </c>
      <c r="D194" s="328">
        <v>1.52</v>
      </c>
      <c r="E194" s="328">
        <v>1.43</v>
      </c>
      <c r="F194" s="186">
        <v>1.29</v>
      </c>
      <c r="G194" s="186">
        <v>1.87</v>
      </c>
      <c r="H194" s="186">
        <v>1.28</v>
      </c>
      <c r="I194" s="186">
        <v>0.98</v>
      </c>
      <c r="J194" s="331">
        <v>1.08</v>
      </c>
      <c r="K194" s="186">
        <v>1</v>
      </c>
      <c r="L194" s="186">
        <v>0.94</v>
      </c>
      <c r="M194" s="332">
        <v>1.1299999999999999</v>
      </c>
    </row>
    <row r="195" spans="1:17" x14ac:dyDescent="0.25">
      <c r="A195" s="258" t="s">
        <v>13</v>
      </c>
      <c r="B195" s="328">
        <v>1.91</v>
      </c>
      <c r="C195" s="328">
        <v>1.97</v>
      </c>
      <c r="D195" s="328">
        <v>1.26</v>
      </c>
      <c r="E195" s="328">
        <v>1.02</v>
      </c>
      <c r="F195" s="186">
        <v>1.18</v>
      </c>
      <c r="G195" s="186">
        <v>1.1599999999999999</v>
      </c>
      <c r="H195" s="186">
        <v>1.55</v>
      </c>
      <c r="I195" s="186">
        <v>1.03</v>
      </c>
      <c r="J195" s="331">
        <v>0.88</v>
      </c>
      <c r="K195" s="186">
        <v>0.82</v>
      </c>
      <c r="L195" s="186">
        <v>0.69</v>
      </c>
      <c r="M195" s="332">
        <v>0.69</v>
      </c>
    </row>
    <row r="197" spans="1:17" x14ac:dyDescent="0.25">
      <c r="A197" s="417" t="s">
        <v>81</v>
      </c>
      <c r="B197" s="417"/>
      <c r="C197" s="417"/>
      <c r="D197" s="417"/>
      <c r="E197" s="417"/>
      <c r="F197" s="417"/>
      <c r="G197" s="417"/>
      <c r="H197" s="417"/>
      <c r="I197" s="417"/>
      <c r="J197" s="417"/>
      <c r="K197" s="417"/>
      <c r="L197" s="417"/>
      <c r="M197" s="417"/>
      <c r="N197" s="417"/>
      <c r="O197" s="417"/>
      <c r="P197" s="417"/>
      <c r="Q197" s="417"/>
    </row>
    <row r="198" spans="1:17" x14ac:dyDescent="0.25">
      <c r="B198" s="273">
        <v>40909</v>
      </c>
      <c r="C198" s="273">
        <v>40940</v>
      </c>
      <c r="D198" s="273">
        <v>40969</v>
      </c>
      <c r="E198" s="273">
        <v>41000</v>
      </c>
      <c r="F198" s="273">
        <v>41030</v>
      </c>
      <c r="G198" s="273">
        <v>41061</v>
      </c>
      <c r="H198" s="273">
        <v>41091</v>
      </c>
      <c r="I198" s="273">
        <v>41122</v>
      </c>
      <c r="J198" s="273">
        <v>41153</v>
      </c>
      <c r="K198" s="273">
        <v>41183</v>
      </c>
      <c r="L198" s="273">
        <v>41214</v>
      </c>
      <c r="M198" s="273">
        <v>41244</v>
      </c>
    </row>
    <row r="199" spans="1:17" x14ac:dyDescent="0.25">
      <c r="A199" s="257" t="s">
        <v>3</v>
      </c>
      <c r="B199" s="333">
        <v>1.74</v>
      </c>
      <c r="C199" s="333">
        <v>1.21</v>
      </c>
      <c r="D199" s="333">
        <v>1.21</v>
      </c>
      <c r="E199" s="333">
        <v>1.28</v>
      </c>
      <c r="F199" s="333">
        <v>1.19</v>
      </c>
      <c r="G199" s="333">
        <v>1.41</v>
      </c>
      <c r="H199" s="334">
        <v>1.31</v>
      </c>
      <c r="I199" s="334">
        <v>1.24</v>
      </c>
      <c r="J199" s="334">
        <v>1.01</v>
      </c>
      <c r="K199" s="335">
        <v>0.92</v>
      </c>
      <c r="L199" s="335">
        <v>0.83</v>
      </c>
      <c r="M199" s="335">
        <v>0.92</v>
      </c>
    </row>
    <row r="200" spans="1:17" x14ac:dyDescent="0.25">
      <c r="A200" s="257" t="s">
        <v>4</v>
      </c>
      <c r="B200" s="333">
        <v>0.55000000000000004</v>
      </c>
      <c r="C200" s="333">
        <v>0.44</v>
      </c>
      <c r="D200" s="333">
        <v>0.51</v>
      </c>
      <c r="E200" s="333">
        <v>0.51</v>
      </c>
      <c r="F200" s="333">
        <v>0.55000000000000004</v>
      </c>
      <c r="G200" s="333">
        <v>0.77</v>
      </c>
      <c r="H200" s="334">
        <v>0.72</v>
      </c>
      <c r="I200" s="334">
        <v>0.48</v>
      </c>
      <c r="J200" s="334">
        <v>0.41</v>
      </c>
      <c r="K200" s="335">
        <v>0.43</v>
      </c>
      <c r="L200" s="335">
        <v>0.34</v>
      </c>
      <c r="M200" s="335">
        <v>0.43</v>
      </c>
    </row>
    <row r="201" spans="1:17" x14ac:dyDescent="0.25">
      <c r="A201" s="257" t="s">
        <v>5</v>
      </c>
      <c r="B201" s="333">
        <v>2.14</v>
      </c>
      <c r="C201" s="333">
        <v>1.82</v>
      </c>
      <c r="D201" s="333">
        <v>2.34</v>
      </c>
      <c r="E201" s="333">
        <v>2.34</v>
      </c>
      <c r="F201" s="333">
        <v>2</v>
      </c>
      <c r="G201" s="333">
        <v>1.69</v>
      </c>
      <c r="H201" s="334">
        <v>1.65</v>
      </c>
      <c r="I201" s="334">
        <v>1.75</v>
      </c>
      <c r="J201" s="334">
        <v>1.51</v>
      </c>
      <c r="K201" s="335">
        <v>1.36</v>
      </c>
      <c r="L201" s="335">
        <v>1.37</v>
      </c>
      <c r="M201" s="335">
        <v>0.84</v>
      </c>
    </row>
    <row r="202" spans="1:17" x14ac:dyDescent="0.25">
      <c r="A202" s="257" t="s">
        <v>6</v>
      </c>
      <c r="B202" s="333">
        <v>0.27</v>
      </c>
      <c r="C202" s="333">
        <v>0.27</v>
      </c>
      <c r="D202" s="333">
        <v>0.3</v>
      </c>
      <c r="E202" s="333">
        <v>0.3</v>
      </c>
      <c r="F202" s="333">
        <v>0.28999999999999998</v>
      </c>
      <c r="G202" s="333">
        <v>0.28999999999999998</v>
      </c>
      <c r="H202" s="334">
        <v>0.27</v>
      </c>
      <c r="I202" s="334">
        <v>0.27</v>
      </c>
      <c r="J202" s="334">
        <v>0.28999999999999998</v>
      </c>
      <c r="K202" s="335">
        <v>0.26</v>
      </c>
      <c r="L202" s="335">
        <v>0.27</v>
      </c>
      <c r="M202" s="335">
        <v>0.3</v>
      </c>
    </row>
    <row r="203" spans="1:17" x14ac:dyDescent="0.25">
      <c r="A203" s="257" t="s">
        <v>7</v>
      </c>
      <c r="B203" s="333">
        <v>0.4</v>
      </c>
      <c r="C203" s="333">
        <v>0.16</v>
      </c>
      <c r="D203" s="333">
        <v>0.28999999999999998</v>
      </c>
      <c r="E203" s="333">
        <v>0.69</v>
      </c>
      <c r="F203" s="333">
        <v>0.38</v>
      </c>
      <c r="G203" s="333">
        <v>0.19</v>
      </c>
      <c r="H203" s="334">
        <v>0.3</v>
      </c>
      <c r="I203" s="334">
        <v>0.52</v>
      </c>
      <c r="J203" s="334">
        <v>0.2</v>
      </c>
      <c r="K203" s="335">
        <v>0.48</v>
      </c>
      <c r="L203" s="335">
        <v>0.48</v>
      </c>
      <c r="M203" s="335">
        <v>0.46</v>
      </c>
    </row>
    <row r="204" spans="1:17" x14ac:dyDescent="0.25">
      <c r="A204" s="257" t="s">
        <v>8</v>
      </c>
      <c r="B204" s="333">
        <v>1.73</v>
      </c>
      <c r="C204" s="333">
        <v>1.45</v>
      </c>
      <c r="D204" s="333">
        <v>2.1</v>
      </c>
      <c r="E204" s="333">
        <v>1.34</v>
      </c>
      <c r="F204" s="333">
        <v>1.35</v>
      </c>
      <c r="G204" s="333">
        <v>1.39</v>
      </c>
      <c r="H204" s="336">
        <v>1.43</v>
      </c>
      <c r="I204" s="334">
        <v>1.0900000000000001</v>
      </c>
      <c r="J204" s="334">
        <v>1.22</v>
      </c>
      <c r="K204" s="335">
        <v>1.32</v>
      </c>
      <c r="L204" s="335">
        <v>0.91</v>
      </c>
      <c r="M204" s="335">
        <v>1.59</v>
      </c>
    </row>
    <row r="205" spans="1:17" x14ac:dyDescent="0.25">
      <c r="A205" s="258" t="s">
        <v>9</v>
      </c>
      <c r="B205" s="333">
        <v>2.17</v>
      </c>
      <c r="C205" s="333">
        <v>2.67</v>
      </c>
      <c r="D205" s="333">
        <v>2.4900000000000002</v>
      </c>
      <c r="E205" s="333">
        <v>2.84</v>
      </c>
      <c r="F205" s="333">
        <v>2.74</v>
      </c>
      <c r="G205" s="333">
        <v>2.67</v>
      </c>
      <c r="H205" s="337">
        <v>2.58</v>
      </c>
      <c r="I205" s="337">
        <v>1.73</v>
      </c>
      <c r="J205" s="337">
        <v>1.58</v>
      </c>
      <c r="K205" s="338">
        <v>1.89</v>
      </c>
      <c r="L205" s="338">
        <v>1.66</v>
      </c>
      <c r="M205" s="338">
        <v>2.78</v>
      </c>
    </row>
    <row r="206" spans="1:17" x14ac:dyDescent="0.25">
      <c r="A206" s="258" t="s">
        <v>10</v>
      </c>
      <c r="B206" s="333">
        <v>3.28</v>
      </c>
      <c r="C206" s="333">
        <v>4.53</v>
      </c>
      <c r="D206" s="333">
        <v>3.83</v>
      </c>
      <c r="E206" s="333">
        <v>3.46</v>
      </c>
      <c r="F206" s="333">
        <v>6.47</v>
      </c>
      <c r="G206" s="333">
        <v>4.87</v>
      </c>
      <c r="H206" s="337">
        <v>4.8899999999999997</v>
      </c>
      <c r="I206" s="337">
        <v>2.91</v>
      </c>
      <c r="J206" s="337">
        <v>2.93</v>
      </c>
      <c r="K206" s="338">
        <v>2.5299999999999998</v>
      </c>
      <c r="L206" s="338">
        <v>2.59</v>
      </c>
      <c r="M206" s="338">
        <v>3.28</v>
      </c>
    </row>
    <row r="207" spans="1:17" x14ac:dyDescent="0.25">
      <c r="A207" s="258" t="s">
        <v>11</v>
      </c>
      <c r="B207" s="333">
        <v>2.56</v>
      </c>
      <c r="C207" s="333">
        <v>3.08</v>
      </c>
      <c r="D207" s="333">
        <v>2.16</v>
      </c>
      <c r="E207" s="333">
        <v>2.89</v>
      </c>
      <c r="F207" s="333">
        <v>2.17</v>
      </c>
      <c r="G207" s="333">
        <v>2.21</v>
      </c>
      <c r="H207" s="337">
        <v>2.56</v>
      </c>
      <c r="I207" s="333">
        <v>1.76</v>
      </c>
      <c r="J207" s="337">
        <v>1.33</v>
      </c>
      <c r="K207" s="338">
        <v>1.64</v>
      </c>
      <c r="L207" s="338">
        <v>1.55</v>
      </c>
      <c r="M207" s="338">
        <v>1.69</v>
      </c>
    </row>
    <row r="208" spans="1:17" x14ac:dyDescent="0.25">
      <c r="A208" s="258" t="s">
        <v>12</v>
      </c>
      <c r="B208" s="333">
        <v>1.08</v>
      </c>
      <c r="C208" s="333">
        <v>1.25</v>
      </c>
      <c r="D208" s="333">
        <v>1.45</v>
      </c>
      <c r="E208" s="333">
        <v>1.46</v>
      </c>
      <c r="F208" s="333">
        <v>1.2</v>
      </c>
      <c r="G208" s="333">
        <v>1.43</v>
      </c>
      <c r="H208" s="337">
        <v>1.68</v>
      </c>
      <c r="I208" s="337">
        <v>2.12</v>
      </c>
      <c r="J208" s="337">
        <v>1.43</v>
      </c>
      <c r="K208" s="338">
        <v>1.41</v>
      </c>
      <c r="L208" s="338">
        <v>1.22</v>
      </c>
      <c r="M208" s="338">
        <v>1.24</v>
      </c>
    </row>
    <row r="209" spans="1:17" x14ac:dyDescent="0.25">
      <c r="A209" s="258" t="s">
        <v>13</v>
      </c>
      <c r="B209" s="333">
        <v>0.95</v>
      </c>
      <c r="C209" s="333">
        <v>1</v>
      </c>
      <c r="D209" s="333">
        <v>0.92</v>
      </c>
      <c r="E209" s="333">
        <v>1.28</v>
      </c>
      <c r="F209" s="333">
        <v>0.99</v>
      </c>
      <c r="G209" s="333">
        <v>1.64</v>
      </c>
      <c r="H209" s="337">
        <v>1.0900000000000001</v>
      </c>
      <c r="I209" s="337">
        <v>0.97</v>
      </c>
      <c r="J209" s="337">
        <v>0.95</v>
      </c>
      <c r="K209" s="338">
        <v>1.01</v>
      </c>
      <c r="L209" s="338">
        <v>0.93</v>
      </c>
      <c r="M209" s="338">
        <v>1.43</v>
      </c>
    </row>
    <row r="211" spans="1:17" x14ac:dyDescent="0.25">
      <c r="A211" s="23" t="s">
        <v>83</v>
      </c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x14ac:dyDescent="0.25">
      <c r="B212" s="274">
        <v>40544</v>
      </c>
      <c r="C212" s="274">
        <v>40575</v>
      </c>
      <c r="D212" s="274">
        <v>40603</v>
      </c>
      <c r="E212" s="274">
        <v>40634</v>
      </c>
      <c r="F212" s="274">
        <v>40664</v>
      </c>
      <c r="G212" s="274">
        <v>40695</v>
      </c>
      <c r="H212" s="274">
        <v>40725</v>
      </c>
      <c r="I212" s="274">
        <v>40756</v>
      </c>
      <c r="J212" s="274">
        <v>40787</v>
      </c>
      <c r="K212" s="274">
        <v>40817</v>
      </c>
      <c r="L212" s="274">
        <v>40848</v>
      </c>
      <c r="M212" s="274">
        <v>40878</v>
      </c>
    </row>
    <row r="213" spans="1:17" x14ac:dyDescent="0.25">
      <c r="A213" s="257" t="s">
        <v>3</v>
      </c>
      <c r="B213" s="339">
        <v>0.98</v>
      </c>
      <c r="C213" s="339">
        <v>0.85</v>
      </c>
      <c r="D213" s="339">
        <v>0.86</v>
      </c>
      <c r="E213" s="339">
        <v>0.86</v>
      </c>
      <c r="F213" s="339">
        <v>0.82</v>
      </c>
      <c r="G213" s="340">
        <v>0.92</v>
      </c>
      <c r="H213" s="341">
        <v>1.0900000000000001</v>
      </c>
      <c r="I213" s="341">
        <v>1.1599999999999999</v>
      </c>
      <c r="J213" s="341">
        <v>1.31</v>
      </c>
      <c r="K213" s="342">
        <v>1.29</v>
      </c>
      <c r="L213" s="342">
        <v>1.67</v>
      </c>
      <c r="M213" s="342">
        <v>2.0699999999999998</v>
      </c>
    </row>
    <row r="214" spans="1:17" x14ac:dyDescent="0.25">
      <c r="A214" s="257" t="s">
        <v>4</v>
      </c>
      <c r="B214" s="339">
        <v>0.38</v>
      </c>
      <c r="C214" s="339">
        <v>0.37</v>
      </c>
      <c r="D214" s="339">
        <v>0.38</v>
      </c>
      <c r="E214" s="339">
        <v>0.37</v>
      </c>
      <c r="F214" s="339">
        <v>0.41</v>
      </c>
      <c r="G214" s="339">
        <v>0.43</v>
      </c>
      <c r="H214" s="341">
        <v>0.39</v>
      </c>
      <c r="I214" s="341">
        <v>0.35</v>
      </c>
      <c r="J214" s="341">
        <v>0.48</v>
      </c>
      <c r="K214" s="342">
        <v>0.52</v>
      </c>
      <c r="L214" s="342">
        <v>0.51</v>
      </c>
      <c r="M214" s="342">
        <v>0.73</v>
      </c>
    </row>
    <row r="215" spans="1:17" x14ac:dyDescent="0.25">
      <c r="A215" s="257" t="s">
        <v>5</v>
      </c>
      <c r="B215" s="339">
        <v>1.1200000000000001</v>
      </c>
      <c r="C215" s="339">
        <v>1.21</v>
      </c>
      <c r="D215" s="339">
        <v>1.1200000000000001</v>
      </c>
      <c r="E215" s="339">
        <v>0.98</v>
      </c>
      <c r="F215" s="339">
        <v>0.95</v>
      </c>
      <c r="G215" s="339">
        <v>0.91</v>
      </c>
      <c r="H215" s="341">
        <v>0.97</v>
      </c>
      <c r="I215" s="341">
        <v>1.41</v>
      </c>
      <c r="J215" s="341">
        <v>0.79</v>
      </c>
      <c r="K215" s="342">
        <v>1.92</v>
      </c>
      <c r="L215" s="342">
        <v>1.8</v>
      </c>
      <c r="M215" s="342">
        <v>2.2400000000000002</v>
      </c>
    </row>
    <row r="216" spans="1:17" x14ac:dyDescent="0.25">
      <c r="A216" s="257" t="s">
        <v>6</v>
      </c>
      <c r="B216" s="339">
        <v>0.27</v>
      </c>
      <c r="C216" s="339">
        <v>0.26</v>
      </c>
      <c r="D216" s="339">
        <v>0.21</v>
      </c>
      <c r="E216" s="339">
        <v>0.25</v>
      </c>
      <c r="F216" s="339">
        <v>0.26</v>
      </c>
      <c r="G216" s="339">
        <v>0.26</v>
      </c>
      <c r="H216" s="341">
        <v>0.25</v>
      </c>
      <c r="I216" s="341">
        <v>0.23</v>
      </c>
      <c r="J216" s="341">
        <v>0.24</v>
      </c>
      <c r="K216" s="342">
        <v>0.24</v>
      </c>
      <c r="L216" s="342">
        <v>0.25</v>
      </c>
      <c r="M216" s="342">
        <v>0.27</v>
      </c>
    </row>
    <row r="217" spans="1:17" x14ac:dyDescent="0.25">
      <c r="A217" s="257" t="s">
        <v>7</v>
      </c>
      <c r="B217" s="339">
        <v>0.42</v>
      </c>
      <c r="C217" s="339">
        <v>0.27</v>
      </c>
      <c r="D217" s="339">
        <v>0.27</v>
      </c>
      <c r="E217" s="339">
        <v>0.22</v>
      </c>
      <c r="F217" s="339">
        <v>0.48</v>
      </c>
      <c r="G217" s="339">
        <v>0.24</v>
      </c>
      <c r="H217" s="341">
        <v>0.38</v>
      </c>
      <c r="I217" s="341">
        <v>0.18</v>
      </c>
      <c r="J217" s="341">
        <v>0.32</v>
      </c>
      <c r="K217" s="342">
        <v>0.61</v>
      </c>
      <c r="L217" s="342">
        <v>0.59</v>
      </c>
      <c r="M217" s="342">
        <v>0.45</v>
      </c>
    </row>
    <row r="218" spans="1:17" x14ac:dyDescent="0.25">
      <c r="A218" s="257" t="s">
        <v>8</v>
      </c>
      <c r="B218" s="339">
        <v>1.48</v>
      </c>
      <c r="C218" s="339">
        <v>1.24</v>
      </c>
      <c r="D218" s="339">
        <v>1.0900000000000001</v>
      </c>
      <c r="E218" s="339">
        <v>1.31</v>
      </c>
      <c r="F218" s="339">
        <v>1.1100000000000001</v>
      </c>
      <c r="G218" s="339">
        <v>0.98</v>
      </c>
      <c r="H218" s="341">
        <v>1.37</v>
      </c>
      <c r="I218" s="341">
        <v>1.29</v>
      </c>
      <c r="J218" s="341">
        <v>1.1399999999999999</v>
      </c>
      <c r="K218" s="342">
        <v>1.43</v>
      </c>
      <c r="L218" s="342">
        <v>1.62</v>
      </c>
      <c r="M218" s="342">
        <v>1.57</v>
      </c>
    </row>
    <row r="219" spans="1:17" x14ac:dyDescent="0.25">
      <c r="A219" s="258" t="s">
        <v>9</v>
      </c>
      <c r="B219" s="339">
        <v>2.2000000000000002</v>
      </c>
      <c r="C219" s="339">
        <v>3.4</v>
      </c>
      <c r="D219" s="339">
        <v>2.9</v>
      </c>
      <c r="E219" s="339">
        <v>2.61</v>
      </c>
      <c r="F219" s="339">
        <v>2.17</v>
      </c>
      <c r="G219" s="339">
        <v>2.13</v>
      </c>
      <c r="H219" s="340">
        <v>1.94</v>
      </c>
      <c r="I219" s="340">
        <v>1.87</v>
      </c>
      <c r="J219" s="340">
        <v>1.66</v>
      </c>
      <c r="K219" s="342">
        <v>1.58</v>
      </c>
      <c r="L219" s="342">
        <v>1.72</v>
      </c>
      <c r="M219" s="342">
        <v>1.87</v>
      </c>
    </row>
    <row r="220" spans="1:17" x14ac:dyDescent="0.25">
      <c r="A220" s="258" t="s">
        <v>10</v>
      </c>
      <c r="B220" s="339">
        <v>3.46</v>
      </c>
      <c r="C220" s="339">
        <v>3.87</v>
      </c>
      <c r="D220" s="339">
        <v>6.19</v>
      </c>
      <c r="E220" s="339">
        <v>3.8889999999999998</v>
      </c>
      <c r="F220" s="339">
        <v>5.13</v>
      </c>
      <c r="G220" s="339">
        <v>4.1100000000000003</v>
      </c>
      <c r="H220" s="340">
        <v>3.88</v>
      </c>
      <c r="I220" s="340">
        <v>2.34</v>
      </c>
      <c r="J220" s="340">
        <v>1.68</v>
      </c>
      <c r="K220" s="342">
        <v>1.4</v>
      </c>
      <c r="L220" s="342">
        <v>2.09</v>
      </c>
      <c r="M220" s="342">
        <v>4.38</v>
      </c>
    </row>
    <row r="221" spans="1:17" x14ac:dyDescent="0.25">
      <c r="A221" s="258" t="s">
        <v>11</v>
      </c>
      <c r="B221" s="339">
        <v>2.2000000000000002</v>
      </c>
      <c r="C221" s="339">
        <v>3.05</v>
      </c>
      <c r="D221" s="339">
        <v>2.34</v>
      </c>
      <c r="E221" s="339">
        <v>2.02</v>
      </c>
      <c r="F221" s="339">
        <v>2.6</v>
      </c>
      <c r="G221" s="339">
        <v>2.02</v>
      </c>
      <c r="H221" s="340">
        <v>1.46</v>
      </c>
      <c r="I221" s="339">
        <v>1.18</v>
      </c>
      <c r="J221" s="340">
        <v>1.23</v>
      </c>
      <c r="K221" s="342">
        <v>1.84</v>
      </c>
      <c r="L221" s="342">
        <v>2.36</v>
      </c>
      <c r="M221" s="342">
        <v>2.2599999999999998</v>
      </c>
    </row>
    <row r="222" spans="1:17" x14ac:dyDescent="0.25">
      <c r="A222" s="258" t="s">
        <v>12</v>
      </c>
      <c r="B222" s="339">
        <v>1.1000000000000001</v>
      </c>
      <c r="C222" s="339">
        <v>1.54</v>
      </c>
      <c r="D222" s="339">
        <v>1.31</v>
      </c>
      <c r="E222" s="339">
        <v>1.9</v>
      </c>
      <c r="F222" s="339">
        <v>1.59</v>
      </c>
      <c r="G222" s="339">
        <v>1.1100000000000001</v>
      </c>
      <c r="H222" s="340">
        <v>1.28</v>
      </c>
      <c r="I222" s="340">
        <v>1.49</v>
      </c>
      <c r="J222" s="340">
        <v>1.47</v>
      </c>
      <c r="K222" s="342">
        <v>1.96</v>
      </c>
      <c r="L222" s="342">
        <v>1.78</v>
      </c>
      <c r="M222" s="342">
        <v>1.38</v>
      </c>
    </row>
    <row r="223" spans="1:17" x14ac:dyDescent="0.25">
      <c r="A223" s="258" t="s">
        <v>13</v>
      </c>
      <c r="B223" s="339">
        <v>1.19</v>
      </c>
      <c r="C223" s="339">
        <v>1.7</v>
      </c>
      <c r="D223" s="339">
        <v>1.49</v>
      </c>
      <c r="E223" s="339">
        <v>1.08</v>
      </c>
      <c r="F223" s="339">
        <v>1.1399999999999999</v>
      </c>
      <c r="G223" s="339">
        <v>1.1299999999999999</v>
      </c>
      <c r="H223" s="340">
        <v>1.1499999999999999</v>
      </c>
      <c r="I223" s="340">
        <v>0.9</v>
      </c>
      <c r="J223" s="340">
        <v>0.88</v>
      </c>
      <c r="K223" s="342">
        <v>0.77</v>
      </c>
      <c r="L223" s="342">
        <v>1.0900000000000001</v>
      </c>
      <c r="M223" s="342">
        <v>1.1399999999999999</v>
      </c>
    </row>
    <row r="225" spans="1:17" x14ac:dyDescent="0.25">
      <c r="A225" s="417" t="s">
        <v>82</v>
      </c>
      <c r="B225" s="417"/>
      <c r="C225" s="417"/>
      <c r="D225" s="417"/>
      <c r="E225" s="417"/>
      <c r="F225" s="417"/>
      <c r="G225" s="417"/>
      <c r="H225" s="417"/>
      <c r="I225" s="417"/>
      <c r="J225" s="417"/>
      <c r="K225" s="417"/>
      <c r="L225" s="417"/>
      <c r="M225" s="417"/>
      <c r="N225" s="417"/>
      <c r="O225" s="417"/>
      <c r="P225" s="417"/>
      <c r="Q225" s="417"/>
    </row>
    <row r="226" spans="1:17" x14ac:dyDescent="0.25">
      <c r="B226" s="275">
        <v>40179</v>
      </c>
      <c r="C226" s="275">
        <v>40210</v>
      </c>
      <c r="D226" s="275">
        <v>40238</v>
      </c>
      <c r="E226" s="275">
        <v>40269</v>
      </c>
      <c r="F226" s="275">
        <v>40299</v>
      </c>
      <c r="G226" s="275">
        <v>40330</v>
      </c>
      <c r="H226" s="275">
        <v>40360</v>
      </c>
      <c r="I226" s="275">
        <v>40391</v>
      </c>
      <c r="J226" s="275">
        <v>40422</v>
      </c>
      <c r="K226" s="275">
        <v>40452</v>
      </c>
      <c r="L226" s="275">
        <v>40483</v>
      </c>
      <c r="M226" s="275">
        <v>40513</v>
      </c>
    </row>
    <row r="227" spans="1:17" x14ac:dyDescent="0.25">
      <c r="A227" s="257" t="s">
        <v>3</v>
      </c>
      <c r="B227" s="343">
        <v>1</v>
      </c>
      <c r="C227" s="343">
        <v>0.93</v>
      </c>
      <c r="D227" s="343">
        <v>0.91</v>
      </c>
      <c r="E227" s="343">
        <v>0.9</v>
      </c>
      <c r="F227" s="343">
        <v>1.06</v>
      </c>
      <c r="G227" s="344">
        <v>1.18</v>
      </c>
      <c r="H227" s="309">
        <v>1.3</v>
      </c>
      <c r="I227" s="309">
        <v>1.18</v>
      </c>
      <c r="J227" s="309">
        <v>1.1200000000000001</v>
      </c>
      <c r="K227" s="309">
        <v>1.1000000000000001</v>
      </c>
      <c r="L227" s="153">
        <v>0.97</v>
      </c>
      <c r="M227" s="309">
        <v>0.91</v>
      </c>
    </row>
    <row r="228" spans="1:17" x14ac:dyDescent="0.25">
      <c r="A228" s="257" t="s">
        <v>4</v>
      </c>
      <c r="B228" s="343">
        <v>0.39</v>
      </c>
      <c r="C228" s="343">
        <v>0.33</v>
      </c>
      <c r="D228" s="343">
        <v>0.4</v>
      </c>
      <c r="E228" s="343">
        <v>0.45</v>
      </c>
      <c r="F228" s="343">
        <v>0.48</v>
      </c>
      <c r="G228" s="343">
        <v>0.51</v>
      </c>
      <c r="H228" s="309">
        <v>0.52</v>
      </c>
      <c r="I228" s="309">
        <v>0.48</v>
      </c>
      <c r="J228" s="309">
        <v>0.46</v>
      </c>
      <c r="K228" s="309">
        <v>0.47</v>
      </c>
      <c r="L228" s="153">
        <v>0.48</v>
      </c>
      <c r="M228" s="309">
        <v>0.43</v>
      </c>
    </row>
    <row r="229" spans="1:17" x14ac:dyDescent="0.25">
      <c r="A229" s="257" t="s">
        <v>5</v>
      </c>
      <c r="B229" s="343">
        <v>1.1499999999999999</v>
      </c>
      <c r="C229" s="343">
        <v>1.69</v>
      </c>
      <c r="D229" s="343">
        <v>0.78</v>
      </c>
      <c r="E229" s="343">
        <v>1.18</v>
      </c>
      <c r="F229" s="343">
        <v>1.19</v>
      </c>
      <c r="G229" s="343">
        <v>1.17</v>
      </c>
      <c r="H229" s="309">
        <v>0.96</v>
      </c>
      <c r="I229" s="309">
        <v>0.98</v>
      </c>
      <c r="J229" s="309">
        <v>1.2</v>
      </c>
      <c r="K229" s="309">
        <v>1.1200000000000001</v>
      </c>
      <c r="L229" s="153">
        <v>0.81</v>
      </c>
      <c r="M229" s="309">
        <v>1.01</v>
      </c>
    </row>
    <row r="230" spans="1:17" x14ac:dyDescent="0.25">
      <c r="A230" s="257" t="s">
        <v>6</v>
      </c>
      <c r="B230" s="343">
        <v>0.26</v>
      </c>
      <c r="C230" s="343">
        <v>0.22</v>
      </c>
      <c r="D230" s="343">
        <v>0.22</v>
      </c>
      <c r="E230" s="343">
        <v>0.19</v>
      </c>
      <c r="F230" s="343">
        <v>0.23</v>
      </c>
      <c r="G230" s="343">
        <v>0.24</v>
      </c>
      <c r="H230" s="309">
        <v>0.23</v>
      </c>
      <c r="I230" s="309">
        <v>0.23</v>
      </c>
      <c r="J230" s="309">
        <v>0.22</v>
      </c>
      <c r="K230" s="309">
        <v>0.23</v>
      </c>
      <c r="L230" s="153">
        <v>0.23</v>
      </c>
      <c r="M230" s="309">
        <v>0.25</v>
      </c>
    </row>
    <row r="231" spans="1:17" x14ac:dyDescent="0.25">
      <c r="A231" s="257" t="s">
        <v>7</v>
      </c>
      <c r="B231" s="343">
        <v>0.23</v>
      </c>
      <c r="C231" s="343">
        <v>0.19</v>
      </c>
      <c r="D231" s="343">
        <v>0.31</v>
      </c>
      <c r="E231" s="343">
        <v>0.46</v>
      </c>
      <c r="F231" s="343">
        <v>0.57999999999999996</v>
      </c>
      <c r="G231" s="343">
        <v>0.6</v>
      </c>
      <c r="H231" s="309">
        <v>0.36</v>
      </c>
      <c r="I231" s="309">
        <v>0.17</v>
      </c>
      <c r="J231" s="309">
        <v>0.43</v>
      </c>
      <c r="K231" s="309">
        <v>0.71</v>
      </c>
      <c r="L231" s="153">
        <v>0.41</v>
      </c>
      <c r="M231" s="309">
        <v>0.45</v>
      </c>
    </row>
    <row r="232" spans="1:17" x14ac:dyDescent="0.25">
      <c r="A232" s="257" t="s">
        <v>8</v>
      </c>
      <c r="B232" s="343">
        <v>1.43</v>
      </c>
      <c r="C232" s="343">
        <v>1.4</v>
      </c>
      <c r="D232" s="343">
        <v>1.21</v>
      </c>
      <c r="E232" s="343">
        <v>1.46</v>
      </c>
      <c r="F232" s="343">
        <v>1.33</v>
      </c>
      <c r="G232" s="343">
        <v>1.42</v>
      </c>
      <c r="H232" s="309">
        <v>1.46</v>
      </c>
      <c r="I232" s="309">
        <v>1.21</v>
      </c>
      <c r="J232" s="309">
        <v>1.4</v>
      </c>
      <c r="K232" s="309">
        <v>1.4</v>
      </c>
      <c r="L232" s="153">
        <v>1.34</v>
      </c>
      <c r="M232" s="309">
        <v>1.1200000000000001</v>
      </c>
    </row>
    <row r="233" spans="1:17" x14ac:dyDescent="0.25">
      <c r="A233" s="258" t="s">
        <v>9</v>
      </c>
      <c r="B233" s="308">
        <v>2.68</v>
      </c>
      <c r="C233" s="308">
        <v>4.3099999999999996</v>
      </c>
      <c r="D233" s="308">
        <v>4.87</v>
      </c>
      <c r="E233" s="308">
        <v>3.29</v>
      </c>
      <c r="F233" s="308">
        <v>3.6</v>
      </c>
      <c r="G233" s="308">
        <v>3.17</v>
      </c>
      <c r="H233" s="172">
        <v>3.27</v>
      </c>
      <c r="I233" s="172">
        <v>1.83</v>
      </c>
      <c r="J233" s="172">
        <v>1.46</v>
      </c>
      <c r="K233" s="172">
        <v>1.78</v>
      </c>
      <c r="L233" s="152">
        <v>1.89</v>
      </c>
      <c r="M233" s="172">
        <v>2.11</v>
      </c>
    </row>
    <row r="234" spans="1:17" x14ac:dyDescent="0.25">
      <c r="A234" s="258" t="s">
        <v>10</v>
      </c>
      <c r="B234" s="308">
        <v>3.44</v>
      </c>
      <c r="C234" s="308">
        <v>5.75</v>
      </c>
      <c r="D234" s="308">
        <v>6.94</v>
      </c>
      <c r="E234" s="308">
        <v>5.14</v>
      </c>
      <c r="F234" s="308">
        <v>6.06</v>
      </c>
      <c r="G234" s="308">
        <v>6.94</v>
      </c>
      <c r="H234" s="172">
        <v>6.54</v>
      </c>
      <c r="I234" s="172">
        <v>3.77</v>
      </c>
      <c r="J234" s="172">
        <v>2.72</v>
      </c>
      <c r="K234" s="172">
        <v>2.13</v>
      </c>
      <c r="L234" s="152">
        <v>2.62</v>
      </c>
      <c r="M234" s="172">
        <v>2.69</v>
      </c>
    </row>
    <row r="235" spans="1:17" x14ac:dyDescent="0.25">
      <c r="A235" s="258" t="s">
        <v>11</v>
      </c>
      <c r="B235" s="308">
        <v>2.82</v>
      </c>
      <c r="C235" s="308">
        <v>4.26</v>
      </c>
      <c r="D235" s="308">
        <v>3.43</v>
      </c>
      <c r="E235" s="308">
        <v>2.2400000000000002</v>
      </c>
      <c r="F235" s="308">
        <v>2.46</v>
      </c>
      <c r="G235" s="308">
        <v>2.77</v>
      </c>
      <c r="H235" s="172">
        <v>1.84</v>
      </c>
      <c r="I235" s="308">
        <v>1.28</v>
      </c>
      <c r="J235" s="172">
        <v>1.21</v>
      </c>
      <c r="K235" s="172">
        <v>1.25</v>
      </c>
      <c r="L235" s="152">
        <v>2.02</v>
      </c>
      <c r="M235" s="172">
        <v>1.96</v>
      </c>
    </row>
    <row r="236" spans="1:17" x14ac:dyDescent="0.25">
      <c r="A236" s="258" t="s">
        <v>12</v>
      </c>
      <c r="B236" s="308">
        <v>1.79</v>
      </c>
      <c r="C236" s="308">
        <v>2.4700000000000002</v>
      </c>
      <c r="D236" s="308">
        <v>1.77</v>
      </c>
      <c r="E236" s="308">
        <v>2.2000000000000002</v>
      </c>
      <c r="F236" s="308">
        <v>1.74</v>
      </c>
      <c r="G236" s="308">
        <v>1.31</v>
      </c>
      <c r="H236" s="172">
        <v>1.04</v>
      </c>
      <c r="I236" s="172">
        <v>1.37</v>
      </c>
      <c r="J236" s="172">
        <v>1.1599999999999999</v>
      </c>
      <c r="K236" s="172">
        <v>0.96</v>
      </c>
      <c r="L236" s="152">
        <v>1.02</v>
      </c>
      <c r="M236" s="172">
        <v>1.03</v>
      </c>
    </row>
    <row r="237" spans="1:17" x14ac:dyDescent="0.25">
      <c r="A237" s="258" t="s">
        <v>13</v>
      </c>
      <c r="B237" s="308">
        <v>0.82</v>
      </c>
      <c r="C237" s="308">
        <v>1.37</v>
      </c>
      <c r="D237" s="308">
        <v>1.1100000000000001</v>
      </c>
      <c r="E237" s="308">
        <v>0.98</v>
      </c>
      <c r="F237" s="308">
        <v>1.5</v>
      </c>
      <c r="G237" s="308">
        <v>1.31</v>
      </c>
      <c r="H237" s="172">
        <v>1.1499999999999999</v>
      </c>
      <c r="I237" s="172">
        <v>0.83</v>
      </c>
      <c r="J237" s="172">
        <v>0.69</v>
      </c>
      <c r="K237" s="172">
        <v>0.63</v>
      </c>
      <c r="L237" s="152">
        <v>0.68</v>
      </c>
      <c r="M237" s="172">
        <v>0.89</v>
      </c>
    </row>
    <row r="239" spans="1:17" x14ac:dyDescent="0.25">
      <c r="A239" s="345" t="s">
        <v>50</v>
      </c>
    </row>
    <row r="240" spans="1:17" x14ac:dyDescent="0.25">
      <c r="A240" s="346" t="s">
        <v>51</v>
      </c>
    </row>
  </sheetData>
  <mergeCells count="16">
    <mergeCell ref="A1:Q1"/>
    <mergeCell ref="A225:Q225"/>
    <mergeCell ref="A141:Q141"/>
    <mergeCell ref="A155:Q155"/>
    <mergeCell ref="A169:Q169"/>
    <mergeCell ref="A183:Q183"/>
    <mergeCell ref="A197:Q197"/>
    <mergeCell ref="A99:Q99"/>
    <mergeCell ref="A113:Q113"/>
    <mergeCell ref="A127:Q127"/>
    <mergeCell ref="A15:Q15"/>
    <mergeCell ref="A29:Q29"/>
    <mergeCell ref="A43:Q43"/>
    <mergeCell ref="A57:Q57"/>
    <mergeCell ref="A71:Q71"/>
    <mergeCell ref="A85:Q85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9"/>
  <sheetViews>
    <sheetView zoomScale="80" zoomScaleNormal="80" workbookViewId="0">
      <pane xSplit="1" topLeftCell="B1" activePane="topRight" state="frozen"/>
      <selection pane="topRight" activeCell="G10" sqref="G10"/>
    </sheetView>
  </sheetViews>
  <sheetFormatPr defaultColWidth="9.28515625" defaultRowHeight="15.75" x14ac:dyDescent="0.25"/>
  <cols>
    <col min="1" max="1" width="27.7109375" style="30" customWidth="1"/>
    <col min="2" max="2" width="11.42578125" style="30" customWidth="1"/>
    <col min="3" max="3" width="12.140625" style="30" customWidth="1"/>
    <col min="4" max="4" width="11.5703125" style="30" customWidth="1"/>
    <col min="5" max="5" width="12.140625" style="30" customWidth="1"/>
    <col min="6" max="6" width="12" style="30" customWidth="1"/>
    <col min="7" max="7" width="11.5703125" style="30" customWidth="1"/>
    <col min="8" max="8" width="12" style="30" customWidth="1"/>
    <col min="9" max="9" width="12.7109375" style="30" customWidth="1"/>
    <col min="10" max="10" width="12.140625" style="30" customWidth="1"/>
    <col min="11" max="11" width="12.28515625" style="30" customWidth="1"/>
    <col min="12" max="12" width="12.85546875" style="30" customWidth="1"/>
    <col min="13" max="13" width="12.28515625" style="30" customWidth="1"/>
    <col min="14" max="16384" width="9.28515625" style="30"/>
  </cols>
  <sheetData>
    <row r="1" spans="1:13" x14ac:dyDescent="0.25">
      <c r="A1" s="427" t="s">
        <v>93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9"/>
    </row>
    <row r="2" spans="1:13" x14ac:dyDescent="0.25">
      <c r="A2" s="392"/>
      <c r="B2" s="393">
        <v>46023</v>
      </c>
      <c r="C2" s="393">
        <v>46054</v>
      </c>
      <c r="D2" s="393">
        <v>46082</v>
      </c>
      <c r="E2" s="393">
        <v>46113</v>
      </c>
      <c r="F2" s="393">
        <v>46143</v>
      </c>
      <c r="G2" s="393">
        <v>46174</v>
      </c>
      <c r="H2" s="393">
        <v>46204</v>
      </c>
      <c r="I2" s="393">
        <v>46235</v>
      </c>
      <c r="J2" s="393">
        <v>46266</v>
      </c>
      <c r="K2" s="393">
        <v>46296</v>
      </c>
      <c r="L2" s="393">
        <v>46327</v>
      </c>
      <c r="M2" s="393">
        <v>46357</v>
      </c>
    </row>
    <row r="3" spans="1:13" x14ac:dyDescent="0.25">
      <c r="A3" s="394" t="s">
        <v>3</v>
      </c>
      <c r="B3" s="395">
        <v>6047</v>
      </c>
      <c r="C3" s="395">
        <v>7408</v>
      </c>
      <c r="D3" s="395">
        <v>6549</v>
      </c>
      <c r="E3" s="395">
        <v>3954</v>
      </c>
      <c r="F3" s="395">
        <v>4398</v>
      </c>
      <c r="G3" s="396"/>
      <c r="H3" s="396"/>
      <c r="I3" s="396"/>
      <c r="J3" s="396"/>
      <c r="K3" s="397"/>
      <c r="L3" s="398"/>
      <c r="M3" s="399"/>
    </row>
    <row r="4" spans="1:13" x14ac:dyDescent="0.25">
      <c r="A4" s="394" t="s">
        <v>4</v>
      </c>
      <c r="B4" s="395">
        <v>1449</v>
      </c>
      <c r="C4" s="395">
        <v>2293</v>
      </c>
      <c r="D4" s="395">
        <v>2105</v>
      </c>
      <c r="E4" s="395">
        <v>1628</v>
      </c>
      <c r="F4" s="395">
        <v>1880</v>
      </c>
      <c r="G4" s="396"/>
      <c r="H4" s="396"/>
      <c r="I4" s="396"/>
      <c r="J4" s="396"/>
      <c r="K4" s="397"/>
      <c r="L4" s="398"/>
      <c r="M4" s="399"/>
    </row>
    <row r="5" spans="1:13" x14ac:dyDescent="0.25">
      <c r="A5" s="394" t="s">
        <v>5</v>
      </c>
      <c r="B5" s="395">
        <v>411</v>
      </c>
      <c r="C5" s="395">
        <v>245</v>
      </c>
      <c r="D5" s="395">
        <v>322</v>
      </c>
      <c r="E5" s="395">
        <v>334</v>
      </c>
      <c r="F5" s="395">
        <v>590</v>
      </c>
      <c r="G5" s="396"/>
      <c r="H5" s="396"/>
      <c r="I5" s="396"/>
      <c r="J5" s="396"/>
      <c r="K5" s="397"/>
      <c r="L5" s="398"/>
      <c r="M5" s="399"/>
    </row>
    <row r="6" spans="1:13" x14ac:dyDescent="0.25">
      <c r="A6" s="394" t="s">
        <v>6</v>
      </c>
      <c r="B6" s="395">
        <v>3899</v>
      </c>
      <c r="C6" s="395">
        <v>5876</v>
      </c>
      <c r="D6" s="395">
        <v>7452</v>
      </c>
      <c r="E6" s="395">
        <v>5319</v>
      </c>
      <c r="F6" s="395">
        <v>5504</v>
      </c>
      <c r="G6" s="396"/>
      <c r="H6" s="396"/>
      <c r="I6" s="396"/>
      <c r="J6" s="396"/>
      <c r="K6" s="397"/>
      <c r="L6" s="398"/>
      <c r="M6" s="399"/>
    </row>
    <row r="7" spans="1:13" x14ac:dyDescent="0.25">
      <c r="A7" s="394" t="s">
        <v>7</v>
      </c>
      <c r="B7" s="395">
        <v>55</v>
      </c>
      <c r="C7" s="395">
        <v>485</v>
      </c>
      <c r="D7" s="395">
        <v>295</v>
      </c>
      <c r="E7" s="395">
        <v>85</v>
      </c>
      <c r="F7" s="395">
        <v>272</v>
      </c>
      <c r="G7" s="396"/>
      <c r="H7" s="396"/>
      <c r="I7" s="396"/>
      <c r="J7" s="396"/>
      <c r="K7" s="397"/>
      <c r="L7" s="398"/>
      <c r="M7" s="399"/>
    </row>
    <row r="8" spans="1:13" x14ac:dyDescent="0.25">
      <c r="A8" s="394" t="s">
        <v>8</v>
      </c>
      <c r="B8" s="395">
        <v>18</v>
      </c>
      <c r="C8" s="395">
        <v>59</v>
      </c>
      <c r="D8" s="395">
        <v>117</v>
      </c>
      <c r="E8" s="395">
        <v>34</v>
      </c>
      <c r="F8" s="395">
        <v>189</v>
      </c>
      <c r="G8" s="396"/>
      <c r="H8" s="396"/>
      <c r="I8" s="396"/>
      <c r="J8" s="396"/>
      <c r="K8" s="397"/>
      <c r="L8" s="398"/>
      <c r="M8" s="399"/>
    </row>
    <row r="9" spans="1:13" x14ac:dyDescent="0.25">
      <c r="A9" s="394" t="s">
        <v>9</v>
      </c>
      <c r="B9" s="395">
        <v>465</v>
      </c>
      <c r="C9" s="395">
        <v>194</v>
      </c>
      <c r="D9" s="395">
        <v>307</v>
      </c>
      <c r="E9" s="395">
        <v>334</v>
      </c>
      <c r="F9" s="395">
        <v>381</v>
      </c>
      <c r="G9" s="396"/>
      <c r="H9" s="396"/>
      <c r="I9" s="396"/>
      <c r="J9" s="396"/>
      <c r="K9" s="397"/>
      <c r="L9" s="398"/>
      <c r="M9" s="399"/>
    </row>
    <row r="10" spans="1:13" x14ac:dyDescent="0.25">
      <c r="A10" s="394" t="s">
        <v>10</v>
      </c>
      <c r="B10" s="395">
        <v>192</v>
      </c>
      <c r="C10" s="395">
        <v>156</v>
      </c>
      <c r="D10" s="395">
        <v>125</v>
      </c>
      <c r="E10" s="395">
        <v>151</v>
      </c>
      <c r="F10" s="395">
        <v>132</v>
      </c>
      <c r="G10" s="396"/>
      <c r="H10" s="396"/>
      <c r="I10" s="396"/>
      <c r="J10" s="396"/>
      <c r="K10" s="397"/>
      <c r="L10" s="398"/>
      <c r="M10" s="399"/>
    </row>
    <row r="11" spans="1:13" x14ac:dyDescent="0.25">
      <c r="A11" s="394" t="s">
        <v>11</v>
      </c>
      <c r="B11" s="395">
        <v>86</v>
      </c>
      <c r="C11" s="395">
        <v>111</v>
      </c>
      <c r="D11" s="395">
        <v>139</v>
      </c>
      <c r="E11" s="395">
        <v>155</v>
      </c>
      <c r="F11" s="395">
        <v>95</v>
      </c>
      <c r="G11" s="396"/>
      <c r="H11" s="396"/>
      <c r="I11" s="396"/>
      <c r="J11" s="396"/>
      <c r="K11" s="397"/>
      <c r="L11" s="398"/>
      <c r="M11" s="399"/>
    </row>
    <row r="12" spans="1:13" x14ac:dyDescent="0.25">
      <c r="A12" s="394" t="s">
        <v>12</v>
      </c>
      <c r="B12" s="395">
        <v>656</v>
      </c>
      <c r="C12" s="395">
        <v>652</v>
      </c>
      <c r="D12" s="395">
        <v>630</v>
      </c>
      <c r="E12" s="395">
        <v>673</v>
      </c>
      <c r="F12" s="395">
        <v>728</v>
      </c>
      <c r="G12" s="396"/>
      <c r="H12" s="396"/>
      <c r="I12" s="396"/>
      <c r="J12" s="396"/>
      <c r="K12" s="397"/>
      <c r="L12" s="398"/>
      <c r="M12" s="399"/>
    </row>
    <row r="13" spans="1:13" x14ac:dyDescent="0.25">
      <c r="A13" s="394" t="s">
        <v>13</v>
      </c>
      <c r="B13" s="395">
        <v>11397</v>
      </c>
      <c r="C13" s="395">
        <v>16124</v>
      </c>
      <c r="D13" s="395">
        <v>9863</v>
      </c>
      <c r="E13" s="395">
        <v>6560</v>
      </c>
      <c r="F13" s="395">
        <v>4794</v>
      </c>
      <c r="G13" s="396"/>
      <c r="H13" s="396"/>
      <c r="I13" s="396"/>
      <c r="J13" s="396"/>
      <c r="K13" s="397"/>
      <c r="L13" s="398"/>
      <c r="M13" s="399"/>
    </row>
    <row r="14" spans="1:13" s="37" customFormat="1" x14ac:dyDescent="0.25">
      <c r="A14" s="400" t="s">
        <v>89</v>
      </c>
      <c r="B14" s="401">
        <f>SUM(B3,B4,B5,B6,B7,B8,B9,B10,B11,B12,B13)</f>
        <v>24675</v>
      </c>
      <c r="C14" s="402">
        <f>SUM(C3,C4,C5,C6,C7,C8,C9,C10,C11,C12,C13)</f>
        <v>33603</v>
      </c>
      <c r="D14" s="402">
        <f>SUM(D3,D4,D5,D6,D7,D8,D9,D10,D11,D12,D13)</f>
        <v>27904</v>
      </c>
      <c r="E14" s="403">
        <f t="shared" ref="E14:K14" si="0">SUM(E3,E4,E5,E6,E7,E8,E9,E10,E11,E12,E13)</f>
        <v>19227</v>
      </c>
      <c r="F14" s="403">
        <f t="shared" si="0"/>
        <v>18963</v>
      </c>
      <c r="G14" s="403">
        <f t="shared" si="0"/>
        <v>0</v>
      </c>
      <c r="H14" s="403">
        <f t="shared" si="0"/>
        <v>0</v>
      </c>
      <c r="I14" s="403">
        <f t="shared" si="0"/>
        <v>0</v>
      </c>
      <c r="J14" s="403">
        <f t="shared" si="0"/>
        <v>0</v>
      </c>
      <c r="K14" s="403">
        <f t="shared" si="0"/>
        <v>0</v>
      </c>
      <c r="L14" s="404">
        <f>SUM(L3,L4,L5,L6,L7,L8,L9,L10,L11,L12,L13)</f>
        <v>0</v>
      </c>
      <c r="M14" s="404">
        <f>SUM(M3,M4,M5,M6,M7,M8,M9,M10,M11,M12,M13)</f>
        <v>0</v>
      </c>
    </row>
    <row r="15" spans="1:13" x14ac:dyDescent="0.25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13" x14ac:dyDescent="0.25">
      <c r="A16" s="435" t="s">
        <v>91</v>
      </c>
      <c r="B16" s="436"/>
      <c r="C16" s="436"/>
      <c r="D16" s="436"/>
      <c r="E16" s="436"/>
      <c r="F16" s="436"/>
      <c r="G16" s="436"/>
      <c r="H16" s="436"/>
      <c r="I16" s="436"/>
      <c r="J16" s="436"/>
      <c r="K16" s="436"/>
      <c r="L16" s="436"/>
      <c r="M16" s="437"/>
    </row>
    <row r="17" spans="1:13" x14ac:dyDescent="0.25">
      <c r="A17" s="359"/>
      <c r="B17" s="360">
        <v>45658</v>
      </c>
      <c r="C17" s="360">
        <v>45689</v>
      </c>
      <c r="D17" s="360">
        <v>45717</v>
      </c>
      <c r="E17" s="360">
        <v>45748</v>
      </c>
      <c r="F17" s="360">
        <v>45778</v>
      </c>
      <c r="G17" s="360">
        <v>45809</v>
      </c>
      <c r="H17" s="360">
        <v>45839</v>
      </c>
      <c r="I17" s="360">
        <v>45870</v>
      </c>
      <c r="J17" s="360">
        <v>45901</v>
      </c>
      <c r="K17" s="360">
        <v>45931</v>
      </c>
      <c r="L17" s="360">
        <v>45962</v>
      </c>
      <c r="M17" s="360">
        <v>45992</v>
      </c>
    </row>
    <row r="18" spans="1:13" x14ac:dyDescent="0.25">
      <c r="A18" s="361" t="s">
        <v>3</v>
      </c>
      <c r="B18" s="179">
        <v>7741</v>
      </c>
      <c r="C18" s="373">
        <v>9407</v>
      </c>
      <c r="D18" s="361">
        <v>7762</v>
      </c>
      <c r="E18" s="362">
        <v>3838</v>
      </c>
      <c r="F18" s="362">
        <v>3876</v>
      </c>
      <c r="G18" s="362">
        <v>3894</v>
      </c>
      <c r="H18" s="362">
        <v>4630</v>
      </c>
      <c r="I18" s="362">
        <v>3856</v>
      </c>
      <c r="J18" s="362">
        <v>4128</v>
      </c>
      <c r="K18" s="380">
        <v>6605</v>
      </c>
      <c r="L18" s="234">
        <v>7240</v>
      </c>
      <c r="M18" s="363">
        <v>5266</v>
      </c>
    </row>
    <row r="19" spans="1:13" x14ac:dyDescent="0.25">
      <c r="A19" s="361" t="s">
        <v>4</v>
      </c>
      <c r="B19" s="179">
        <v>3110</v>
      </c>
      <c r="C19" s="373">
        <v>2093</v>
      </c>
      <c r="D19" s="361">
        <v>1424</v>
      </c>
      <c r="E19" s="362">
        <v>1012</v>
      </c>
      <c r="F19" s="362">
        <v>572</v>
      </c>
      <c r="G19" s="362">
        <v>841</v>
      </c>
      <c r="H19" s="362">
        <v>867</v>
      </c>
      <c r="I19" s="362">
        <v>1418</v>
      </c>
      <c r="J19" s="362">
        <v>1747</v>
      </c>
      <c r="K19" s="380">
        <v>2364</v>
      </c>
      <c r="L19" s="234">
        <v>2632</v>
      </c>
      <c r="M19" s="363">
        <v>1633</v>
      </c>
    </row>
    <row r="20" spans="1:13" x14ac:dyDescent="0.25">
      <c r="A20" s="361" t="s">
        <v>5</v>
      </c>
      <c r="B20" s="179">
        <v>509</v>
      </c>
      <c r="C20" s="373">
        <v>278</v>
      </c>
      <c r="D20" s="361">
        <v>224</v>
      </c>
      <c r="E20" s="362">
        <v>137</v>
      </c>
      <c r="F20" s="362">
        <v>575</v>
      </c>
      <c r="G20" s="362">
        <v>517</v>
      </c>
      <c r="H20" s="362">
        <v>353</v>
      </c>
      <c r="I20" s="362">
        <v>367</v>
      </c>
      <c r="J20" s="362">
        <v>176</v>
      </c>
      <c r="K20" s="380">
        <v>256</v>
      </c>
      <c r="L20" s="234">
        <v>207</v>
      </c>
      <c r="M20" s="363">
        <v>162</v>
      </c>
    </row>
    <row r="21" spans="1:13" x14ac:dyDescent="0.25">
      <c r="A21" s="361" t="s">
        <v>6</v>
      </c>
      <c r="B21" s="179">
        <v>6310</v>
      </c>
      <c r="C21" s="373">
        <v>5535</v>
      </c>
      <c r="D21" s="361">
        <v>4258</v>
      </c>
      <c r="E21" s="362">
        <v>3570</v>
      </c>
      <c r="F21" s="362">
        <v>3827</v>
      </c>
      <c r="G21" s="362">
        <v>4209</v>
      </c>
      <c r="H21" s="362">
        <v>3018</v>
      </c>
      <c r="I21" s="362">
        <v>3325</v>
      </c>
      <c r="J21" s="362">
        <v>4800</v>
      </c>
      <c r="K21" s="380">
        <v>3784</v>
      </c>
      <c r="L21" s="234">
        <v>3438</v>
      </c>
      <c r="M21" s="363">
        <v>4193</v>
      </c>
    </row>
    <row r="22" spans="1:13" x14ac:dyDescent="0.25">
      <c r="A22" s="361" t="s">
        <v>7</v>
      </c>
      <c r="B22" s="179">
        <v>775</v>
      </c>
      <c r="C22" s="373">
        <v>80</v>
      </c>
      <c r="D22" s="361">
        <v>105</v>
      </c>
      <c r="E22" s="362">
        <v>340</v>
      </c>
      <c r="F22" s="362">
        <v>128</v>
      </c>
      <c r="G22" s="362">
        <v>330</v>
      </c>
      <c r="H22" s="362">
        <v>10</v>
      </c>
      <c r="I22" s="362">
        <v>280</v>
      </c>
      <c r="J22" s="362">
        <v>135</v>
      </c>
      <c r="K22" s="380">
        <v>400</v>
      </c>
      <c r="L22" s="234">
        <v>160</v>
      </c>
      <c r="M22" s="363">
        <v>185</v>
      </c>
    </row>
    <row r="23" spans="1:13" x14ac:dyDescent="0.25">
      <c r="A23" s="361" t="s">
        <v>8</v>
      </c>
      <c r="B23" s="179">
        <v>72</v>
      </c>
      <c r="C23" s="373">
        <v>47</v>
      </c>
      <c r="D23" s="361">
        <v>25</v>
      </c>
      <c r="E23" s="362">
        <v>72</v>
      </c>
      <c r="F23" s="362">
        <v>189</v>
      </c>
      <c r="G23" s="362">
        <v>173</v>
      </c>
      <c r="H23" s="362">
        <v>144</v>
      </c>
      <c r="I23" s="362">
        <v>234</v>
      </c>
      <c r="J23" s="362">
        <v>241</v>
      </c>
      <c r="K23" s="380">
        <v>139</v>
      </c>
      <c r="L23" s="234">
        <v>149</v>
      </c>
      <c r="M23" s="363">
        <v>43</v>
      </c>
    </row>
    <row r="24" spans="1:13" x14ac:dyDescent="0.25">
      <c r="A24" s="361" t="s">
        <v>9</v>
      </c>
      <c r="B24" s="179">
        <v>254</v>
      </c>
      <c r="C24" s="373">
        <v>315</v>
      </c>
      <c r="D24" s="361">
        <v>140</v>
      </c>
      <c r="E24" s="362">
        <v>332</v>
      </c>
      <c r="F24" s="362">
        <v>548</v>
      </c>
      <c r="G24" s="362">
        <v>806</v>
      </c>
      <c r="H24" s="362">
        <v>810</v>
      </c>
      <c r="I24" s="362">
        <v>650</v>
      </c>
      <c r="J24" s="362">
        <v>1011</v>
      </c>
      <c r="K24" s="380">
        <v>1134</v>
      </c>
      <c r="L24" s="234">
        <v>725</v>
      </c>
      <c r="M24" s="363">
        <v>471</v>
      </c>
    </row>
    <row r="25" spans="1:13" x14ac:dyDescent="0.25">
      <c r="A25" s="361" t="s">
        <v>10</v>
      </c>
      <c r="B25" s="179">
        <v>155</v>
      </c>
      <c r="C25" s="373">
        <v>118</v>
      </c>
      <c r="D25" s="361">
        <v>73</v>
      </c>
      <c r="E25" s="362">
        <v>93</v>
      </c>
      <c r="F25" s="362">
        <v>159</v>
      </c>
      <c r="G25" s="362">
        <v>175</v>
      </c>
      <c r="H25" s="362">
        <v>200</v>
      </c>
      <c r="I25" s="362">
        <v>226</v>
      </c>
      <c r="J25" s="362">
        <v>322</v>
      </c>
      <c r="K25" s="380">
        <v>291</v>
      </c>
      <c r="L25" s="234">
        <v>257</v>
      </c>
      <c r="M25" s="363">
        <v>238</v>
      </c>
    </row>
    <row r="26" spans="1:13" x14ac:dyDescent="0.25">
      <c r="A26" s="361" t="s">
        <v>11</v>
      </c>
      <c r="B26" s="179">
        <v>67</v>
      </c>
      <c r="C26" s="373">
        <v>124</v>
      </c>
      <c r="D26" s="361">
        <v>145</v>
      </c>
      <c r="E26" s="362">
        <v>211</v>
      </c>
      <c r="F26" s="362">
        <v>148</v>
      </c>
      <c r="G26" s="362">
        <v>319</v>
      </c>
      <c r="H26" s="362">
        <v>203</v>
      </c>
      <c r="I26" s="362">
        <v>259</v>
      </c>
      <c r="J26" s="362">
        <v>245</v>
      </c>
      <c r="K26" s="380">
        <v>161</v>
      </c>
      <c r="L26" s="234">
        <v>147</v>
      </c>
      <c r="M26" s="363">
        <v>118</v>
      </c>
    </row>
    <row r="27" spans="1:13" x14ac:dyDescent="0.25">
      <c r="A27" s="361" t="s">
        <v>12</v>
      </c>
      <c r="B27" s="179">
        <v>643</v>
      </c>
      <c r="C27" s="373">
        <v>387</v>
      </c>
      <c r="D27" s="361">
        <v>344</v>
      </c>
      <c r="E27" s="362">
        <v>812</v>
      </c>
      <c r="F27" s="362">
        <v>701</v>
      </c>
      <c r="G27" s="362">
        <v>838</v>
      </c>
      <c r="H27" s="362">
        <v>1023</v>
      </c>
      <c r="I27" s="362">
        <v>882</v>
      </c>
      <c r="J27" s="362">
        <v>831</v>
      </c>
      <c r="K27" s="380">
        <v>1036</v>
      </c>
      <c r="L27" s="234">
        <v>1098</v>
      </c>
      <c r="M27" s="363">
        <v>767</v>
      </c>
    </row>
    <row r="28" spans="1:13" x14ac:dyDescent="0.25">
      <c r="A28" s="361" t="s">
        <v>13</v>
      </c>
      <c r="B28" s="179">
        <v>7329</v>
      </c>
      <c r="C28" s="373">
        <v>6586</v>
      </c>
      <c r="D28" s="361">
        <v>7037</v>
      </c>
      <c r="E28" s="362">
        <v>5190</v>
      </c>
      <c r="F28" s="362">
        <v>10240</v>
      </c>
      <c r="G28" s="362">
        <v>7461</v>
      </c>
      <c r="H28" s="362">
        <v>10384</v>
      </c>
      <c r="I28" s="362">
        <v>10909</v>
      </c>
      <c r="J28" s="362">
        <v>10578</v>
      </c>
      <c r="K28" s="380">
        <v>13084</v>
      </c>
      <c r="L28" s="234">
        <v>14260</v>
      </c>
      <c r="M28" s="363">
        <v>13446</v>
      </c>
    </row>
    <row r="29" spans="1:13" x14ac:dyDescent="0.25">
      <c r="A29" s="364" t="s">
        <v>89</v>
      </c>
      <c r="B29" s="365">
        <f>SUM(B18,B19,B20,B21,B22,B23,B24,B25,B26,B27,B28)</f>
        <v>26965</v>
      </c>
      <c r="C29" s="194">
        <f>SUM(C18,C19,C20,C21,C22,C23,C24,C25,C26,C27,C28)</f>
        <v>24970</v>
      </c>
      <c r="D29" s="194">
        <f>SUM(D18,D19,D20,D21,D22,D23,D24,D25,D26,D27,D28)</f>
        <v>21537</v>
      </c>
      <c r="E29" s="366">
        <f t="shared" ref="E29:K29" si="1">SUM(E18,E19,E20,E21,E22,E23,E24,E25,E26,E27,E28)</f>
        <v>15607</v>
      </c>
      <c r="F29" s="366">
        <f t="shared" si="1"/>
        <v>20963</v>
      </c>
      <c r="G29" s="366">
        <f t="shared" si="1"/>
        <v>19563</v>
      </c>
      <c r="H29" s="366">
        <f t="shared" si="1"/>
        <v>21642</v>
      </c>
      <c r="I29" s="366">
        <f t="shared" si="1"/>
        <v>22406</v>
      </c>
      <c r="J29" s="366">
        <f t="shared" si="1"/>
        <v>24214</v>
      </c>
      <c r="K29" s="366">
        <f t="shared" si="1"/>
        <v>29254</v>
      </c>
      <c r="L29" s="367">
        <f>SUM(L18,L19,L20,L21,L22,L23,L24,L25,L26,L27,L28)</f>
        <v>30313</v>
      </c>
      <c r="M29" s="367">
        <f>SUM(M18,M19,M20,M21,M22,M23,M24,M25,M26,M27,M28)</f>
        <v>26522</v>
      </c>
    </row>
    <row r="30" spans="1:13" s="37" customFormat="1" x14ac:dyDescent="0.25">
      <c r="A30" s="30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1:13" x14ac:dyDescent="0.25">
      <c r="A31" s="441" t="s">
        <v>66</v>
      </c>
      <c r="B31" s="442"/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3"/>
    </row>
    <row r="32" spans="1:13" x14ac:dyDescent="0.25">
      <c r="A32" s="31"/>
      <c r="B32" s="32">
        <v>45292</v>
      </c>
      <c r="C32" s="32">
        <v>45323</v>
      </c>
      <c r="D32" s="32">
        <v>45352</v>
      </c>
      <c r="E32" s="32">
        <v>45383</v>
      </c>
      <c r="F32" s="32">
        <v>45413</v>
      </c>
      <c r="G32" s="32">
        <v>45444</v>
      </c>
      <c r="H32" s="32">
        <v>45474</v>
      </c>
      <c r="I32" s="32">
        <v>45505</v>
      </c>
      <c r="J32" s="32">
        <v>45536</v>
      </c>
      <c r="K32" s="32">
        <v>45566</v>
      </c>
      <c r="L32" s="32">
        <v>45597</v>
      </c>
      <c r="M32" s="32">
        <v>45627</v>
      </c>
    </row>
    <row r="33" spans="1:13" x14ac:dyDescent="0.25">
      <c r="A33" s="33" t="s">
        <v>3</v>
      </c>
      <c r="B33" s="34">
        <v>9788</v>
      </c>
      <c r="C33" s="34">
        <v>9611</v>
      </c>
      <c r="D33" s="34">
        <v>8094</v>
      </c>
      <c r="E33" s="34">
        <v>5728</v>
      </c>
      <c r="F33" s="34">
        <v>8275</v>
      </c>
      <c r="G33" s="34">
        <v>3541</v>
      </c>
      <c r="H33" s="34">
        <v>4082</v>
      </c>
      <c r="I33" s="34">
        <v>6753</v>
      </c>
      <c r="J33" s="34">
        <v>5781</v>
      </c>
      <c r="K33" s="34">
        <v>3595</v>
      </c>
      <c r="L33" s="87">
        <v>3196.9552359419222</v>
      </c>
      <c r="M33" s="347">
        <v>3992.8187605787616</v>
      </c>
    </row>
    <row r="34" spans="1:13" x14ac:dyDescent="0.25">
      <c r="A34" s="33" t="s">
        <v>4</v>
      </c>
      <c r="B34" s="34">
        <v>2789</v>
      </c>
      <c r="C34" s="34">
        <v>3579</v>
      </c>
      <c r="D34" s="34">
        <v>1607</v>
      </c>
      <c r="E34" s="34">
        <v>986</v>
      </c>
      <c r="F34" s="34">
        <v>929</v>
      </c>
      <c r="G34" s="34">
        <v>799</v>
      </c>
      <c r="H34" s="34">
        <v>1233</v>
      </c>
      <c r="I34" s="34">
        <v>1312</v>
      </c>
      <c r="J34" s="34">
        <v>1282</v>
      </c>
      <c r="K34" s="34">
        <v>2559</v>
      </c>
      <c r="L34" s="87">
        <v>1750.5</v>
      </c>
      <c r="M34" s="347">
        <v>1181.75</v>
      </c>
    </row>
    <row r="35" spans="1:13" x14ac:dyDescent="0.25">
      <c r="A35" s="33" t="s">
        <v>5</v>
      </c>
      <c r="B35" s="34">
        <v>45</v>
      </c>
      <c r="C35" s="34">
        <v>91</v>
      </c>
      <c r="D35" s="34">
        <v>161</v>
      </c>
      <c r="E35" s="34">
        <v>346</v>
      </c>
      <c r="F35" s="34">
        <v>467</v>
      </c>
      <c r="G35" s="34">
        <v>411</v>
      </c>
      <c r="H35" s="34">
        <v>599</v>
      </c>
      <c r="I35" s="34">
        <v>910</v>
      </c>
      <c r="J35" s="34">
        <v>874</v>
      </c>
      <c r="K35" s="34">
        <v>463</v>
      </c>
      <c r="L35" s="87">
        <v>533.5</v>
      </c>
      <c r="M35" s="347">
        <v>339.5</v>
      </c>
    </row>
    <row r="36" spans="1:13" x14ac:dyDescent="0.25">
      <c r="A36" s="33" t="s">
        <v>6</v>
      </c>
      <c r="B36" s="34">
        <v>5580</v>
      </c>
      <c r="C36" s="34">
        <v>6034</v>
      </c>
      <c r="D36" s="34">
        <v>5744</v>
      </c>
      <c r="E36" s="34">
        <v>6478</v>
      </c>
      <c r="F36" s="34">
        <v>7221</v>
      </c>
      <c r="G36" s="34">
        <v>6067</v>
      </c>
      <c r="H36" s="34">
        <v>3639</v>
      </c>
      <c r="I36" s="34">
        <v>5607</v>
      </c>
      <c r="J36" s="34">
        <v>5330</v>
      </c>
      <c r="K36" s="34">
        <v>4881</v>
      </c>
      <c r="L36" s="87">
        <v>4386.75</v>
      </c>
      <c r="M36" s="347">
        <v>4641.5</v>
      </c>
    </row>
    <row r="37" spans="1:13" x14ac:dyDescent="0.25">
      <c r="A37" s="33" t="s">
        <v>7</v>
      </c>
      <c r="B37" s="34">
        <v>370</v>
      </c>
      <c r="C37" s="34">
        <v>395</v>
      </c>
      <c r="D37" s="34">
        <v>110</v>
      </c>
      <c r="E37" s="34">
        <v>115</v>
      </c>
      <c r="F37" s="34">
        <v>384</v>
      </c>
      <c r="G37" s="34">
        <v>25</v>
      </c>
      <c r="H37" s="34">
        <v>455</v>
      </c>
      <c r="I37" s="34">
        <v>364</v>
      </c>
      <c r="J37" s="34">
        <v>110</v>
      </c>
      <c r="K37" s="34">
        <v>220</v>
      </c>
      <c r="L37" s="87">
        <v>85</v>
      </c>
      <c r="M37" s="347">
        <v>135</v>
      </c>
    </row>
    <row r="38" spans="1:13" x14ac:dyDescent="0.25">
      <c r="A38" s="33" t="s">
        <v>8</v>
      </c>
      <c r="B38" s="34">
        <v>124</v>
      </c>
      <c r="C38" s="34">
        <v>135</v>
      </c>
      <c r="D38" s="34">
        <v>9</v>
      </c>
      <c r="E38" s="34">
        <v>90</v>
      </c>
      <c r="F38" s="34">
        <v>88</v>
      </c>
      <c r="G38" s="34">
        <v>117</v>
      </c>
      <c r="H38" s="34">
        <v>196</v>
      </c>
      <c r="I38" s="34">
        <v>301</v>
      </c>
      <c r="J38" s="34">
        <v>263</v>
      </c>
      <c r="K38" s="34">
        <v>281</v>
      </c>
      <c r="L38" s="87">
        <v>220.5</v>
      </c>
      <c r="M38" s="347">
        <v>72</v>
      </c>
    </row>
    <row r="39" spans="1:13" x14ac:dyDescent="0.25">
      <c r="A39" s="33" t="s">
        <v>9</v>
      </c>
      <c r="B39" s="34">
        <v>539</v>
      </c>
      <c r="C39" s="34">
        <v>349</v>
      </c>
      <c r="D39" s="34">
        <v>234</v>
      </c>
      <c r="E39" s="34">
        <v>356</v>
      </c>
      <c r="F39" s="34">
        <v>363</v>
      </c>
      <c r="G39" s="34">
        <v>606</v>
      </c>
      <c r="H39" s="34">
        <v>1031</v>
      </c>
      <c r="I39" s="34">
        <v>1171</v>
      </c>
      <c r="J39" s="34">
        <v>1333</v>
      </c>
      <c r="K39" s="34">
        <v>1158</v>
      </c>
      <c r="L39" s="87">
        <v>819.56249999999989</v>
      </c>
      <c r="M39" s="347">
        <v>528.75</v>
      </c>
    </row>
    <row r="40" spans="1:13" x14ac:dyDescent="0.25">
      <c r="A40" s="33" t="s">
        <v>10</v>
      </c>
      <c r="B40" s="34">
        <v>99</v>
      </c>
      <c r="C40" s="34">
        <v>77</v>
      </c>
      <c r="D40" s="34">
        <v>56</v>
      </c>
      <c r="E40" s="34">
        <v>69</v>
      </c>
      <c r="F40" s="34">
        <v>31</v>
      </c>
      <c r="G40" s="34">
        <v>60</v>
      </c>
      <c r="H40" s="34">
        <v>164</v>
      </c>
      <c r="I40" s="34">
        <v>239</v>
      </c>
      <c r="J40" s="34">
        <v>339</v>
      </c>
      <c r="K40" s="34">
        <v>244</v>
      </c>
      <c r="L40" s="87">
        <v>232.87</v>
      </c>
      <c r="M40" s="347">
        <v>199.47250000000003</v>
      </c>
    </row>
    <row r="41" spans="1:13" x14ac:dyDescent="0.25">
      <c r="A41" s="33" t="s">
        <v>11</v>
      </c>
      <c r="B41" s="34">
        <v>90</v>
      </c>
      <c r="C41" s="34">
        <v>97</v>
      </c>
      <c r="D41" s="34">
        <v>169</v>
      </c>
      <c r="E41" s="34">
        <v>112</v>
      </c>
      <c r="F41" s="34">
        <v>99</v>
      </c>
      <c r="G41" s="34">
        <v>206</v>
      </c>
      <c r="H41" s="34">
        <v>272</v>
      </c>
      <c r="I41" s="34">
        <v>338</v>
      </c>
      <c r="J41" s="34">
        <v>257</v>
      </c>
      <c r="K41" s="34">
        <v>184</v>
      </c>
      <c r="L41" s="87">
        <v>175.01750000000001</v>
      </c>
      <c r="M41" s="347">
        <v>112.9675</v>
      </c>
    </row>
    <row r="42" spans="1:13" x14ac:dyDescent="0.25">
      <c r="A42" s="33" t="s">
        <v>12</v>
      </c>
      <c r="B42" s="34">
        <v>439</v>
      </c>
      <c r="C42" s="34">
        <v>540</v>
      </c>
      <c r="D42" s="34">
        <v>492</v>
      </c>
      <c r="E42" s="34">
        <v>492</v>
      </c>
      <c r="F42" s="34">
        <v>852</v>
      </c>
      <c r="G42" s="34">
        <v>805</v>
      </c>
      <c r="H42" s="34">
        <v>859</v>
      </c>
      <c r="I42" s="34">
        <v>1291</v>
      </c>
      <c r="J42" s="34">
        <v>370</v>
      </c>
      <c r="K42" s="34">
        <v>891</v>
      </c>
      <c r="L42" s="87">
        <v>1082.8899999999999</v>
      </c>
      <c r="M42" s="347">
        <v>935.82499999999993</v>
      </c>
    </row>
    <row r="43" spans="1:13" x14ac:dyDescent="0.25">
      <c r="A43" s="33" t="s">
        <v>13</v>
      </c>
      <c r="B43" s="34">
        <v>5633</v>
      </c>
      <c r="C43" s="34">
        <v>5677</v>
      </c>
      <c r="D43" s="34">
        <v>5515</v>
      </c>
      <c r="E43" s="34">
        <v>5465</v>
      </c>
      <c r="F43" s="34">
        <v>2693</v>
      </c>
      <c r="G43" s="34">
        <v>4466</v>
      </c>
      <c r="H43" s="34">
        <v>7504</v>
      </c>
      <c r="I43" s="34">
        <v>9656</v>
      </c>
      <c r="J43" s="34">
        <v>13130</v>
      </c>
      <c r="K43" s="34">
        <v>8562</v>
      </c>
      <c r="L43" s="87">
        <v>7062.2724999999991</v>
      </c>
      <c r="M43" s="347">
        <v>8295.2649999999994</v>
      </c>
    </row>
    <row r="44" spans="1:13" x14ac:dyDescent="0.25">
      <c r="A44" s="136" t="s">
        <v>89</v>
      </c>
      <c r="B44" s="35">
        <f>SUM(B33,B34,B35,B36,B37,B38,B39,B40,B41,B42,B43)</f>
        <v>25496</v>
      </c>
      <c r="C44" s="36">
        <f t="shared" ref="C44:K44" si="2">SUM(C33,C34,C35,C36,C37,C38,C39,C40,C41,C42,C43)</f>
        <v>26585</v>
      </c>
      <c r="D44" s="36">
        <f t="shared" si="2"/>
        <v>22191</v>
      </c>
      <c r="E44" s="36">
        <f t="shared" si="2"/>
        <v>20237</v>
      </c>
      <c r="F44" s="36">
        <f t="shared" si="2"/>
        <v>21402</v>
      </c>
      <c r="G44" s="36">
        <f t="shared" si="2"/>
        <v>17103</v>
      </c>
      <c r="H44" s="36">
        <f t="shared" si="2"/>
        <v>20034</v>
      </c>
      <c r="I44" s="36">
        <f t="shared" si="2"/>
        <v>27942</v>
      </c>
      <c r="J44" s="36">
        <f t="shared" si="2"/>
        <v>29069</v>
      </c>
      <c r="K44" s="36">
        <f t="shared" si="2"/>
        <v>23038</v>
      </c>
      <c r="L44" s="352">
        <f>SUM(L33,L34,L35,L36,L37,L38,L39,L40,L41,L42,L43)</f>
        <v>19545.817735941921</v>
      </c>
      <c r="M44" s="352">
        <f>SUM(M33,M34,M35,M36,M37,M38,M39,M40,M41,M42,M43)</f>
        <v>20434.84876057876</v>
      </c>
    </row>
    <row r="45" spans="1:13" x14ac:dyDescent="0.25">
      <c r="A45" s="37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 s="37" customFormat="1" x14ac:dyDescent="0.25">
      <c r="A46" s="444" t="s">
        <v>67</v>
      </c>
      <c r="B46" s="445"/>
      <c r="C46" s="445"/>
      <c r="D46" s="445"/>
      <c r="E46" s="445"/>
      <c r="F46" s="445"/>
      <c r="G46" s="445"/>
      <c r="H46" s="445"/>
      <c r="I46" s="445"/>
      <c r="J46" s="445"/>
      <c r="K46" s="445"/>
      <c r="L46" s="445"/>
      <c r="M46" s="446"/>
    </row>
    <row r="47" spans="1:13" x14ac:dyDescent="0.25">
      <c r="A47" s="39"/>
      <c r="B47" s="40">
        <v>44927</v>
      </c>
      <c r="C47" s="40">
        <v>44958</v>
      </c>
      <c r="D47" s="40">
        <v>44986</v>
      </c>
      <c r="E47" s="40">
        <v>45017</v>
      </c>
      <c r="F47" s="40">
        <v>45047</v>
      </c>
      <c r="G47" s="40">
        <v>45078</v>
      </c>
      <c r="H47" s="40">
        <v>45108</v>
      </c>
      <c r="I47" s="40">
        <v>45139</v>
      </c>
      <c r="J47" s="40">
        <v>45170</v>
      </c>
      <c r="K47" s="40">
        <v>45200</v>
      </c>
      <c r="L47" s="40">
        <v>45231</v>
      </c>
      <c r="M47" s="40">
        <v>45261</v>
      </c>
    </row>
    <row r="48" spans="1:13" x14ac:dyDescent="0.25">
      <c r="A48" s="39" t="s">
        <v>3</v>
      </c>
      <c r="B48" s="41">
        <v>8268</v>
      </c>
      <c r="C48" s="41">
        <v>4286</v>
      </c>
      <c r="D48" s="41">
        <v>4618</v>
      </c>
      <c r="E48" s="41">
        <v>4639</v>
      </c>
      <c r="F48" s="41">
        <v>5658</v>
      </c>
      <c r="G48" s="41">
        <v>3345</v>
      </c>
      <c r="H48" s="41">
        <v>4478</v>
      </c>
      <c r="I48" s="41">
        <v>3358</v>
      </c>
      <c r="J48" s="41">
        <v>3688</v>
      </c>
      <c r="K48" s="41">
        <v>4867</v>
      </c>
      <c r="L48" s="41">
        <v>3376</v>
      </c>
      <c r="M48" s="41">
        <v>6975</v>
      </c>
    </row>
    <row r="49" spans="1:13" x14ac:dyDescent="0.25">
      <c r="A49" s="39" t="s">
        <v>4</v>
      </c>
      <c r="B49" s="41">
        <v>2235</v>
      </c>
      <c r="C49" s="41">
        <v>2865</v>
      </c>
      <c r="D49" s="41">
        <v>1297</v>
      </c>
      <c r="E49" s="41">
        <v>1407</v>
      </c>
      <c r="F49" s="41">
        <v>1311</v>
      </c>
      <c r="G49" s="41">
        <v>813</v>
      </c>
      <c r="H49" s="41">
        <v>973</v>
      </c>
      <c r="I49" s="41">
        <v>1202</v>
      </c>
      <c r="J49" s="41">
        <v>2141</v>
      </c>
      <c r="K49" s="41">
        <v>2499</v>
      </c>
      <c r="L49" s="41">
        <v>2594</v>
      </c>
      <c r="M49" s="41">
        <v>1990</v>
      </c>
    </row>
    <row r="50" spans="1:13" x14ac:dyDescent="0.25">
      <c r="A50" s="39" t="s">
        <v>5</v>
      </c>
      <c r="B50" s="41">
        <v>18</v>
      </c>
      <c r="C50" s="41">
        <v>13</v>
      </c>
      <c r="D50" s="41">
        <v>17</v>
      </c>
      <c r="E50" s="41">
        <v>6</v>
      </c>
      <c r="F50" s="41">
        <v>44</v>
      </c>
      <c r="G50" s="41">
        <v>20</v>
      </c>
      <c r="H50" s="41">
        <v>145</v>
      </c>
      <c r="I50" s="41">
        <v>268</v>
      </c>
      <c r="J50" s="41">
        <v>29</v>
      </c>
      <c r="K50" s="41">
        <v>186</v>
      </c>
      <c r="L50" s="41">
        <v>39</v>
      </c>
      <c r="M50" s="41">
        <v>45</v>
      </c>
    </row>
    <row r="51" spans="1:13" x14ac:dyDescent="0.25">
      <c r="A51" s="39" t="s">
        <v>6</v>
      </c>
      <c r="B51" s="41">
        <v>7747</v>
      </c>
      <c r="C51" s="41">
        <v>4090</v>
      </c>
      <c r="D51" s="41">
        <v>3796</v>
      </c>
      <c r="E51" s="41">
        <v>3540</v>
      </c>
      <c r="F51" s="41">
        <v>3845</v>
      </c>
      <c r="G51" s="41">
        <v>4042</v>
      </c>
      <c r="H51" s="41">
        <v>4063</v>
      </c>
      <c r="I51" s="41">
        <v>4741</v>
      </c>
      <c r="J51" s="41">
        <v>5467</v>
      </c>
      <c r="K51" s="41">
        <v>4384</v>
      </c>
      <c r="L51" s="41">
        <v>4182</v>
      </c>
      <c r="M51" s="41">
        <v>4724</v>
      </c>
    </row>
    <row r="52" spans="1:13" x14ac:dyDescent="0.25">
      <c r="A52" s="39" t="s">
        <v>7</v>
      </c>
      <c r="B52" s="41">
        <v>453</v>
      </c>
      <c r="C52" s="41">
        <v>440</v>
      </c>
      <c r="D52" s="41">
        <v>92</v>
      </c>
      <c r="E52" s="41">
        <v>105</v>
      </c>
      <c r="F52" s="41">
        <v>195</v>
      </c>
      <c r="G52" s="41">
        <v>48</v>
      </c>
      <c r="H52" s="41">
        <v>20</v>
      </c>
      <c r="I52" s="41">
        <v>210</v>
      </c>
      <c r="J52" s="41">
        <v>100</v>
      </c>
      <c r="K52" s="41">
        <v>210</v>
      </c>
      <c r="L52" s="41">
        <v>240</v>
      </c>
      <c r="M52" s="41">
        <v>250</v>
      </c>
    </row>
    <row r="53" spans="1:13" x14ac:dyDescent="0.25">
      <c r="A53" s="39" t="s">
        <v>8</v>
      </c>
      <c r="B53" s="41">
        <v>129</v>
      </c>
      <c r="C53" s="41">
        <v>81</v>
      </c>
      <c r="D53" s="41">
        <v>41</v>
      </c>
      <c r="E53" s="41">
        <v>88</v>
      </c>
      <c r="F53" s="41">
        <v>81</v>
      </c>
      <c r="G53" s="41">
        <v>220</v>
      </c>
      <c r="H53" s="41">
        <v>344</v>
      </c>
      <c r="I53" s="41">
        <v>477</v>
      </c>
      <c r="J53" s="41">
        <v>335</v>
      </c>
      <c r="K53" s="41">
        <v>185</v>
      </c>
      <c r="L53" s="41">
        <v>245</v>
      </c>
      <c r="M53" s="41">
        <v>43</v>
      </c>
    </row>
    <row r="54" spans="1:13" x14ac:dyDescent="0.25">
      <c r="A54" s="39" t="s">
        <v>9</v>
      </c>
      <c r="B54" s="41">
        <v>584</v>
      </c>
      <c r="C54" s="41">
        <v>443</v>
      </c>
      <c r="D54" s="41">
        <v>487</v>
      </c>
      <c r="E54" s="41">
        <v>498</v>
      </c>
      <c r="F54" s="41">
        <v>753</v>
      </c>
      <c r="G54" s="41">
        <v>1173</v>
      </c>
      <c r="H54" s="41">
        <v>835</v>
      </c>
      <c r="I54" s="41">
        <v>1528</v>
      </c>
      <c r="J54" s="41">
        <v>1245</v>
      </c>
      <c r="K54" s="41">
        <v>1139</v>
      </c>
      <c r="L54" s="41">
        <v>999</v>
      </c>
      <c r="M54" s="41">
        <v>410</v>
      </c>
    </row>
    <row r="55" spans="1:13" x14ac:dyDescent="0.25">
      <c r="A55" s="39" t="s">
        <v>10</v>
      </c>
      <c r="B55" s="41">
        <v>138</v>
      </c>
      <c r="C55" s="41">
        <v>121</v>
      </c>
      <c r="D55" s="41">
        <v>173</v>
      </c>
      <c r="E55" s="41">
        <v>130</v>
      </c>
      <c r="F55" s="41">
        <v>174</v>
      </c>
      <c r="G55" s="41">
        <v>82</v>
      </c>
      <c r="H55" s="41">
        <v>170</v>
      </c>
      <c r="I55" s="41">
        <v>351</v>
      </c>
      <c r="J55" s="41">
        <v>288</v>
      </c>
      <c r="K55" s="41">
        <v>410</v>
      </c>
      <c r="L55" s="41">
        <v>402</v>
      </c>
      <c r="M55" s="41">
        <v>153</v>
      </c>
    </row>
    <row r="56" spans="1:13" x14ac:dyDescent="0.25">
      <c r="A56" s="39" t="s">
        <v>11</v>
      </c>
      <c r="B56" s="41">
        <v>78</v>
      </c>
      <c r="C56" s="41">
        <v>149</v>
      </c>
      <c r="D56" s="41">
        <v>237</v>
      </c>
      <c r="E56" s="41">
        <v>175</v>
      </c>
      <c r="F56" s="41">
        <v>296</v>
      </c>
      <c r="G56" s="41">
        <v>171</v>
      </c>
      <c r="H56" s="41">
        <v>269</v>
      </c>
      <c r="I56" s="41">
        <v>304</v>
      </c>
      <c r="J56" s="41">
        <v>304</v>
      </c>
      <c r="K56" s="41">
        <v>207</v>
      </c>
      <c r="L56" s="41">
        <v>142</v>
      </c>
      <c r="M56" s="41">
        <v>71</v>
      </c>
    </row>
    <row r="57" spans="1:13" x14ac:dyDescent="0.25">
      <c r="A57" s="39" t="s">
        <v>12</v>
      </c>
      <c r="B57" s="41">
        <v>832</v>
      </c>
      <c r="C57" s="41">
        <v>1063</v>
      </c>
      <c r="D57" s="41">
        <v>830</v>
      </c>
      <c r="E57" s="41">
        <v>870</v>
      </c>
      <c r="F57" s="41">
        <v>1535</v>
      </c>
      <c r="G57" s="41">
        <v>570</v>
      </c>
      <c r="H57" s="41">
        <v>1179</v>
      </c>
      <c r="I57" s="41">
        <v>987</v>
      </c>
      <c r="J57" s="41">
        <v>1090</v>
      </c>
      <c r="K57" s="41">
        <v>762</v>
      </c>
      <c r="L57" s="41">
        <v>488</v>
      </c>
      <c r="M57" s="41">
        <v>1207</v>
      </c>
    </row>
    <row r="58" spans="1:13" x14ac:dyDescent="0.25">
      <c r="A58" s="39" t="s">
        <v>13</v>
      </c>
      <c r="B58" s="41">
        <v>5941</v>
      </c>
      <c r="C58" s="41">
        <v>6626</v>
      </c>
      <c r="D58" s="41">
        <v>7660</v>
      </c>
      <c r="E58" s="41">
        <v>7932</v>
      </c>
      <c r="F58" s="41">
        <v>3523</v>
      </c>
      <c r="G58" s="41">
        <v>2274</v>
      </c>
      <c r="H58" s="41">
        <v>6123</v>
      </c>
      <c r="I58" s="41">
        <v>6106</v>
      </c>
      <c r="J58" s="41">
        <v>8125</v>
      </c>
      <c r="K58" s="41">
        <v>12470</v>
      </c>
      <c r="L58" s="41">
        <v>9192</v>
      </c>
      <c r="M58" s="41">
        <v>8403</v>
      </c>
    </row>
    <row r="59" spans="1:13" x14ac:dyDescent="0.25">
      <c r="A59" s="135" t="s">
        <v>89</v>
      </c>
      <c r="B59" s="42">
        <f>SUM(B48,B49,B50,B51,B52,B53,B54,B55,B56,B57,B58)</f>
        <v>26423</v>
      </c>
      <c r="C59" s="42">
        <f t="shared" ref="C59:M59" si="3">SUM(C48,C49,C50,C51,C52,C53,C54,C55,C56,C57,C58)</f>
        <v>20177</v>
      </c>
      <c r="D59" s="42">
        <f t="shared" si="3"/>
        <v>19248</v>
      </c>
      <c r="E59" s="42">
        <f t="shared" si="3"/>
        <v>19390</v>
      </c>
      <c r="F59" s="42">
        <f t="shared" si="3"/>
        <v>17415</v>
      </c>
      <c r="G59" s="42">
        <f t="shared" si="3"/>
        <v>12758</v>
      </c>
      <c r="H59" s="42">
        <f t="shared" si="3"/>
        <v>18599</v>
      </c>
      <c r="I59" s="42">
        <f t="shared" si="3"/>
        <v>19532</v>
      </c>
      <c r="J59" s="42">
        <f t="shared" si="3"/>
        <v>22812</v>
      </c>
      <c r="K59" s="42">
        <f t="shared" si="3"/>
        <v>27319</v>
      </c>
      <c r="L59" s="42">
        <f t="shared" si="3"/>
        <v>21899</v>
      </c>
      <c r="M59" s="42">
        <f t="shared" si="3"/>
        <v>24271</v>
      </c>
    </row>
    <row r="61" spans="1:13" x14ac:dyDescent="0.25">
      <c r="A61" s="447" t="s">
        <v>68</v>
      </c>
      <c r="B61" s="447"/>
      <c r="C61" s="447"/>
      <c r="D61" s="447"/>
      <c r="E61" s="447"/>
      <c r="F61" s="447"/>
      <c r="G61" s="447"/>
      <c r="H61" s="447"/>
      <c r="I61" s="447"/>
      <c r="J61" s="447"/>
      <c r="K61" s="447"/>
      <c r="L61" s="447"/>
      <c r="M61" s="447"/>
    </row>
    <row r="62" spans="1:13" x14ac:dyDescent="0.25">
      <c r="A62" s="44"/>
      <c r="B62" s="45">
        <v>44562</v>
      </c>
      <c r="C62" s="45">
        <v>44593</v>
      </c>
      <c r="D62" s="45">
        <v>44621</v>
      </c>
      <c r="E62" s="45">
        <v>44652</v>
      </c>
      <c r="F62" s="45">
        <v>44682</v>
      </c>
      <c r="G62" s="45">
        <v>44713</v>
      </c>
      <c r="H62" s="45">
        <v>44743</v>
      </c>
      <c r="I62" s="45">
        <v>44774</v>
      </c>
      <c r="J62" s="45">
        <v>44805</v>
      </c>
      <c r="K62" s="45">
        <v>44835</v>
      </c>
      <c r="L62" s="45">
        <v>44866</v>
      </c>
      <c r="M62" s="45">
        <v>44896</v>
      </c>
    </row>
    <row r="63" spans="1:13" x14ac:dyDescent="0.25">
      <c r="A63" s="44" t="s">
        <v>3</v>
      </c>
      <c r="B63" s="46">
        <v>5517</v>
      </c>
      <c r="C63" s="46">
        <v>3168</v>
      </c>
      <c r="D63" s="46">
        <v>6459</v>
      </c>
      <c r="E63" s="46">
        <v>5771</v>
      </c>
      <c r="F63" s="88">
        <v>5585</v>
      </c>
      <c r="G63" s="88">
        <v>3030</v>
      </c>
      <c r="H63" s="46">
        <v>3136</v>
      </c>
      <c r="I63" s="46">
        <v>3882</v>
      </c>
      <c r="J63" s="46">
        <v>4901</v>
      </c>
      <c r="K63" s="46">
        <v>8082</v>
      </c>
      <c r="L63" s="46">
        <v>6784</v>
      </c>
      <c r="M63" s="46">
        <v>3069</v>
      </c>
    </row>
    <row r="64" spans="1:13" x14ac:dyDescent="0.25">
      <c r="A64" s="44" t="s">
        <v>4</v>
      </c>
      <c r="B64" s="46">
        <v>1609</v>
      </c>
      <c r="C64" s="46">
        <v>2127</v>
      </c>
      <c r="D64" s="46">
        <v>1500</v>
      </c>
      <c r="E64" s="46">
        <v>1490</v>
      </c>
      <c r="F64" s="88">
        <v>1877</v>
      </c>
      <c r="G64" s="88">
        <v>1445</v>
      </c>
      <c r="H64" s="46">
        <v>2080</v>
      </c>
      <c r="I64" s="46">
        <v>1951</v>
      </c>
      <c r="J64" s="46">
        <v>976</v>
      </c>
      <c r="K64" s="46">
        <v>1696</v>
      </c>
      <c r="L64" s="46">
        <v>1879</v>
      </c>
      <c r="M64" s="46">
        <v>1721</v>
      </c>
    </row>
    <row r="65" spans="1:13" x14ac:dyDescent="0.25">
      <c r="A65" s="44" t="s">
        <v>5</v>
      </c>
      <c r="B65" s="46">
        <v>26</v>
      </c>
      <c r="C65" s="46">
        <v>3</v>
      </c>
      <c r="D65" s="46">
        <v>12</v>
      </c>
      <c r="E65" s="46">
        <v>26</v>
      </c>
      <c r="F65" s="88">
        <v>60</v>
      </c>
      <c r="G65" s="88">
        <v>70</v>
      </c>
      <c r="H65" s="46">
        <v>178</v>
      </c>
      <c r="I65" s="46">
        <v>4</v>
      </c>
      <c r="J65" s="46">
        <v>30</v>
      </c>
      <c r="K65" s="46">
        <v>218</v>
      </c>
      <c r="L65" s="46">
        <v>7</v>
      </c>
      <c r="M65" s="46">
        <v>24</v>
      </c>
    </row>
    <row r="66" spans="1:13" x14ac:dyDescent="0.25">
      <c r="A66" s="44" t="s">
        <v>6</v>
      </c>
      <c r="B66" s="46">
        <v>5500</v>
      </c>
      <c r="C66" s="46">
        <v>3651</v>
      </c>
      <c r="D66" s="46">
        <v>4218</v>
      </c>
      <c r="E66" s="46">
        <v>4429</v>
      </c>
      <c r="F66" s="88">
        <v>4364</v>
      </c>
      <c r="G66" s="88">
        <v>3133</v>
      </c>
      <c r="H66" s="46">
        <v>3964</v>
      </c>
      <c r="I66" s="46">
        <v>4489</v>
      </c>
      <c r="J66" s="46">
        <v>3364</v>
      </c>
      <c r="K66" s="46">
        <v>4634</v>
      </c>
      <c r="L66" s="46">
        <v>4076</v>
      </c>
      <c r="M66" s="46">
        <v>3258</v>
      </c>
    </row>
    <row r="67" spans="1:13" x14ac:dyDescent="0.25">
      <c r="A67" s="44" t="s">
        <v>7</v>
      </c>
      <c r="B67" s="46">
        <v>453</v>
      </c>
      <c r="C67" s="46">
        <v>395</v>
      </c>
      <c r="D67" s="46">
        <v>73</v>
      </c>
      <c r="E67" s="46">
        <v>175</v>
      </c>
      <c r="F67" s="88">
        <v>0</v>
      </c>
      <c r="G67" s="88">
        <v>0</v>
      </c>
      <c r="H67" s="46">
        <v>396</v>
      </c>
      <c r="I67" s="46">
        <v>665</v>
      </c>
      <c r="J67" s="46">
        <v>28</v>
      </c>
      <c r="K67" s="46">
        <v>35</v>
      </c>
      <c r="L67" s="46">
        <v>40</v>
      </c>
      <c r="M67" s="46">
        <v>85</v>
      </c>
    </row>
    <row r="68" spans="1:13" x14ac:dyDescent="0.25">
      <c r="A68" s="44" t="s">
        <v>8</v>
      </c>
      <c r="B68" s="46">
        <v>92</v>
      </c>
      <c r="C68" s="46">
        <v>14</v>
      </c>
      <c r="D68" s="46">
        <v>72</v>
      </c>
      <c r="E68" s="46">
        <v>72</v>
      </c>
      <c r="F68" s="88">
        <v>101</v>
      </c>
      <c r="G68" s="88">
        <v>275</v>
      </c>
      <c r="H68" s="46">
        <v>184</v>
      </c>
      <c r="I68" s="46">
        <v>155</v>
      </c>
      <c r="J68" s="46">
        <v>265</v>
      </c>
      <c r="K68" s="46">
        <v>232</v>
      </c>
      <c r="L68" s="46">
        <v>108</v>
      </c>
      <c r="M68" s="46">
        <v>47</v>
      </c>
    </row>
    <row r="69" spans="1:13" x14ac:dyDescent="0.25">
      <c r="A69" s="44" t="s">
        <v>9</v>
      </c>
      <c r="B69" s="46">
        <v>459</v>
      </c>
      <c r="C69" s="46">
        <v>357</v>
      </c>
      <c r="D69" s="46">
        <v>353</v>
      </c>
      <c r="E69" s="46">
        <v>74</v>
      </c>
      <c r="F69" s="88">
        <v>118</v>
      </c>
      <c r="G69" s="88">
        <v>335</v>
      </c>
      <c r="H69" s="46">
        <v>898</v>
      </c>
      <c r="I69" s="46">
        <v>1142</v>
      </c>
      <c r="J69" s="46">
        <v>839</v>
      </c>
      <c r="K69" s="46">
        <v>882</v>
      </c>
      <c r="L69" s="46">
        <v>511</v>
      </c>
      <c r="M69" s="46">
        <v>661</v>
      </c>
    </row>
    <row r="70" spans="1:13" x14ac:dyDescent="0.25">
      <c r="A70" s="44" t="s">
        <v>10</v>
      </c>
      <c r="B70" s="46">
        <v>176</v>
      </c>
      <c r="C70" s="46">
        <v>131</v>
      </c>
      <c r="D70" s="46">
        <v>147</v>
      </c>
      <c r="E70" s="46">
        <v>131</v>
      </c>
      <c r="F70" s="88">
        <v>214</v>
      </c>
      <c r="G70" s="88">
        <v>198</v>
      </c>
      <c r="H70" s="46">
        <v>353</v>
      </c>
      <c r="I70" s="46">
        <v>339</v>
      </c>
      <c r="J70" s="46">
        <v>523</v>
      </c>
      <c r="K70" s="46">
        <v>535</v>
      </c>
      <c r="L70" s="46">
        <v>433</v>
      </c>
      <c r="M70" s="46">
        <v>166</v>
      </c>
    </row>
    <row r="71" spans="1:13" x14ac:dyDescent="0.25">
      <c r="A71" s="44" t="s">
        <v>11</v>
      </c>
      <c r="B71" s="46">
        <v>103</v>
      </c>
      <c r="C71" s="46">
        <v>107</v>
      </c>
      <c r="D71" s="46">
        <v>153</v>
      </c>
      <c r="E71" s="46">
        <v>175</v>
      </c>
      <c r="F71" s="88">
        <v>210</v>
      </c>
      <c r="G71" s="88">
        <v>243</v>
      </c>
      <c r="H71" s="46">
        <v>261</v>
      </c>
      <c r="I71" s="46">
        <v>181</v>
      </c>
      <c r="J71" s="46">
        <v>370</v>
      </c>
      <c r="K71" s="46">
        <v>182</v>
      </c>
      <c r="L71" s="46">
        <v>121</v>
      </c>
      <c r="M71" s="46">
        <v>84</v>
      </c>
    </row>
    <row r="72" spans="1:13" x14ac:dyDescent="0.25">
      <c r="A72" s="44" t="s">
        <v>12</v>
      </c>
      <c r="B72" s="46">
        <v>801</v>
      </c>
      <c r="C72" s="46">
        <v>598</v>
      </c>
      <c r="D72" s="46">
        <v>727</v>
      </c>
      <c r="E72" s="46">
        <v>1052</v>
      </c>
      <c r="F72" s="88">
        <v>1193</v>
      </c>
      <c r="G72" s="88">
        <v>1153</v>
      </c>
      <c r="H72" s="46">
        <v>1279</v>
      </c>
      <c r="I72" s="46">
        <v>1276</v>
      </c>
      <c r="J72" s="46">
        <v>1084</v>
      </c>
      <c r="K72" s="46">
        <v>1395</v>
      </c>
      <c r="L72" s="46">
        <v>821</v>
      </c>
      <c r="M72" s="46">
        <v>1202</v>
      </c>
    </row>
    <row r="73" spans="1:13" x14ac:dyDescent="0.25">
      <c r="A73" s="44" t="s">
        <v>13</v>
      </c>
      <c r="B73" s="46">
        <v>9474</v>
      </c>
      <c r="C73" s="46">
        <v>14488</v>
      </c>
      <c r="D73" s="46">
        <v>16806</v>
      </c>
      <c r="E73" s="46">
        <v>9580</v>
      </c>
      <c r="F73" s="88">
        <v>8191</v>
      </c>
      <c r="G73" s="88">
        <v>4789</v>
      </c>
      <c r="H73" s="46">
        <v>4804</v>
      </c>
      <c r="I73" s="46">
        <v>5907</v>
      </c>
      <c r="J73" s="46">
        <v>14218</v>
      </c>
      <c r="K73" s="46">
        <v>16411</v>
      </c>
      <c r="L73" s="46">
        <v>13983</v>
      </c>
      <c r="M73" s="46">
        <v>8143</v>
      </c>
    </row>
    <row r="74" spans="1:13" x14ac:dyDescent="0.25">
      <c r="A74" s="134" t="s">
        <v>89</v>
      </c>
      <c r="B74" s="47">
        <f t="shared" ref="B74:M74" si="4">SUM(B63,B64,B65,B66,B67,B68,B69,B70,B71,B72,B73)</f>
        <v>24210</v>
      </c>
      <c r="C74" s="47">
        <f t="shared" si="4"/>
        <v>25039</v>
      </c>
      <c r="D74" s="47">
        <f t="shared" si="4"/>
        <v>30520</v>
      </c>
      <c r="E74" s="47">
        <f t="shared" si="4"/>
        <v>22975</v>
      </c>
      <c r="F74" s="47">
        <f t="shared" si="4"/>
        <v>21913</v>
      </c>
      <c r="G74" s="47">
        <f t="shared" si="4"/>
        <v>14671</v>
      </c>
      <c r="H74" s="47">
        <f t="shared" si="4"/>
        <v>17533</v>
      </c>
      <c r="I74" s="47">
        <f t="shared" si="4"/>
        <v>19991</v>
      </c>
      <c r="J74" s="47">
        <f t="shared" si="4"/>
        <v>26598</v>
      </c>
      <c r="K74" s="47">
        <f t="shared" si="4"/>
        <v>34302</v>
      </c>
      <c r="L74" s="47">
        <f t="shared" si="4"/>
        <v>28763</v>
      </c>
      <c r="M74" s="47">
        <f t="shared" si="4"/>
        <v>18460</v>
      </c>
    </row>
    <row r="76" spans="1:13" x14ac:dyDescent="0.25">
      <c r="A76" s="448" t="s">
        <v>52</v>
      </c>
      <c r="B76" s="449"/>
      <c r="C76" s="449"/>
      <c r="D76" s="449"/>
      <c r="E76" s="449"/>
      <c r="F76" s="449"/>
      <c r="G76" s="449"/>
      <c r="H76" s="449"/>
      <c r="I76" s="449"/>
      <c r="J76" s="449"/>
      <c r="K76" s="449"/>
      <c r="L76" s="449"/>
      <c r="M76" s="450"/>
    </row>
    <row r="77" spans="1:13" x14ac:dyDescent="0.25">
      <c r="A77" s="48"/>
      <c r="B77" s="49">
        <v>44197</v>
      </c>
      <c r="C77" s="49">
        <v>44228</v>
      </c>
      <c r="D77" s="49">
        <v>44256</v>
      </c>
      <c r="E77" s="49">
        <v>44287</v>
      </c>
      <c r="F77" s="49">
        <v>44317</v>
      </c>
      <c r="G77" s="49">
        <v>44348</v>
      </c>
      <c r="H77" s="49">
        <v>44378</v>
      </c>
      <c r="I77" s="49">
        <v>44409</v>
      </c>
      <c r="J77" s="49">
        <v>44440</v>
      </c>
      <c r="K77" s="49">
        <v>44470</v>
      </c>
      <c r="L77" s="49">
        <v>44501</v>
      </c>
      <c r="M77" s="49">
        <v>44531</v>
      </c>
    </row>
    <row r="78" spans="1:13" x14ac:dyDescent="0.25">
      <c r="A78" s="48" t="s">
        <v>3</v>
      </c>
      <c r="B78" s="50">
        <v>9259</v>
      </c>
      <c r="C78" s="50">
        <v>10383</v>
      </c>
      <c r="D78" s="50">
        <v>12434</v>
      </c>
      <c r="E78" s="50">
        <v>8496</v>
      </c>
      <c r="F78" s="50">
        <v>7974</v>
      </c>
      <c r="G78" s="50">
        <v>7198</v>
      </c>
      <c r="H78" s="50">
        <v>7496</v>
      </c>
      <c r="I78" s="50">
        <v>2820</v>
      </c>
      <c r="J78" s="50">
        <v>2485</v>
      </c>
      <c r="K78" s="50">
        <v>3793</v>
      </c>
      <c r="L78" s="50">
        <v>3324</v>
      </c>
      <c r="M78" s="89">
        <v>4152.99495614035</v>
      </c>
    </row>
    <row r="79" spans="1:13" x14ac:dyDescent="0.25">
      <c r="A79" s="48" t="s">
        <v>4</v>
      </c>
      <c r="B79" s="50">
        <v>2570</v>
      </c>
      <c r="C79" s="50">
        <v>2051</v>
      </c>
      <c r="D79" s="50">
        <v>1564</v>
      </c>
      <c r="E79" s="50">
        <v>2707</v>
      </c>
      <c r="F79" s="50">
        <v>1387</v>
      </c>
      <c r="G79" s="50">
        <v>1088</v>
      </c>
      <c r="H79" s="50">
        <v>1814</v>
      </c>
      <c r="I79" s="50">
        <v>3777</v>
      </c>
      <c r="J79" s="50">
        <v>2246</v>
      </c>
      <c r="K79" s="50">
        <v>1419</v>
      </c>
      <c r="L79" s="50">
        <v>1438</v>
      </c>
      <c r="M79" s="50">
        <v>1341</v>
      </c>
    </row>
    <row r="80" spans="1:13" x14ac:dyDescent="0.25">
      <c r="A80" s="48" t="s">
        <v>5</v>
      </c>
      <c r="B80" s="50">
        <v>30</v>
      </c>
      <c r="C80" s="50">
        <v>4</v>
      </c>
      <c r="D80" s="50">
        <v>113</v>
      </c>
      <c r="E80" s="50">
        <v>36</v>
      </c>
      <c r="F80" s="50">
        <v>133</v>
      </c>
      <c r="G80" s="50">
        <v>124</v>
      </c>
      <c r="H80" s="50">
        <v>155</v>
      </c>
      <c r="I80" s="50">
        <v>228</v>
      </c>
      <c r="J80" s="50">
        <v>39</v>
      </c>
      <c r="K80" s="50">
        <v>60</v>
      </c>
      <c r="L80" s="50">
        <v>128</v>
      </c>
      <c r="M80" s="50">
        <v>61</v>
      </c>
    </row>
    <row r="81" spans="1:13" x14ac:dyDescent="0.25">
      <c r="A81" s="48" t="s">
        <v>6</v>
      </c>
      <c r="B81" s="50">
        <v>4768</v>
      </c>
      <c r="C81" s="50">
        <v>5025</v>
      </c>
      <c r="D81" s="50">
        <v>5763</v>
      </c>
      <c r="E81" s="50">
        <v>4854</v>
      </c>
      <c r="F81" s="50">
        <v>4135</v>
      </c>
      <c r="G81" s="50">
        <v>4655</v>
      </c>
      <c r="H81" s="50">
        <v>4550</v>
      </c>
      <c r="I81" s="50">
        <v>4960</v>
      </c>
      <c r="J81" s="50">
        <v>3804</v>
      </c>
      <c r="K81" s="50">
        <v>4567</v>
      </c>
      <c r="L81" s="50">
        <v>3775</v>
      </c>
      <c r="M81" s="50">
        <v>3636</v>
      </c>
    </row>
    <row r="82" spans="1:13" x14ac:dyDescent="0.25">
      <c r="A82" s="48" t="s">
        <v>7</v>
      </c>
      <c r="B82" s="50">
        <v>110</v>
      </c>
      <c r="C82" s="50">
        <v>230</v>
      </c>
      <c r="D82" s="50">
        <v>25</v>
      </c>
      <c r="E82" s="50">
        <v>252</v>
      </c>
      <c r="F82" s="50">
        <v>150</v>
      </c>
      <c r="G82" s="50">
        <v>100</v>
      </c>
      <c r="H82" s="50">
        <v>244</v>
      </c>
      <c r="I82" s="50">
        <v>400</v>
      </c>
      <c r="J82" s="50">
        <v>130</v>
      </c>
      <c r="K82" s="50">
        <v>60</v>
      </c>
      <c r="L82" s="50">
        <v>85</v>
      </c>
      <c r="M82" s="50">
        <v>380</v>
      </c>
    </row>
    <row r="83" spans="1:13" x14ac:dyDescent="0.25">
      <c r="A83" s="48" t="s">
        <v>8</v>
      </c>
      <c r="B83" s="50">
        <v>182</v>
      </c>
      <c r="C83" s="50">
        <v>250</v>
      </c>
      <c r="D83" s="50">
        <v>16</v>
      </c>
      <c r="E83" s="50">
        <v>229</v>
      </c>
      <c r="F83" s="50">
        <v>212</v>
      </c>
      <c r="G83" s="50">
        <v>83</v>
      </c>
      <c r="H83" s="50">
        <v>232</v>
      </c>
      <c r="I83" s="50">
        <v>225</v>
      </c>
      <c r="J83" s="50">
        <v>104</v>
      </c>
      <c r="K83" s="50">
        <v>77</v>
      </c>
      <c r="L83" s="50">
        <v>155</v>
      </c>
      <c r="M83" s="50">
        <v>142</v>
      </c>
    </row>
    <row r="84" spans="1:13" x14ac:dyDescent="0.25">
      <c r="A84" s="48" t="s">
        <v>9</v>
      </c>
      <c r="B84" s="50">
        <v>238</v>
      </c>
      <c r="C84" s="50">
        <v>186</v>
      </c>
      <c r="D84" s="50">
        <v>442</v>
      </c>
      <c r="E84" s="50">
        <v>432</v>
      </c>
      <c r="F84" s="50">
        <v>711</v>
      </c>
      <c r="G84" s="50">
        <v>710</v>
      </c>
      <c r="H84" s="50">
        <v>405</v>
      </c>
      <c r="I84" s="50">
        <v>489</v>
      </c>
      <c r="J84" s="50">
        <v>482</v>
      </c>
      <c r="K84" s="50">
        <v>506</v>
      </c>
      <c r="L84" s="50">
        <v>396</v>
      </c>
      <c r="M84" s="50">
        <v>606</v>
      </c>
    </row>
    <row r="85" spans="1:13" x14ac:dyDescent="0.25">
      <c r="A85" s="48" t="s">
        <v>10</v>
      </c>
      <c r="B85" s="50">
        <v>95</v>
      </c>
      <c r="C85" s="50">
        <v>151</v>
      </c>
      <c r="D85" s="50">
        <v>60</v>
      </c>
      <c r="E85" s="50">
        <v>84</v>
      </c>
      <c r="F85" s="50">
        <v>223</v>
      </c>
      <c r="G85" s="50">
        <v>181</v>
      </c>
      <c r="H85" s="50">
        <v>183</v>
      </c>
      <c r="I85" s="50">
        <v>248</v>
      </c>
      <c r="J85" s="50">
        <v>319</v>
      </c>
      <c r="K85" s="50">
        <v>449</v>
      </c>
      <c r="L85" s="50">
        <v>367</v>
      </c>
      <c r="M85" s="50">
        <v>170</v>
      </c>
    </row>
    <row r="86" spans="1:13" x14ac:dyDescent="0.25">
      <c r="A86" s="48" t="s">
        <v>11</v>
      </c>
      <c r="B86" s="50">
        <v>80</v>
      </c>
      <c r="C86" s="50">
        <v>112</v>
      </c>
      <c r="D86" s="50">
        <v>174</v>
      </c>
      <c r="E86" s="50">
        <v>164</v>
      </c>
      <c r="F86" s="50">
        <v>178</v>
      </c>
      <c r="G86" s="50">
        <v>170</v>
      </c>
      <c r="H86" s="50">
        <v>211</v>
      </c>
      <c r="I86" s="50">
        <v>228</v>
      </c>
      <c r="J86" s="50">
        <v>207</v>
      </c>
      <c r="K86" s="50">
        <v>180</v>
      </c>
      <c r="L86" s="50">
        <v>91</v>
      </c>
      <c r="M86" s="50">
        <v>115</v>
      </c>
    </row>
    <row r="87" spans="1:13" x14ac:dyDescent="0.25">
      <c r="A87" s="48" t="s">
        <v>12</v>
      </c>
      <c r="B87" s="50">
        <v>532</v>
      </c>
      <c r="C87" s="50">
        <v>488</v>
      </c>
      <c r="D87" s="50">
        <v>816</v>
      </c>
      <c r="E87" s="50">
        <v>899</v>
      </c>
      <c r="F87" s="50">
        <v>892</v>
      </c>
      <c r="G87" s="50">
        <v>852</v>
      </c>
      <c r="H87" s="50">
        <v>879</v>
      </c>
      <c r="I87" s="50">
        <v>770</v>
      </c>
      <c r="J87" s="50">
        <v>696</v>
      </c>
      <c r="K87" s="50">
        <v>743</v>
      </c>
      <c r="L87" s="50">
        <v>700</v>
      </c>
      <c r="M87" s="50">
        <v>813</v>
      </c>
    </row>
    <row r="88" spans="1:13" x14ac:dyDescent="0.25">
      <c r="A88" s="48" t="s">
        <v>13</v>
      </c>
      <c r="B88" s="50">
        <v>5020</v>
      </c>
      <c r="C88" s="50">
        <v>3837</v>
      </c>
      <c r="D88" s="50">
        <v>3581</v>
      </c>
      <c r="E88" s="50">
        <v>4319</v>
      </c>
      <c r="F88" s="50">
        <v>4771</v>
      </c>
      <c r="G88" s="50">
        <v>5268</v>
      </c>
      <c r="H88" s="50">
        <v>5247</v>
      </c>
      <c r="I88" s="50">
        <v>7981</v>
      </c>
      <c r="J88" s="50">
        <v>9487</v>
      </c>
      <c r="K88" s="50">
        <v>10441</v>
      </c>
      <c r="L88" s="50">
        <v>8331</v>
      </c>
      <c r="M88" s="50">
        <v>8882</v>
      </c>
    </row>
    <row r="89" spans="1:13" x14ac:dyDescent="0.25">
      <c r="A89" s="133" t="s">
        <v>89</v>
      </c>
      <c r="B89" s="51">
        <f>SUM(B78,B79,B80,B81,B82,B83,B84,B85,B86,B87,B88)</f>
        <v>22884</v>
      </c>
      <c r="C89" s="51">
        <f t="shared" ref="C89:M89" si="5">SUM(C78,C79,C80,C81,C82,C83,C84,C85,C86,C87,C88)</f>
        <v>22717</v>
      </c>
      <c r="D89" s="51">
        <f t="shared" si="5"/>
        <v>24988</v>
      </c>
      <c r="E89" s="51">
        <f t="shared" si="5"/>
        <v>22472</v>
      </c>
      <c r="F89" s="51">
        <f t="shared" si="5"/>
        <v>20766</v>
      </c>
      <c r="G89" s="51">
        <f t="shared" si="5"/>
        <v>20429</v>
      </c>
      <c r="H89" s="51">
        <f t="shared" si="5"/>
        <v>21416</v>
      </c>
      <c r="I89" s="51">
        <f t="shared" si="5"/>
        <v>22126</v>
      </c>
      <c r="J89" s="51">
        <f t="shared" si="5"/>
        <v>19999</v>
      </c>
      <c r="K89" s="51">
        <f t="shared" si="5"/>
        <v>22295</v>
      </c>
      <c r="L89" s="51">
        <f t="shared" si="5"/>
        <v>18790</v>
      </c>
      <c r="M89" s="51">
        <f t="shared" si="5"/>
        <v>20298.994956140348</v>
      </c>
    </row>
    <row r="91" spans="1:13" x14ac:dyDescent="0.25">
      <c r="A91" s="424" t="s">
        <v>53</v>
      </c>
      <c r="B91" s="425"/>
      <c r="C91" s="425"/>
      <c r="D91" s="425"/>
      <c r="E91" s="425"/>
      <c r="F91" s="425"/>
      <c r="G91" s="425"/>
      <c r="H91" s="425"/>
      <c r="I91" s="425"/>
      <c r="J91" s="425"/>
      <c r="K91" s="425"/>
      <c r="L91" s="425"/>
      <c r="M91" s="426"/>
    </row>
    <row r="92" spans="1:13" x14ac:dyDescent="0.25">
      <c r="A92" s="52"/>
      <c r="B92" s="53">
        <v>43831</v>
      </c>
      <c r="C92" s="53">
        <v>43862</v>
      </c>
      <c r="D92" s="53">
        <v>43891</v>
      </c>
      <c r="E92" s="54">
        <v>43922</v>
      </c>
      <c r="F92" s="55">
        <v>43952</v>
      </c>
      <c r="G92" s="56">
        <v>43983</v>
      </c>
      <c r="H92" s="56">
        <v>44013</v>
      </c>
      <c r="I92" s="56">
        <v>44044</v>
      </c>
      <c r="J92" s="56">
        <v>44075</v>
      </c>
      <c r="K92" s="56">
        <v>44105</v>
      </c>
      <c r="L92" s="56">
        <v>44136</v>
      </c>
      <c r="M92" s="56">
        <v>44166</v>
      </c>
    </row>
    <row r="93" spans="1:13" x14ac:dyDescent="0.25">
      <c r="A93" s="52" t="s">
        <v>3</v>
      </c>
      <c r="B93" s="57">
        <v>9294</v>
      </c>
      <c r="C93" s="57">
        <v>8862</v>
      </c>
      <c r="D93" s="90">
        <v>7878.4449999999997</v>
      </c>
      <c r="E93" s="91">
        <v>9082.0400000000009</v>
      </c>
      <c r="F93" s="58">
        <v>6148</v>
      </c>
      <c r="G93" s="59">
        <v>6361</v>
      </c>
      <c r="H93" s="59">
        <v>4431</v>
      </c>
      <c r="I93" s="60">
        <v>4653</v>
      </c>
      <c r="J93" s="60">
        <v>5775</v>
      </c>
      <c r="K93" s="60">
        <v>7473</v>
      </c>
      <c r="L93" s="60">
        <v>7506</v>
      </c>
      <c r="M93" s="60">
        <v>12545</v>
      </c>
    </row>
    <row r="94" spans="1:13" x14ac:dyDescent="0.25">
      <c r="A94" s="52" t="s">
        <v>4</v>
      </c>
      <c r="B94" s="57">
        <v>5964</v>
      </c>
      <c r="C94" s="57">
        <v>1707</v>
      </c>
      <c r="D94" s="90">
        <v>967.75</v>
      </c>
      <c r="E94" s="91">
        <v>1143.5</v>
      </c>
      <c r="F94" s="60">
        <v>1243</v>
      </c>
      <c r="G94" s="59">
        <v>1901</v>
      </c>
      <c r="H94" s="59">
        <v>2072</v>
      </c>
      <c r="I94" s="60">
        <v>3000</v>
      </c>
      <c r="J94" s="60">
        <v>1351</v>
      </c>
      <c r="K94" s="60">
        <v>2853</v>
      </c>
      <c r="L94" s="60">
        <v>3397</v>
      </c>
      <c r="M94" s="60">
        <v>2166</v>
      </c>
    </row>
    <row r="95" spans="1:13" x14ac:dyDescent="0.25">
      <c r="A95" s="52" t="s">
        <v>5</v>
      </c>
      <c r="B95" s="57">
        <v>57</v>
      </c>
      <c r="C95" s="57">
        <v>39</v>
      </c>
      <c r="D95" s="90">
        <v>57.25</v>
      </c>
      <c r="E95" s="91">
        <v>31.5</v>
      </c>
      <c r="F95" s="60">
        <v>100</v>
      </c>
      <c r="G95" s="59">
        <v>65</v>
      </c>
      <c r="H95" s="59">
        <v>33</v>
      </c>
      <c r="I95" s="60">
        <v>187</v>
      </c>
      <c r="J95" s="60">
        <v>63</v>
      </c>
      <c r="K95" s="60">
        <v>23</v>
      </c>
      <c r="L95" s="60">
        <v>58</v>
      </c>
      <c r="M95" s="60">
        <v>37</v>
      </c>
    </row>
    <row r="96" spans="1:13" x14ac:dyDescent="0.25">
      <c r="A96" s="52" t="s">
        <v>6</v>
      </c>
      <c r="B96" s="57">
        <v>9611</v>
      </c>
      <c r="C96" s="57">
        <v>6750</v>
      </c>
      <c r="D96" s="90">
        <v>4708.25</v>
      </c>
      <c r="E96" s="91">
        <v>4106</v>
      </c>
      <c r="F96" s="60">
        <v>4109</v>
      </c>
      <c r="G96" s="59">
        <v>3843</v>
      </c>
      <c r="H96" s="59">
        <v>3696</v>
      </c>
      <c r="I96" s="60">
        <v>4894</v>
      </c>
      <c r="J96" s="60">
        <v>3515</v>
      </c>
      <c r="K96" s="60">
        <v>3677</v>
      </c>
      <c r="L96" s="60">
        <v>3539</v>
      </c>
      <c r="M96" s="60">
        <v>3728</v>
      </c>
    </row>
    <row r="97" spans="1:13" x14ac:dyDescent="0.25">
      <c r="A97" s="52" t="s">
        <v>7</v>
      </c>
      <c r="B97" s="57">
        <v>245</v>
      </c>
      <c r="C97" s="57">
        <v>515</v>
      </c>
      <c r="D97" s="90">
        <v>300</v>
      </c>
      <c r="E97" s="91">
        <v>27.25</v>
      </c>
      <c r="F97" s="60">
        <v>76</v>
      </c>
      <c r="G97" s="59">
        <v>65</v>
      </c>
      <c r="H97" s="59">
        <v>444</v>
      </c>
      <c r="I97" s="60">
        <v>240</v>
      </c>
      <c r="J97" s="60">
        <v>115</v>
      </c>
      <c r="K97" s="60">
        <v>8</v>
      </c>
      <c r="L97" s="60">
        <v>140</v>
      </c>
      <c r="M97" s="60">
        <v>247</v>
      </c>
    </row>
    <row r="98" spans="1:13" x14ac:dyDescent="0.25">
      <c r="A98" s="52" t="s">
        <v>8</v>
      </c>
      <c r="B98" s="57">
        <v>135</v>
      </c>
      <c r="C98" s="57">
        <v>209</v>
      </c>
      <c r="D98" s="90">
        <v>58.5</v>
      </c>
      <c r="E98" s="91">
        <v>47.25</v>
      </c>
      <c r="F98" s="60">
        <v>65</v>
      </c>
      <c r="G98" s="59">
        <v>214</v>
      </c>
      <c r="H98" s="59">
        <v>313</v>
      </c>
      <c r="I98" s="60">
        <v>320</v>
      </c>
      <c r="J98" s="60">
        <v>261</v>
      </c>
      <c r="K98" s="60">
        <v>202</v>
      </c>
      <c r="L98" s="60">
        <v>122</v>
      </c>
      <c r="M98" s="60">
        <v>120</v>
      </c>
    </row>
    <row r="99" spans="1:13" x14ac:dyDescent="0.25">
      <c r="A99" s="52" t="s">
        <v>9</v>
      </c>
      <c r="B99" s="57">
        <v>452</v>
      </c>
      <c r="C99" s="57">
        <v>283</v>
      </c>
      <c r="D99" s="90">
        <v>59.924999999999997</v>
      </c>
      <c r="E99" s="91">
        <v>77.55</v>
      </c>
      <c r="F99" s="60">
        <v>456</v>
      </c>
      <c r="G99" s="59">
        <v>376</v>
      </c>
      <c r="H99" s="59">
        <v>319</v>
      </c>
      <c r="I99" s="60">
        <v>449</v>
      </c>
      <c r="J99" s="60">
        <v>514</v>
      </c>
      <c r="K99" s="60">
        <v>886</v>
      </c>
      <c r="L99" s="60">
        <v>594</v>
      </c>
      <c r="M99" s="60">
        <v>418</v>
      </c>
    </row>
    <row r="100" spans="1:13" x14ac:dyDescent="0.25">
      <c r="A100" s="52" t="s">
        <v>10</v>
      </c>
      <c r="B100" s="57">
        <v>128</v>
      </c>
      <c r="C100" s="57">
        <v>35</v>
      </c>
      <c r="D100" s="90">
        <v>10.95</v>
      </c>
      <c r="E100" s="91">
        <v>49.092500000000001</v>
      </c>
      <c r="F100" s="60">
        <v>80</v>
      </c>
      <c r="G100" s="59">
        <v>60</v>
      </c>
      <c r="H100" s="59">
        <v>35</v>
      </c>
      <c r="I100" s="60">
        <v>189</v>
      </c>
      <c r="J100" s="60">
        <v>335</v>
      </c>
      <c r="K100" s="60">
        <v>265</v>
      </c>
      <c r="L100" s="60">
        <v>145</v>
      </c>
      <c r="M100" s="60">
        <v>135</v>
      </c>
    </row>
    <row r="101" spans="1:13" x14ac:dyDescent="0.25">
      <c r="A101" s="52" t="s">
        <v>11</v>
      </c>
      <c r="B101" s="57">
        <v>88</v>
      </c>
      <c r="C101" s="57">
        <v>66</v>
      </c>
      <c r="D101" s="90">
        <v>65.517499999999998</v>
      </c>
      <c r="E101" s="91">
        <v>90.884999999999991</v>
      </c>
      <c r="F101" s="60">
        <v>102</v>
      </c>
      <c r="G101" s="59">
        <v>124</v>
      </c>
      <c r="H101" s="59">
        <v>192</v>
      </c>
      <c r="I101" s="60">
        <v>261</v>
      </c>
      <c r="J101" s="60">
        <v>208</v>
      </c>
      <c r="K101" s="60">
        <v>173</v>
      </c>
      <c r="L101" s="60">
        <v>115</v>
      </c>
      <c r="M101" s="60">
        <v>30</v>
      </c>
    </row>
    <row r="102" spans="1:13" x14ac:dyDescent="0.25">
      <c r="A102" s="52" t="s">
        <v>12</v>
      </c>
      <c r="B102" s="57">
        <v>643</v>
      </c>
      <c r="C102" s="57">
        <v>587</v>
      </c>
      <c r="D102" s="90">
        <v>525.82499999999993</v>
      </c>
      <c r="E102" s="91">
        <v>415.125</v>
      </c>
      <c r="F102" s="60">
        <v>976</v>
      </c>
      <c r="G102" s="59">
        <v>671</v>
      </c>
      <c r="H102" s="59">
        <v>729</v>
      </c>
      <c r="I102" s="60">
        <v>1381</v>
      </c>
      <c r="J102" s="60">
        <v>705</v>
      </c>
      <c r="K102" s="60">
        <v>923</v>
      </c>
      <c r="L102" s="60">
        <v>1032</v>
      </c>
      <c r="M102" s="60">
        <v>566</v>
      </c>
    </row>
    <row r="103" spans="1:13" x14ac:dyDescent="0.25">
      <c r="A103" s="52" t="s">
        <v>13</v>
      </c>
      <c r="B103" s="57">
        <v>10263</v>
      </c>
      <c r="C103" s="57">
        <v>4722</v>
      </c>
      <c r="D103" s="90">
        <v>2579.0349999999999</v>
      </c>
      <c r="E103" s="91">
        <v>3340.8074999999999</v>
      </c>
      <c r="F103" s="60">
        <v>4370</v>
      </c>
      <c r="G103" s="59">
        <v>4246</v>
      </c>
      <c r="H103" s="59">
        <v>4618</v>
      </c>
      <c r="I103" s="60">
        <v>8475</v>
      </c>
      <c r="J103" s="60">
        <v>13906</v>
      </c>
      <c r="K103" s="60">
        <v>13717</v>
      </c>
      <c r="L103" s="60">
        <v>13350</v>
      </c>
      <c r="M103" s="60">
        <v>9459</v>
      </c>
    </row>
    <row r="104" spans="1:13" x14ac:dyDescent="0.25">
      <c r="A104" s="132" t="s">
        <v>89</v>
      </c>
      <c r="B104" s="61">
        <f>SUM(B93,B94,B95,B96,B97,B98,B99,B100,B101,B102,B103)</f>
        <v>36880</v>
      </c>
      <c r="C104" s="61">
        <f t="shared" ref="C104:M104" si="6">SUM(C93,C94,C95,C96,C97,C98,C99,C100,C101,C102,C103)</f>
        <v>23775</v>
      </c>
      <c r="D104" s="61">
        <f t="shared" si="6"/>
        <v>17211.447500000002</v>
      </c>
      <c r="E104" s="61">
        <f t="shared" si="6"/>
        <v>18411</v>
      </c>
      <c r="F104" s="61">
        <f t="shared" si="6"/>
        <v>17725</v>
      </c>
      <c r="G104" s="61">
        <f t="shared" si="6"/>
        <v>17926</v>
      </c>
      <c r="H104" s="61">
        <f t="shared" si="6"/>
        <v>16882</v>
      </c>
      <c r="I104" s="61">
        <f t="shared" si="6"/>
        <v>24049</v>
      </c>
      <c r="J104" s="61">
        <f t="shared" si="6"/>
        <v>26748</v>
      </c>
      <c r="K104" s="61">
        <f t="shared" si="6"/>
        <v>30200</v>
      </c>
      <c r="L104" s="61">
        <f t="shared" si="6"/>
        <v>29998</v>
      </c>
      <c r="M104" s="61">
        <f t="shared" si="6"/>
        <v>29451</v>
      </c>
    </row>
    <row r="106" spans="1:13" x14ac:dyDescent="0.25">
      <c r="A106" s="438" t="s">
        <v>54</v>
      </c>
      <c r="B106" s="439"/>
      <c r="C106" s="439"/>
      <c r="D106" s="439"/>
      <c r="E106" s="439"/>
      <c r="F106" s="439"/>
      <c r="G106" s="439"/>
      <c r="H106" s="439"/>
      <c r="I106" s="439"/>
      <c r="J106" s="439"/>
      <c r="K106" s="439"/>
      <c r="L106" s="439"/>
      <c r="M106" s="440"/>
    </row>
    <row r="107" spans="1:13" x14ac:dyDescent="0.25">
      <c r="A107" s="62"/>
      <c r="B107" s="63">
        <v>43466</v>
      </c>
      <c r="C107" s="63">
        <v>43497</v>
      </c>
      <c r="D107" s="63">
        <v>43525</v>
      </c>
      <c r="E107" s="63">
        <v>43556</v>
      </c>
      <c r="F107" s="63">
        <v>43586</v>
      </c>
      <c r="G107" s="63">
        <v>43617</v>
      </c>
      <c r="H107" s="63">
        <v>43647</v>
      </c>
      <c r="I107" s="63">
        <v>43678</v>
      </c>
      <c r="J107" s="63">
        <v>43709</v>
      </c>
      <c r="K107" s="63">
        <v>43739</v>
      </c>
      <c r="L107" s="63">
        <v>43770</v>
      </c>
      <c r="M107" s="63">
        <v>43800</v>
      </c>
    </row>
    <row r="108" spans="1:13" x14ac:dyDescent="0.25">
      <c r="A108" s="62" t="s">
        <v>3</v>
      </c>
      <c r="B108" s="64">
        <v>5727</v>
      </c>
      <c r="C108" s="64">
        <v>8622</v>
      </c>
      <c r="D108" s="64">
        <v>9064</v>
      </c>
      <c r="E108" s="64">
        <v>6399</v>
      </c>
      <c r="F108" s="64">
        <v>7079</v>
      </c>
      <c r="G108" s="64">
        <v>4327</v>
      </c>
      <c r="H108" s="64">
        <v>4747</v>
      </c>
      <c r="I108" s="64">
        <v>6484</v>
      </c>
      <c r="J108" s="64">
        <v>5594</v>
      </c>
      <c r="K108" s="64">
        <v>7491</v>
      </c>
      <c r="L108" s="64">
        <v>5610</v>
      </c>
      <c r="M108" s="64">
        <v>4959</v>
      </c>
    </row>
    <row r="109" spans="1:13" x14ac:dyDescent="0.25">
      <c r="A109" s="62" t="s">
        <v>4</v>
      </c>
      <c r="B109" s="64">
        <v>3061</v>
      </c>
      <c r="C109" s="64">
        <v>3865</v>
      </c>
      <c r="D109" s="64">
        <v>2346</v>
      </c>
      <c r="E109" s="64">
        <v>1084</v>
      </c>
      <c r="F109" s="64">
        <v>1112</v>
      </c>
      <c r="G109" s="64">
        <v>1791</v>
      </c>
      <c r="H109" s="64">
        <v>2062</v>
      </c>
      <c r="I109" s="64">
        <v>2552</v>
      </c>
      <c r="J109" s="64">
        <v>3053</v>
      </c>
      <c r="K109" s="64">
        <v>3596</v>
      </c>
      <c r="L109" s="64">
        <v>4414</v>
      </c>
      <c r="M109" s="64">
        <v>2886</v>
      </c>
    </row>
    <row r="110" spans="1:13" x14ac:dyDescent="0.25">
      <c r="A110" s="62" t="s">
        <v>5</v>
      </c>
      <c r="B110" s="64">
        <v>319</v>
      </c>
      <c r="C110" s="64">
        <v>247</v>
      </c>
      <c r="D110" s="64">
        <v>165</v>
      </c>
      <c r="E110" s="64">
        <v>445</v>
      </c>
      <c r="F110" s="64">
        <v>489</v>
      </c>
      <c r="G110" s="64">
        <v>363</v>
      </c>
      <c r="H110" s="64">
        <v>548</v>
      </c>
      <c r="I110" s="64">
        <v>466</v>
      </c>
      <c r="J110" s="64">
        <v>297</v>
      </c>
      <c r="K110" s="64">
        <v>296</v>
      </c>
      <c r="L110" s="64">
        <v>366</v>
      </c>
      <c r="M110" s="64">
        <v>41</v>
      </c>
    </row>
    <row r="111" spans="1:13" x14ac:dyDescent="0.25">
      <c r="A111" s="62" t="s">
        <v>6</v>
      </c>
      <c r="B111" s="64">
        <v>6825</v>
      </c>
      <c r="C111" s="64">
        <v>7219</v>
      </c>
      <c r="D111" s="64">
        <v>8279</v>
      </c>
      <c r="E111" s="64">
        <v>5410</v>
      </c>
      <c r="F111" s="64">
        <v>6860</v>
      </c>
      <c r="G111" s="64">
        <v>8629</v>
      </c>
      <c r="H111" s="64">
        <v>7237</v>
      </c>
      <c r="I111" s="64">
        <v>6699</v>
      </c>
      <c r="J111" s="64">
        <v>6717</v>
      </c>
      <c r="K111" s="64">
        <v>4443</v>
      </c>
      <c r="L111" s="64">
        <v>4753</v>
      </c>
      <c r="M111" s="64">
        <v>5702</v>
      </c>
    </row>
    <row r="112" spans="1:13" x14ac:dyDescent="0.25">
      <c r="A112" s="62" t="s">
        <v>7</v>
      </c>
      <c r="B112" s="64">
        <v>605</v>
      </c>
      <c r="C112" s="64">
        <v>315</v>
      </c>
      <c r="D112" s="64">
        <v>204</v>
      </c>
      <c r="E112" s="64">
        <v>165</v>
      </c>
      <c r="F112" s="64">
        <v>212</v>
      </c>
      <c r="G112" s="64">
        <v>300</v>
      </c>
      <c r="H112" s="64">
        <v>218</v>
      </c>
      <c r="I112" s="64">
        <v>688</v>
      </c>
      <c r="J112" s="64">
        <v>305</v>
      </c>
      <c r="K112" s="64">
        <v>350</v>
      </c>
      <c r="L112" s="64">
        <v>140</v>
      </c>
      <c r="M112" s="64">
        <v>380</v>
      </c>
    </row>
    <row r="113" spans="1:13" x14ac:dyDescent="0.25">
      <c r="A113" s="62" t="s">
        <v>8</v>
      </c>
      <c r="B113" s="64">
        <v>124</v>
      </c>
      <c r="C113" s="64">
        <v>99</v>
      </c>
      <c r="D113" s="64">
        <v>149</v>
      </c>
      <c r="E113" s="64">
        <v>162</v>
      </c>
      <c r="F113" s="64">
        <v>196</v>
      </c>
      <c r="G113" s="64">
        <v>223</v>
      </c>
      <c r="H113" s="64">
        <v>410</v>
      </c>
      <c r="I113" s="64">
        <v>313</v>
      </c>
      <c r="J113" s="64">
        <v>212</v>
      </c>
      <c r="K113" s="64">
        <v>245</v>
      </c>
      <c r="L113" s="64">
        <v>128</v>
      </c>
      <c r="M113" s="64">
        <v>113</v>
      </c>
    </row>
    <row r="114" spans="1:13" x14ac:dyDescent="0.25">
      <c r="A114" s="62" t="s">
        <v>9</v>
      </c>
      <c r="B114" s="64">
        <v>566</v>
      </c>
      <c r="C114" s="64">
        <v>719</v>
      </c>
      <c r="D114" s="64">
        <v>158</v>
      </c>
      <c r="E114" s="64">
        <v>703</v>
      </c>
      <c r="F114" s="64">
        <v>464</v>
      </c>
      <c r="G114" s="64">
        <v>738</v>
      </c>
      <c r="H114" s="64">
        <v>564</v>
      </c>
      <c r="I114" s="64">
        <v>737</v>
      </c>
      <c r="J114" s="64">
        <v>615</v>
      </c>
      <c r="K114" s="64">
        <v>618</v>
      </c>
      <c r="L114" s="64">
        <v>506</v>
      </c>
      <c r="M114" s="64">
        <v>758</v>
      </c>
    </row>
    <row r="115" spans="1:13" x14ac:dyDescent="0.25">
      <c r="A115" s="62" t="s">
        <v>10</v>
      </c>
      <c r="B115" s="64">
        <v>116</v>
      </c>
      <c r="C115" s="64">
        <v>23</v>
      </c>
      <c r="D115" s="64">
        <v>46</v>
      </c>
      <c r="E115" s="64">
        <v>55</v>
      </c>
      <c r="F115" s="64">
        <v>75</v>
      </c>
      <c r="G115" s="64">
        <v>90</v>
      </c>
      <c r="H115" s="64">
        <v>148</v>
      </c>
      <c r="I115" s="64">
        <v>145</v>
      </c>
      <c r="J115" s="64">
        <v>309</v>
      </c>
      <c r="K115" s="64">
        <v>356</v>
      </c>
      <c r="L115" s="64">
        <v>323</v>
      </c>
      <c r="M115" s="64">
        <v>215</v>
      </c>
    </row>
    <row r="116" spans="1:13" x14ac:dyDescent="0.25">
      <c r="A116" s="62" t="s">
        <v>11</v>
      </c>
      <c r="B116" s="64">
        <v>63</v>
      </c>
      <c r="C116" s="64">
        <v>39</v>
      </c>
      <c r="D116" s="64">
        <v>76</v>
      </c>
      <c r="E116" s="64">
        <v>76</v>
      </c>
      <c r="F116" s="64">
        <v>139</v>
      </c>
      <c r="G116" s="64">
        <v>117</v>
      </c>
      <c r="H116" s="64">
        <v>294</v>
      </c>
      <c r="I116" s="64">
        <v>212</v>
      </c>
      <c r="J116" s="64">
        <v>162</v>
      </c>
      <c r="K116" s="64">
        <v>209</v>
      </c>
      <c r="L116" s="64">
        <v>117</v>
      </c>
      <c r="M116" s="64">
        <v>128</v>
      </c>
    </row>
    <row r="117" spans="1:13" x14ac:dyDescent="0.25">
      <c r="A117" s="62" t="s">
        <v>12</v>
      </c>
      <c r="B117" s="64">
        <v>926</v>
      </c>
      <c r="C117" s="64">
        <v>503</v>
      </c>
      <c r="D117" s="64">
        <v>596</v>
      </c>
      <c r="E117" s="64">
        <v>675</v>
      </c>
      <c r="F117" s="64">
        <v>1043</v>
      </c>
      <c r="G117" s="64">
        <v>1002</v>
      </c>
      <c r="H117" s="64">
        <v>728</v>
      </c>
      <c r="I117" s="64">
        <v>1098</v>
      </c>
      <c r="J117" s="64">
        <v>745</v>
      </c>
      <c r="K117" s="64">
        <v>1010</v>
      </c>
      <c r="L117" s="64">
        <v>1109</v>
      </c>
      <c r="M117" s="64">
        <v>817</v>
      </c>
    </row>
    <row r="118" spans="1:13" x14ac:dyDescent="0.25">
      <c r="A118" s="62" t="s">
        <v>13</v>
      </c>
      <c r="B118" s="64">
        <v>10948</v>
      </c>
      <c r="C118" s="64">
        <v>8959</v>
      </c>
      <c r="D118" s="64">
        <v>4663</v>
      </c>
      <c r="E118" s="64">
        <v>8116</v>
      </c>
      <c r="F118" s="64">
        <v>7427</v>
      </c>
      <c r="G118" s="64">
        <v>9188</v>
      </c>
      <c r="H118" s="64">
        <v>8327</v>
      </c>
      <c r="I118" s="64">
        <v>6133</v>
      </c>
      <c r="J118" s="64">
        <v>1237</v>
      </c>
      <c r="K118" s="64">
        <v>15484</v>
      </c>
      <c r="L118" s="64">
        <v>15346</v>
      </c>
      <c r="M118" s="64">
        <v>15385</v>
      </c>
    </row>
    <row r="119" spans="1:13" x14ac:dyDescent="0.25">
      <c r="A119" s="131" t="s">
        <v>89</v>
      </c>
      <c r="B119" s="65">
        <v>29280</v>
      </c>
      <c r="C119" s="65">
        <v>30610</v>
      </c>
      <c r="D119" s="65">
        <v>25746</v>
      </c>
      <c r="E119" s="65">
        <v>23290</v>
      </c>
      <c r="F119" s="65">
        <v>23290</v>
      </c>
      <c r="G119" s="65">
        <v>23290</v>
      </c>
      <c r="H119" s="65">
        <v>23290</v>
      </c>
      <c r="I119" s="65">
        <v>23290</v>
      </c>
      <c r="J119" s="65">
        <v>23290</v>
      </c>
      <c r="K119" s="65">
        <v>23290</v>
      </c>
      <c r="L119" s="65">
        <v>23290</v>
      </c>
      <c r="M119" s="65">
        <v>23290</v>
      </c>
    </row>
    <row r="121" spans="1:13" x14ac:dyDescent="0.25">
      <c r="A121" s="430" t="s">
        <v>55</v>
      </c>
      <c r="B121" s="431"/>
      <c r="C121" s="431"/>
      <c r="D121" s="431"/>
      <c r="E121" s="431"/>
      <c r="F121" s="431"/>
      <c r="G121" s="431"/>
      <c r="H121" s="431"/>
      <c r="I121" s="431"/>
      <c r="J121" s="431"/>
      <c r="K121" s="431"/>
      <c r="L121" s="431"/>
      <c r="M121" s="432"/>
    </row>
    <row r="122" spans="1:13" x14ac:dyDescent="0.25">
      <c r="A122" s="66"/>
      <c r="B122" s="67">
        <v>43101</v>
      </c>
      <c r="C122" s="67">
        <v>43132</v>
      </c>
      <c r="D122" s="67">
        <v>43160</v>
      </c>
      <c r="E122" s="67">
        <v>43191</v>
      </c>
      <c r="F122" s="67">
        <v>43221</v>
      </c>
      <c r="G122" s="67">
        <v>43252</v>
      </c>
      <c r="H122" s="67">
        <v>43282</v>
      </c>
      <c r="I122" s="67">
        <v>43313</v>
      </c>
      <c r="J122" s="67">
        <v>43344</v>
      </c>
      <c r="K122" s="67">
        <v>43374</v>
      </c>
      <c r="L122" s="67">
        <v>43405</v>
      </c>
      <c r="M122" s="67">
        <v>43435</v>
      </c>
    </row>
    <row r="123" spans="1:13" x14ac:dyDescent="0.25">
      <c r="A123" s="66" t="s">
        <v>3</v>
      </c>
      <c r="B123" s="68">
        <v>12262</v>
      </c>
      <c r="C123" s="68">
        <v>9877</v>
      </c>
      <c r="D123" s="68">
        <v>10030</v>
      </c>
      <c r="E123" s="68">
        <v>10264</v>
      </c>
      <c r="F123" s="68">
        <v>8383</v>
      </c>
      <c r="G123" s="68">
        <v>7639</v>
      </c>
      <c r="H123" s="68">
        <v>5757</v>
      </c>
      <c r="I123" s="68">
        <v>5812</v>
      </c>
      <c r="J123" s="68">
        <v>4891</v>
      </c>
      <c r="K123" s="68">
        <v>4698</v>
      </c>
      <c r="L123" s="68">
        <v>4057</v>
      </c>
      <c r="M123" s="68">
        <v>3985</v>
      </c>
    </row>
    <row r="124" spans="1:13" x14ac:dyDescent="0.25">
      <c r="A124" s="66" t="s">
        <v>4</v>
      </c>
      <c r="B124" s="68">
        <v>2535</v>
      </c>
      <c r="C124" s="68">
        <v>3307</v>
      </c>
      <c r="D124" s="68">
        <v>900</v>
      </c>
      <c r="E124" s="68">
        <v>175</v>
      </c>
      <c r="F124" s="68">
        <v>173</v>
      </c>
      <c r="G124" s="68">
        <v>471</v>
      </c>
      <c r="H124" s="68">
        <v>434</v>
      </c>
      <c r="I124" s="68">
        <v>365</v>
      </c>
      <c r="J124" s="68">
        <v>1340</v>
      </c>
      <c r="K124" s="68">
        <v>2294</v>
      </c>
      <c r="L124" s="68">
        <v>2027</v>
      </c>
      <c r="M124" s="68">
        <v>2450</v>
      </c>
    </row>
    <row r="125" spans="1:13" x14ac:dyDescent="0.25">
      <c r="A125" s="66" t="s">
        <v>5</v>
      </c>
      <c r="B125" s="68">
        <v>327</v>
      </c>
      <c r="C125" s="68">
        <v>400</v>
      </c>
      <c r="D125" s="68">
        <v>444</v>
      </c>
      <c r="E125" s="68">
        <v>683</v>
      </c>
      <c r="F125" s="68">
        <v>830</v>
      </c>
      <c r="G125" s="68">
        <v>596</v>
      </c>
      <c r="H125" s="68">
        <v>711</v>
      </c>
      <c r="I125" s="68">
        <v>560</v>
      </c>
      <c r="J125" s="68">
        <v>272</v>
      </c>
      <c r="K125" s="68">
        <v>409</v>
      </c>
      <c r="L125" s="68">
        <v>276</v>
      </c>
      <c r="M125" s="68">
        <v>89</v>
      </c>
    </row>
    <row r="126" spans="1:13" x14ac:dyDescent="0.25">
      <c r="A126" s="66" t="s">
        <v>6</v>
      </c>
      <c r="B126" s="68">
        <v>6570</v>
      </c>
      <c r="C126" s="68">
        <v>9986</v>
      </c>
      <c r="D126" s="68">
        <v>7882</v>
      </c>
      <c r="E126" s="68">
        <v>4950</v>
      </c>
      <c r="F126" s="68">
        <v>5804</v>
      </c>
      <c r="G126" s="68">
        <v>6434</v>
      </c>
      <c r="H126" s="68">
        <v>5671</v>
      </c>
      <c r="I126" s="68">
        <v>5750</v>
      </c>
      <c r="J126" s="68">
        <v>4620</v>
      </c>
      <c r="K126" s="68">
        <v>5709</v>
      </c>
      <c r="L126" s="68">
        <v>7284</v>
      </c>
      <c r="M126" s="68">
        <v>7120</v>
      </c>
    </row>
    <row r="127" spans="1:13" x14ac:dyDescent="0.25">
      <c r="A127" s="66" t="s">
        <v>7</v>
      </c>
      <c r="B127" s="68">
        <v>460</v>
      </c>
      <c r="C127" s="68">
        <v>295</v>
      </c>
      <c r="D127" s="68">
        <v>88</v>
      </c>
      <c r="E127" s="68">
        <v>125</v>
      </c>
      <c r="F127" s="68">
        <v>156</v>
      </c>
      <c r="G127" s="68">
        <v>185</v>
      </c>
      <c r="H127" s="68">
        <v>135</v>
      </c>
      <c r="I127" s="68">
        <v>304</v>
      </c>
      <c r="J127" s="68">
        <v>325</v>
      </c>
      <c r="K127" s="68">
        <v>585</v>
      </c>
      <c r="L127" s="68">
        <v>132</v>
      </c>
      <c r="M127" s="68">
        <v>260</v>
      </c>
    </row>
    <row r="128" spans="1:13" x14ac:dyDescent="0.25">
      <c r="A128" s="66" t="s">
        <v>8</v>
      </c>
      <c r="B128" s="68">
        <v>185</v>
      </c>
      <c r="C128" s="68">
        <v>128</v>
      </c>
      <c r="D128" s="68">
        <v>76</v>
      </c>
      <c r="E128" s="68">
        <v>50</v>
      </c>
      <c r="F128" s="68">
        <v>67</v>
      </c>
      <c r="G128" s="68">
        <v>95</v>
      </c>
      <c r="H128" s="68">
        <v>117</v>
      </c>
      <c r="I128" s="68">
        <v>58</v>
      </c>
      <c r="J128" s="68">
        <v>187</v>
      </c>
      <c r="K128" s="68">
        <v>155</v>
      </c>
      <c r="L128" s="68">
        <v>83</v>
      </c>
      <c r="M128" s="68">
        <v>105</v>
      </c>
    </row>
    <row r="129" spans="1:13" x14ac:dyDescent="0.25">
      <c r="A129" s="66" t="s">
        <v>9</v>
      </c>
      <c r="B129" s="68">
        <v>559</v>
      </c>
      <c r="C129" s="68">
        <v>477</v>
      </c>
      <c r="D129" s="68">
        <v>541</v>
      </c>
      <c r="E129" s="68">
        <v>392</v>
      </c>
      <c r="F129" s="68">
        <v>636</v>
      </c>
      <c r="G129" s="68">
        <v>844</v>
      </c>
      <c r="H129" s="68">
        <v>632</v>
      </c>
      <c r="I129" s="68">
        <v>813</v>
      </c>
      <c r="J129" s="68">
        <v>964</v>
      </c>
      <c r="K129" s="68">
        <v>1145</v>
      </c>
      <c r="L129" s="68">
        <v>977</v>
      </c>
      <c r="M129" s="68">
        <v>541</v>
      </c>
    </row>
    <row r="130" spans="1:13" x14ac:dyDescent="0.25">
      <c r="A130" s="66" t="s">
        <v>10</v>
      </c>
      <c r="B130" s="68">
        <v>177</v>
      </c>
      <c r="C130" s="68">
        <v>165</v>
      </c>
      <c r="D130" s="68">
        <v>60</v>
      </c>
      <c r="E130" s="68">
        <v>104</v>
      </c>
      <c r="F130" s="68">
        <v>118</v>
      </c>
      <c r="G130" s="68">
        <v>138</v>
      </c>
      <c r="H130" s="68">
        <v>174</v>
      </c>
      <c r="I130" s="68">
        <v>348</v>
      </c>
      <c r="J130" s="68">
        <v>436</v>
      </c>
      <c r="K130" s="68">
        <v>509</v>
      </c>
      <c r="L130" s="68">
        <v>320</v>
      </c>
      <c r="M130" s="68">
        <v>361</v>
      </c>
    </row>
    <row r="131" spans="1:13" x14ac:dyDescent="0.25">
      <c r="A131" s="66" t="s">
        <v>11</v>
      </c>
      <c r="B131" s="68">
        <v>127</v>
      </c>
      <c r="C131" s="68">
        <v>103</v>
      </c>
      <c r="D131" s="68">
        <v>155</v>
      </c>
      <c r="E131" s="68">
        <v>177</v>
      </c>
      <c r="F131" s="68">
        <v>164</v>
      </c>
      <c r="G131" s="68">
        <v>250</v>
      </c>
      <c r="H131" s="68">
        <v>265</v>
      </c>
      <c r="I131" s="68">
        <v>209</v>
      </c>
      <c r="J131" s="68">
        <v>148</v>
      </c>
      <c r="K131" s="68">
        <v>186</v>
      </c>
      <c r="L131" s="68">
        <v>50</v>
      </c>
      <c r="M131" s="68">
        <v>48</v>
      </c>
    </row>
    <row r="132" spans="1:13" x14ac:dyDescent="0.25">
      <c r="A132" s="66" t="s">
        <v>12</v>
      </c>
      <c r="B132" s="68">
        <v>1143</v>
      </c>
      <c r="C132" s="68">
        <v>524</v>
      </c>
      <c r="D132" s="68">
        <v>672</v>
      </c>
      <c r="E132" s="68">
        <v>549</v>
      </c>
      <c r="F132" s="68">
        <v>1168</v>
      </c>
      <c r="G132" s="68">
        <v>1079</v>
      </c>
      <c r="H132" s="68">
        <v>1083</v>
      </c>
      <c r="I132" s="68">
        <v>1141</v>
      </c>
      <c r="J132" s="68">
        <v>1101</v>
      </c>
      <c r="K132" s="68">
        <v>982</v>
      </c>
      <c r="L132" s="68">
        <v>798</v>
      </c>
      <c r="M132" s="68">
        <v>759</v>
      </c>
    </row>
    <row r="133" spans="1:13" x14ac:dyDescent="0.25">
      <c r="A133" s="66" t="s">
        <v>13</v>
      </c>
      <c r="B133" s="68">
        <v>7529</v>
      </c>
      <c r="C133" s="68">
        <v>9962</v>
      </c>
      <c r="D133" s="68">
        <v>6719</v>
      </c>
      <c r="E133" s="68">
        <v>14331</v>
      </c>
      <c r="F133" s="68">
        <v>5905</v>
      </c>
      <c r="G133" s="68">
        <v>10432</v>
      </c>
      <c r="H133" s="68">
        <v>10879</v>
      </c>
      <c r="I133" s="68">
        <v>13703</v>
      </c>
      <c r="J133" s="68">
        <v>22036</v>
      </c>
      <c r="K133" s="68">
        <v>17911</v>
      </c>
      <c r="L133" s="68">
        <v>13685</v>
      </c>
      <c r="M133" s="68">
        <v>12761</v>
      </c>
    </row>
    <row r="134" spans="1:13" x14ac:dyDescent="0.25">
      <c r="A134" s="130" t="s">
        <v>89</v>
      </c>
      <c r="B134" s="69">
        <f>SUM(B123,B124,B125,B126,B127,B128,B129,B130,B131,B132,B133)</f>
        <v>31874</v>
      </c>
      <c r="C134" s="69">
        <f t="shared" ref="C134:M134" si="7">SUM(C123,C124,C125,C126,C127,C128,C129,C130,C131,C132,C133)</f>
        <v>35224</v>
      </c>
      <c r="D134" s="69">
        <f t="shared" si="7"/>
        <v>27567</v>
      </c>
      <c r="E134" s="69">
        <f t="shared" si="7"/>
        <v>31800</v>
      </c>
      <c r="F134" s="69">
        <f t="shared" si="7"/>
        <v>23404</v>
      </c>
      <c r="G134" s="69">
        <f t="shared" si="7"/>
        <v>28163</v>
      </c>
      <c r="H134" s="69">
        <f t="shared" si="7"/>
        <v>25858</v>
      </c>
      <c r="I134" s="69">
        <f t="shared" si="7"/>
        <v>29063</v>
      </c>
      <c r="J134" s="69">
        <f t="shared" si="7"/>
        <v>36320</v>
      </c>
      <c r="K134" s="69">
        <f t="shared" si="7"/>
        <v>34583</v>
      </c>
      <c r="L134" s="69">
        <f t="shared" si="7"/>
        <v>29689</v>
      </c>
      <c r="M134" s="69">
        <f t="shared" si="7"/>
        <v>28479</v>
      </c>
    </row>
    <row r="136" spans="1:13" x14ac:dyDescent="0.25">
      <c r="A136" s="419" t="s">
        <v>56</v>
      </c>
      <c r="B136" s="419"/>
      <c r="C136" s="419"/>
      <c r="D136" s="419"/>
      <c r="E136" s="419"/>
      <c r="F136" s="419"/>
      <c r="G136" s="419"/>
      <c r="H136" s="419"/>
      <c r="I136" s="419"/>
      <c r="J136" s="419"/>
      <c r="K136" s="419"/>
      <c r="L136" s="419"/>
      <c r="M136" s="419"/>
    </row>
    <row r="137" spans="1:13" x14ac:dyDescent="0.25">
      <c r="A137" s="70"/>
      <c r="B137" s="71">
        <v>42736</v>
      </c>
      <c r="C137" s="71">
        <v>42767</v>
      </c>
      <c r="D137" s="71">
        <v>42795</v>
      </c>
      <c r="E137" s="71">
        <v>42826</v>
      </c>
      <c r="F137" s="71">
        <v>42856</v>
      </c>
      <c r="G137" s="71">
        <v>42887</v>
      </c>
      <c r="H137" s="71">
        <v>42917</v>
      </c>
      <c r="I137" s="71">
        <v>42948</v>
      </c>
      <c r="J137" s="71">
        <v>42979</v>
      </c>
      <c r="K137" s="71">
        <v>43009</v>
      </c>
      <c r="L137" s="71">
        <v>43040</v>
      </c>
      <c r="M137" s="71">
        <v>43070</v>
      </c>
    </row>
    <row r="138" spans="1:13" x14ac:dyDescent="0.25">
      <c r="A138" s="70" t="s">
        <v>3</v>
      </c>
      <c r="B138" s="72">
        <v>7706</v>
      </c>
      <c r="C138" s="72">
        <v>10633</v>
      </c>
      <c r="D138" s="72">
        <v>16394.807999999997</v>
      </c>
      <c r="E138" s="72">
        <v>15573</v>
      </c>
      <c r="F138" s="72">
        <v>14899</v>
      </c>
      <c r="G138" s="72">
        <v>14283</v>
      </c>
      <c r="H138" s="72">
        <v>13105</v>
      </c>
      <c r="I138" s="72">
        <v>9941</v>
      </c>
      <c r="J138" s="72">
        <v>7211</v>
      </c>
      <c r="K138" s="72">
        <v>6948</v>
      </c>
      <c r="L138" s="72">
        <v>6261</v>
      </c>
      <c r="M138" s="72">
        <v>6034</v>
      </c>
    </row>
    <row r="139" spans="1:13" x14ac:dyDescent="0.25">
      <c r="A139" s="70" t="s">
        <v>4</v>
      </c>
      <c r="B139" s="72">
        <v>3526</v>
      </c>
      <c r="C139" s="72">
        <v>4463</v>
      </c>
      <c r="D139" s="72">
        <v>2402.8000000000002</v>
      </c>
      <c r="E139" s="72">
        <v>2409</v>
      </c>
      <c r="F139" s="72">
        <v>1769</v>
      </c>
      <c r="G139" s="72">
        <v>1416</v>
      </c>
      <c r="H139" s="72">
        <v>1089</v>
      </c>
      <c r="I139" s="72">
        <v>1226</v>
      </c>
      <c r="J139" s="72">
        <v>1979</v>
      </c>
      <c r="K139" s="72">
        <v>3412</v>
      </c>
      <c r="L139" s="72">
        <v>3401</v>
      </c>
      <c r="M139" s="72">
        <v>2604</v>
      </c>
    </row>
    <row r="140" spans="1:13" x14ac:dyDescent="0.25">
      <c r="A140" s="70" t="s">
        <v>5</v>
      </c>
      <c r="B140" s="72">
        <v>601</v>
      </c>
      <c r="C140" s="72">
        <v>407</v>
      </c>
      <c r="D140" s="72">
        <v>369.4</v>
      </c>
      <c r="E140" s="72">
        <v>537</v>
      </c>
      <c r="F140" s="72">
        <v>385</v>
      </c>
      <c r="G140" s="72">
        <v>440</v>
      </c>
      <c r="H140" s="72">
        <v>784</v>
      </c>
      <c r="I140" s="72">
        <v>234</v>
      </c>
      <c r="J140" s="72">
        <v>790</v>
      </c>
      <c r="K140" s="72">
        <v>746</v>
      </c>
      <c r="L140" s="72">
        <v>443</v>
      </c>
      <c r="M140" s="72">
        <v>777</v>
      </c>
    </row>
    <row r="141" spans="1:13" x14ac:dyDescent="0.25">
      <c r="A141" s="70" t="s">
        <v>6</v>
      </c>
      <c r="B141" s="72">
        <v>5742</v>
      </c>
      <c r="C141" s="72">
        <v>7534</v>
      </c>
      <c r="D141" s="72">
        <v>5418.4</v>
      </c>
      <c r="E141" s="72">
        <v>5382</v>
      </c>
      <c r="F141" s="72">
        <v>5488</v>
      </c>
      <c r="G141" s="72">
        <v>6086</v>
      </c>
      <c r="H141" s="72">
        <v>4221</v>
      </c>
      <c r="I141" s="72">
        <v>5250</v>
      </c>
      <c r="J141" s="72">
        <v>3894</v>
      </c>
      <c r="K141" s="72">
        <v>5556</v>
      </c>
      <c r="L141" s="72">
        <v>5372</v>
      </c>
      <c r="M141" s="72">
        <v>8560</v>
      </c>
    </row>
    <row r="142" spans="1:13" x14ac:dyDescent="0.25">
      <c r="A142" s="70" t="s">
        <v>7</v>
      </c>
      <c r="B142" s="72">
        <v>415</v>
      </c>
      <c r="C142" s="72">
        <v>325</v>
      </c>
      <c r="D142" s="72">
        <v>280</v>
      </c>
      <c r="E142" s="72">
        <v>455</v>
      </c>
      <c r="F142" s="72">
        <v>310</v>
      </c>
      <c r="G142" s="72">
        <v>88</v>
      </c>
      <c r="H142" s="72">
        <v>105</v>
      </c>
      <c r="I142" s="72">
        <v>165</v>
      </c>
      <c r="J142" s="72">
        <v>196</v>
      </c>
      <c r="K142" s="72">
        <v>540</v>
      </c>
      <c r="L142" s="72">
        <v>200</v>
      </c>
      <c r="M142" s="72">
        <v>490</v>
      </c>
    </row>
    <row r="143" spans="1:13" x14ac:dyDescent="0.25">
      <c r="A143" s="70" t="s">
        <v>8</v>
      </c>
      <c r="B143" s="72">
        <v>164</v>
      </c>
      <c r="C143" s="72">
        <v>92</v>
      </c>
      <c r="D143" s="72">
        <v>39.6</v>
      </c>
      <c r="E143" s="72">
        <v>65</v>
      </c>
      <c r="F143" s="72">
        <v>248</v>
      </c>
      <c r="G143" s="72">
        <v>184</v>
      </c>
      <c r="H143" s="72">
        <v>259</v>
      </c>
      <c r="I143" s="72">
        <v>225</v>
      </c>
      <c r="J143" s="72">
        <v>293</v>
      </c>
      <c r="K143" s="72">
        <v>239</v>
      </c>
      <c r="L143" s="72">
        <v>142</v>
      </c>
      <c r="M143" s="72">
        <v>128</v>
      </c>
    </row>
    <row r="144" spans="1:13" x14ac:dyDescent="0.25">
      <c r="A144" s="70" t="s">
        <v>9</v>
      </c>
      <c r="B144" s="72">
        <v>884</v>
      </c>
      <c r="C144" s="72">
        <v>885</v>
      </c>
      <c r="D144" s="72">
        <v>538.33799999999997</v>
      </c>
      <c r="E144" s="72">
        <v>423</v>
      </c>
      <c r="F144" s="72">
        <v>1624</v>
      </c>
      <c r="G144" s="72">
        <v>707</v>
      </c>
      <c r="H144" s="72">
        <v>853</v>
      </c>
      <c r="I144" s="72">
        <v>1351</v>
      </c>
      <c r="J144" s="72">
        <v>1698</v>
      </c>
      <c r="K144" s="72">
        <v>1529</v>
      </c>
      <c r="L144" s="72">
        <v>1123</v>
      </c>
      <c r="M144" s="72">
        <v>756</v>
      </c>
    </row>
    <row r="145" spans="1:13" x14ac:dyDescent="0.25">
      <c r="A145" s="70" t="s">
        <v>10</v>
      </c>
      <c r="B145" s="72">
        <v>107</v>
      </c>
      <c r="C145" s="72">
        <v>127</v>
      </c>
      <c r="D145" s="72">
        <v>144.97800000000001</v>
      </c>
      <c r="E145" s="72">
        <v>87</v>
      </c>
      <c r="F145" s="72">
        <v>91</v>
      </c>
      <c r="G145" s="72">
        <v>88</v>
      </c>
      <c r="H145" s="72">
        <v>140</v>
      </c>
      <c r="I145" s="72">
        <v>321</v>
      </c>
      <c r="J145" s="72">
        <v>440</v>
      </c>
      <c r="K145" s="72">
        <v>500</v>
      </c>
      <c r="L145" s="72">
        <v>480</v>
      </c>
      <c r="M145" s="72">
        <v>297</v>
      </c>
    </row>
    <row r="146" spans="1:13" x14ac:dyDescent="0.25">
      <c r="A146" s="70" t="s">
        <v>11</v>
      </c>
      <c r="B146" s="72">
        <v>135</v>
      </c>
      <c r="C146" s="72">
        <v>120</v>
      </c>
      <c r="D146" s="72">
        <v>133.56599999999997</v>
      </c>
      <c r="E146" s="72">
        <v>107</v>
      </c>
      <c r="F146" s="72">
        <v>237</v>
      </c>
      <c r="G146" s="72">
        <v>257</v>
      </c>
      <c r="H146" s="72">
        <v>412</v>
      </c>
      <c r="I146" s="72">
        <v>338</v>
      </c>
      <c r="J146" s="72">
        <v>285</v>
      </c>
      <c r="K146" s="72">
        <v>147</v>
      </c>
      <c r="L146" s="72">
        <v>145</v>
      </c>
      <c r="M146" s="72">
        <v>111</v>
      </c>
    </row>
    <row r="147" spans="1:13" x14ac:dyDescent="0.25">
      <c r="A147" s="70" t="s">
        <v>12</v>
      </c>
      <c r="B147" s="72">
        <v>910</v>
      </c>
      <c r="C147" s="72">
        <v>619</v>
      </c>
      <c r="D147" s="72">
        <v>556.36999999999989</v>
      </c>
      <c r="E147" s="72">
        <v>640</v>
      </c>
      <c r="F147" s="72">
        <v>933</v>
      </c>
      <c r="G147" s="72">
        <v>765</v>
      </c>
      <c r="H147" s="72">
        <v>936</v>
      </c>
      <c r="I147" s="72">
        <v>1109</v>
      </c>
      <c r="J147" s="72">
        <v>1616</v>
      </c>
      <c r="K147" s="72">
        <v>768</v>
      </c>
      <c r="L147" s="72">
        <v>1287</v>
      </c>
      <c r="M147" s="72">
        <v>851</v>
      </c>
    </row>
    <row r="148" spans="1:13" x14ac:dyDescent="0.25">
      <c r="A148" s="70" t="s">
        <v>13</v>
      </c>
      <c r="B148" s="72">
        <v>13554</v>
      </c>
      <c r="C148" s="72">
        <v>12336</v>
      </c>
      <c r="D148" s="72">
        <v>7277.9639999999981</v>
      </c>
      <c r="E148" s="72">
        <v>6821</v>
      </c>
      <c r="F148" s="72">
        <v>5089</v>
      </c>
      <c r="G148" s="72">
        <v>3609</v>
      </c>
      <c r="H148" s="72">
        <v>38411</v>
      </c>
      <c r="I148" s="72">
        <v>11855</v>
      </c>
      <c r="J148" s="72">
        <v>14501</v>
      </c>
      <c r="K148" s="72">
        <v>17345</v>
      </c>
      <c r="L148" s="72">
        <v>14844</v>
      </c>
      <c r="M148" s="72">
        <v>11611</v>
      </c>
    </row>
    <row r="149" spans="1:13" x14ac:dyDescent="0.25">
      <c r="A149" s="129" t="s">
        <v>89</v>
      </c>
      <c r="B149" s="73">
        <f>SUM(B138,B139,B140,B141,B142,B143,B144,B145,B146,B147,B148)</f>
        <v>33744</v>
      </c>
      <c r="C149" s="73">
        <f t="shared" ref="C149:M149" si="8">SUM(C138,C139,C140,C141,C142,C143,C144,C145,C146,C147,C148)</f>
        <v>37541</v>
      </c>
      <c r="D149" s="73">
        <f t="shared" si="8"/>
        <v>33556.223999999987</v>
      </c>
      <c r="E149" s="73">
        <f t="shared" si="8"/>
        <v>32499</v>
      </c>
      <c r="F149" s="73">
        <f t="shared" si="8"/>
        <v>31073</v>
      </c>
      <c r="G149" s="73">
        <f t="shared" si="8"/>
        <v>27923</v>
      </c>
      <c r="H149" s="73">
        <f t="shared" si="8"/>
        <v>60315</v>
      </c>
      <c r="I149" s="73">
        <f t="shared" si="8"/>
        <v>32015</v>
      </c>
      <c r="J149" s="73">
        <f t="shared" si="8"/>
        <v>32903</v>
      </c>
      <c r="K149" s="73">
        <f t="shared" si="8"/>
        <v>37730</v>
      </c>
      <c r="L149" s="73">
        <f t="shared" si="8"/>
        <v>33698</v>
      </c>
      <c r="M149" s="73">
        <f t="shared" si="8"/>
        <v>32219</v>
      </c>
    </row>
    <row r="151" spans="1:13" x14ac:dyDescent="0.25">
      <c r="A151" s="420" t="s">
        <v>57</v>
      </c>
      <c r="B151" s="420"/>
      <c r="C151" s="420"/>
      <c r="D151" s="420"/>
      <c r="E151" s="420"/>
      <c r="F151" s="420"/>
      <c r="G151" s="420"/>
      <c r="H151" s="420"/>
      <c r="I151" s="420"/>
      <c r="J151" s="420"/>
      <c r="K151" s="420"/>
      <c r="L151" s="420"/>
      <c r="M151" s="420"/>
    </row>
    <row r="152" spans="1:13" x14ac:dyDescent="0.25">
      <c r="A152" s="74"/>
      <c r="B152" s="92">
        <v>42370</v>
      </c>
      <c r="C152" s="92">
        <v>42401</v>
      </c>
      <c r="D152" s="92">
        <v>42430</v>
      </c>
      <c r="E152" s="92">
        <v>42461</v>
      </c>
      <c r="F152" s="92">
        <v>42491</v>
      </c>
      <c r="G152" s="92">
        <v>42522</v>
      </c>
      <c r="H152" s="92">
        <v>42552</v>
      </c>
      <c r="I152" s="92">
        <v>42583</v>
      </c>
      <c r="J152" s="92">
        <v>42614</v>
      </c>
      <c r="K152" s="92">
        <v>42644</v>
      </c>
      <c r="L152" s="92">
        <v>42675</v>
      </c>
      <c r="M152" s="92">
        <v>42705</v>
      </c>
    </row>
    <row r="153" spans="1:13" x14ac:dyDescent="0.25">
      <c r="A153" s="74" t="s">
        <v>3</v>
      </c>
      <c r="B153" s="93">
        <v>8162</v>
      </c>
      <c r="C153" s="93">
        <v>9119</v>
      </c>
      <c r="D153" s="94">
        <v>9663</v>
      </c>
      <c r="E153" s="93">
        <v>8645</v>
      </c>
      <c r="F153" s="93">
        <v>7895</v>
      </c>
      <c r="G153" s="75">
        <v>9162</v>
      </c>
      <c r="H153" s="75">
        <v>8098</v>
      </c>
      <c r="I153" s="75">
        <v>12226</v>
      </c>
      <c r="J153" s="75">
        <v>9915</v>
      </c>
      <c r="K153" s="75">
        <v>13762</v>
      </c>
      <c r="L153" s="75">
        <v>10221</v>
      </c>
      <c r="M153" s="75">
        <v>24762</v>
      </c>
    </row>
    <row r="154" spans="1:13" x14ac:dyDescent="0.25">
      <c r="A154" s="74" t="s">
        <v>4</v>
      </c>
      <c r="B154" s="93">
        <v>3181</v>
      </c>
      <c r="C154" s="93">
        <v>2913</v>
      </c>
      <c r="D154" s="94">
        <v>3875</v>
      </c>
      <c r="E154" s="93">
        <v>3450</v>
      </c>
      <c r="F154" s="93">
        <v>1828</v>
      </c>
      <c r="G154" s="75">
        <v>1152</v>
      </c>
      <c r="H154" s="75">
        <v>940</v>
      </c>
      <c r="I154" s="75">
        <v>2979</v>
      </c>
      <c r="J154" s="75">
        <v>5499</v>
      </c>
      <c r="K154" s="75">
        <v>6516</v>
      </c>
      <c r="L154" s="75">
        <v>3460</v>
      </c>
      <c r="M154" s="75">
        <v>4951</v>
      </c>
    </row>
    <row r="155" spans="1:13" x14ac:dyDescent="0.25">
      <c r="A155" s="74" t="s">
        <v>5</v>
      </c>
      <c r="B155" s="93">
        <v>368</v>
      </c>
      <c r="C155" s="93">
        <v>266</v>
      </c>
      <c r="D155" s="94">
        <v>208</v>
      </c>
      <c r="E155" s="93">
        <v>537</v>
      </c>
      <c r="F155" s="93">
        <v>231</v>
      </c>
      <c r="G155" s="75">
        <v>448</v>
      </c>
      <c r="H155" s="75">
        <v>1047</v>
      </c>
      <c r="I155" s="75">
        <v>566</v>
      </c>
      <c r="J155" s="75">
        <v>886</v>
      </c>
      <c r="K155" s="75">
        <v>296</v>
      </c>
      <c r="L155" s="75">
        <v>385</v>
      </c>
      <c r="M155" s="75">
        <v>1616</v>
      </c>
    </row>
    <row r="156" spans="1:13" x14ac:dyDescent="0.25">
      <c r="A156" s="74" t="s">
        <v>6</v>
      </c>
      <c r="B156" s="93">
        <v>13912</v>
      </c>
      <c r="C156" s="93">
        <v>12430</v>
      </c>
      <c r="D156" s="94">
        <v>13154</v>
      </c>
      <c r="E156" s="93">
        <v>11069</v>
      </c>
      <c r="F156" s="93">
        <v>8458</v>
      </c>
      <c r="G156" s="75">
        <v>9656</v>
      </c>
      <c r="H156" s="75">
        <v>6651</v>
      </c>
      <c r="I156" s="75">
        <v>9865</v>
      </c>
      <c r="J156" s="75">
        <v>8340</v>
      </c>
      <c r="K156" s="75">
        <v>9529</v>
      </c>
      <c r="L156" s="75">
        <v>13990</v>
      </c>
      <c r="M156" s="75">
        <v>13947</v>
      </c>
    </row>
    <row r="157" spans="1:13" x14ac:dyDescent="0.25">
      <c r="A157" s="74" t="s">
        <v>7</v>
      </c>
      <c r="B157" s="93">
        <v>1265</v>
      </c>
      <c r="C157" s="93">
        <v>638</v>
      </c>
      <c r="D157" s="94">
        <v>537</v>
      </c>
      <c r="E157" s="93">
        <v>946</v>
      </c>
      <c r="F157" s="93">
        <v>695</v>
      </c>
      <c r="G157" s="75">
        <v>209</v>
      </c>
      <c r="H157" s="75">
        <v>330</v>
      </c>
      <c r="I157" s="75">
        <v>167</v>
      </c>
      <c r="J157" s="75">
        <v>913</v>
      </c>
      <c r="K157" s="75">
        <v>1408</v>
      </c>
      <c r="L157" s="75">
        <v>1250</v>
      </c>
      <c r="M157" s="75">
        <v>484</v>
      </c>
    </row>
    <row r="158" spans="1:13" x14ac:dyDescent="0.25">
      <c r="A158" s="74" t="s">
        <v>8</v>
      </c>
      <c r="B158" s="93">
        <v>287</v>
      </c>
      <c r="C158" s="93">
        <v>134</v>
      </c>
      <c r="D158" s="94">
        <v>143</v>
      </c>
      <c r="E158" s="93">
        <v>188</v>
      </c>
      <c r="F158" s="93">
        <v>249</v>
      </c>
      <c r="G158" s="75">
        <v>446</v>
      </c>
      <c r="H158" s="75">
        <v>446</v>
      </c>
      <c r="I158" s="75">
        <v>744</v>
      </c>
      <c r="J158" s="75">
        <v>1054</v>
      </c>
      <c r="K158" s="75">
        <v>505</v>
      </c>
      <c r="L158" s="75">
        <v>249</v>
      </c>
      <c r="M158" s="75">
        <v>185</v>
      </c>
    </row>
    <row r="159" spans="1:13" x14ac:dyDescent="0.25">
      <c r="A159" s="74" t="s">
        <v>9</v>
      </c>
      <c r="B159" s="93">
        <v>1264</v>
      </c>
      <c r="C159" s="93">
        <v>896</v>
      </c>
      <c r="D159" s="94">
        <v>1614</v>
      </c>
      <c r="E159" s="93">
        <v>2371</v>
      </c>
      <c r="F159" s="75">
        <v>1250</v>
      </c>
      <c r="G159" s="75">
        <v>1049</v>
      </c>
      <c r="H159" s="75">
        <v>2151</v>
      </c>
      <c r="I159" s="75">
        <v>3122</v>
      </c>
      <c r="J159" s="95">
        <v>3208</v>
      </c>
      <c r="K159" s="75">
        <v>3129</v>
      </c>
      <c r="L159" s="75">
        <v>2485</v>
      </c>
      <c r="M159" s="75">
        <v>2409</v>
      </c>
    </row>
    <row r="160" spans="1:13" x14ac:dyDescent="0.25">
      <c r="A160" s="74" t="s">
        <v>10</v>
      </c>
      <c r="B160" s="93">
        <v>383</v>
      </c>
      <c r="C160" s="93">
        <v>220</v>
      </c>
      <c r="D160" s="94">
        <v>235</v>
      </c>
      <c r="E160" s="93">
        <v>50</v>
      </c>
      <c r="F160" s="75">
        <v>36</v>
      </c>
      <c r="G160" s="75">
        <v>317</v>
      </c>
      <c r="H160" s="75">
        <v>403</v>
      </c>
      <c r="I160" s="75">
        <v>816</v>
      </c>
      <c r="J160" s="95">
        <v>569</v>
      </c>
      <c r="K160" s="75">
        <v>865</v>
      </c>
      <c r="L160" s="75">
        <v>952</v>
      </c>
      <c r="M160" s="75">
        <v>462</v>
      </c>
    </row>
    <row r="161" spans="1:16" x14ac:dyDescent="0.25">
      <c r="A161" s="74" t="s">
        <v>11</v>
      </c>
      <c r="B161" s="93">
        <v>193</v>
      </c>
      <c r="C161" s="93">
        <v>216</v>
      </c>
      <c r="D161" s="94">
        <v>197</v>
      </c>
      <c r="E161" s="93">
        <v>199</v>
      </c>
      <c r="F161" s="75">
        <v>541</v>
      </c>
      <c r="G161" s="75">
        <v>470</v>
      </c>
      <c r="H161" s="75">
        <v>884</v>
      </c>
      <c r="I161" s="75">
        <v>881</v>
      </c>
      <c r="J161" s="95">
        <v>545</v>
      </c>
      <c r="K161" s="75">
        <v>483</v>
      </c>
      <c r="L161" s="75">
        <v>215</v>
      </c>
      <c r="M161" s="75">
        <v>636</v>
      </c>
    </row>
    <row r="162" spans="1:16" x14ac:dyDescent="0.25">
      <c r="A162" s="74" t="s">
        <v>12</v>
      </c>
      <c r="B162" s="93">
        <v>1721</v>
      </c>
      <c r="C162" s="93">
        <v>1055</v>
      </c>
      <c r="D162" s="94">
        <v>858</v>
      </c>
      <c r="E162" s="93">
        <v>1022</v>
      </c>
      <c r="F162" s="75">
        <v>1797</v>
      </c>
      <c r="G162" s="75">
        <v>1276</v>
      </c>
      <c r="H162" s="75">
        <v>1905</v>
      </c>
      <c r="I162" s="75">
        <v>2361</v>
      </c>
      <c r="J162" s="95">
        <v>2531</v>
      </c>
      <c r="K162" s="75">
        <v>2007</v>
      </c>
      <c r="L162" s="75">
        <v>2881</v>
      </c>
      <c r="M162" s="75">
        <v>1732</v>
      </c>
    </row>
    <row r="163" spans="1:16" x14ac:dyDescent="0.25">
      <c r="A163" s="74" t="s">
        <v>13</v>
      </c>
      <c r="B163" s="93">
        <v>16811</v>
      </c>
      <c r="C163" s="93">
        <v>27487</v>
      </c>
      <c r="D163" s="94">
        <v>19290</v>
      </c>
      <c r="E163" s="93">
        <v>21955</v>
      </c>
      <c r="F163" s="75">
        <v>8181</v>
      </c>
      <c r="G163" s="75">
        <v>26074</v>
      </c>
      <c r="H163" s="75">
        <v>30139</v>
      </c>
      <c r="I163" s="75">
        <v>30209</v>
      </c>
      <c r="J163" s="95">
        <v>24412</v>
      </c>
      <c r="K163" s="75">
        <v>31696</v>
      </c>
      <c r="L163" s="75">
        <v>35754</v>
      </c>
      <c r="M163" s="75">
        <v>34114</v>
      </c>
    </row>
    <row r="164" spans="1:16" x14ac:dyDescent="0.25">
      <c r="A164" s="128" t="s">
        <v>89</v>
      </c>
      <c r="B164" s="76">
        <f>SUM(B153,B154,B155,B156,B157,B158,B159,B160,B161,B162,B163)</f>
        <v>47547</v>
      </c>
      <c r="C164" s="76">
        <f t="shared" ref="C164:M164" si="9">SUM(C153,C154,C155,C156,C157,C158,C159,C160,C161,C162,C163)</f>
        <v>55374</v>
      </c>
      <c r="D164" s="76">
        <f t="shared" si="9"/>
        <v>49774</v>
      </c>
      <c r="E164" s="76">
        <f t="shared" si="9"/>
        <v>50432</v>
      </c>
      <c r="F164" s="76">
        <f t="shared" si="9"/>
        <v>31161</v>
      </c>
      <c r="G164" s="76">
        <f t="shared" si="9"/>
        <v>50259</v>
      </c>
      <c r="H164" s="76">
        <f t="shared" si="9"/>
        <v>52994</v>
      </c>
      <c r="I164" s="76">
        <f t="shared" si="9"/>
        <v>63936</v>
      </c>
      <c r="J164" s="76">
        <f t="shared" si="9"/>
        <v>57872</v>
      </c>
      <c r="K164" s="76">
        <f t="shared" si="9"/>
        <v>70196</v>
      </c>
      <c r="L164" s="76">
        <f t="shared" si="9"/>
        <v>71842</v>
      </c>
      <c r="M164" s="76">
        <f t="shared" si="9"/>
        <v>85298</v>
      </c>
    </row>
    <row r="166" spans="1:16" x14ac:dyDescent="0.25">
      <c r="A166" s="421" t="s">
        <v>58</v>
      </c>
      <c r="B166" s="421"/>
      <c r="C166" s="421"/>
      <c r="D166" s="421"/>
      <c r="E166" s="421"/>
      <c r="F166" s="421"/>
      <c r="G166" s="421"/>
      <c r="H166" s="421"/>
      <c r="I166" s="421"/>
      <c r="J166" s="421"/>
      <c r="K166" s="421"/>
      <c r="L166" s="421"/>
      <c r="M166" s="421"/>
    </row>
    <row r="167" spans="1:16" x14ac:dyDescent="0.25">
      <c r="A167" s="77"/>
      <c r="B167" s="83">
        <v>42005</v>
      </c>
      <c r="C167" s="83">
        <v>42036</v>
      </c>
      <c r="D167" s="83">
        <v>42064</v>
      </c>
      <c r="E167" s="83">
        <v>42095</v>
      </c>
      <c r="F167" s="83">
        <v>42125</v>
      </c>
      <c r="G167" s="83">
        <v>42156</v>
      </c>
      <c r="H167" s="83">
        <v>42186</v>
      </c>
      <c r="I167" s="83">
        <v>42217</v>
      </c>
      <c r="J167" s="83">
        <v>42248</v>
      </c>
      <c r="K167" s="83">
        <v>42278</v>
      </c>
      <c r="L167" s="83">
        <v>42309</v>
      </c>
      <c r="M167" s="83">
        <v>42339</v>
      </c>
    </row>
    <row r="168" spans="1:16" x14ac:dyDescent="0.25">
      <c r="A168" s="77" t="s">
        <v>3</v>
      </c>
      <c r="B168" s="84">
        <v>4687</v>
      </c>
      <c r="C168" s="84">
        <v>9112</v>
      </c>
      <c r="D168" s="85">
        <v>8435</v>
      </c>
      <c r="E168" s="84">
        <v>10717</v>
      </c>
      <c r="F168" s="84">
        <v>8714</v>
      </c>
      <c r="G168" s="78">
        <v>10729</v>
      </c>
      <c r="H168" s="78">
        <v>9447</v>
      </c>
      <c r="I168" s="78">
        <v>8222</v>
      </c>
      <c r="J168" s="78">
        <v>10185</v>
      </c>
      <c r="K168" s="78">
        <v>10708</v>
      </c>
      <c r="L168" s="78">
        <v>8737</v>
      </c>
      <c r="M168" s="78">
        <v>7603</v>
      </c>
    </row>
    <row r="169" spans="1:16" x14ac:dyDescent="0.25">
      <c r="A169" s="77" t="s">
        <v>4</v>
      </c>
      <c r="B169" s="84">
        <v>7116</v>
      </c>
      <c r="C169" s="84">
        <v>7682</v>
      </c>
      <c r="D169" s="85">
        <v>3590</v>
      </c>
      <c r="E169" s="84">
        <v>2775</v>
      </c>
      <c r="F169" s="84">
        <v>2770</v>
      </c>
      <c r="G169" s="78">
        <v>3422</v>
      </c>
      <c r="H169" s="78">
        <v>2513</v>
      </c>
      <c r="I169" s="78">
        <v>3310</v>
      </c>
      <c r="J169" s="78">
        <v>2266</v>
      </c>
      <c r="K169" s="78">
        <v>2423</v>
      </c>
      <c r="L169" s="78">
        <v>1936</v>
      </c>
      <c r="M169" s="78">
        <v>2207</v>
      </c>
    </row>
    <row r="170" spans="1:16" x14ac:dyDescent="0.25">
      <c r="A170" s="77" t="s">
        <v>5</v>
      </c>
      <c r="B170" s="84">
        <v>1044</v>
      </c>
      <c r="C170" s="84">
        <v>1360</v>
      </c>
      <c r="D170" s="85">
        <v>775</v>
      </c>
      <c r="E170" s="84">
        <v>1039</v>
      </c>
      <c r="F170" s="84">
        <v>1091</v>
      </c>
      <c r="G170" s="78">
        <v>612</v>
      </c>
      <c r="H170" s="78">
        <v>495</v>
      </c>
      <c r="I170" s="78">
        <v>185</v>
      </c>
      <c r="J170" s="78">
        <v>672</v>
      </c>
      <c r="K170" s="78">
        <v>620</v>
      </c>
      <c r="L170" s="78">
        <v>303</v>
      </c>
      <c r="M170" s="78">
        <v>278</v>
      </c>
    </row>
    <row r="171" spans="1:16" x14ac:dyDescent="0.25">
      <c r="A171" s="77" t="s">
        <v>6</v>
      </c>
      <c r="B171" s="84">
        <v>17345</v>
      </c>
      <c r="C171" s="84">
        <v>18227</v>
      </c>
      <c r="D171" s="85">
        <v>16902</v>
      </c>
      <c r="E171" s="84">
        <v>12142</v>
      </c>
      <c r="F171" s="84">
        <v>17290</v>
      </c>
      <c r="G171" s="78">
        <v>12999</v>
      </c>
      <c r="H171" s="78">
        <v>14279</v>
      </c>
      <c r="I171" s="78">
        <v>12858</v>
      </c>
      <c r="J171" s="78">
        <v>10648</v>
      </c>
      <c r="K171" s="78">
        <v>14168</v>
      </c>
      <c r="L171" s="78">
        <v>11678</v>
      </c>
      <c r="M171" s="78">
        <v>11818</v>
      </c>
    </row>
    <row r="172" spans="1:16" x14ac:dyDescent="0.25">
      <c r="A172" s="77" t="s">
        <v>7</v>
      </c>
      <c r="B172" s="84">
        <v>847</v>
      </c>
      <c r="C172" s="84">
        <v>726</v>
      </c>
      <c r="D172" s="85">
        <v>616</v>
      </c>
      <c r="E172" s="84">
        <v>88</v>
      </c>
      <c r="F172" s="84">
        <v>462</v>
      </c>
      <c r="G172" s="78">
        <v>66</v>
      </c>
      <c r="H172" s="78">
        <v>308</v>
      </c>
      <c r="I172" s="78">
        <v>605</v>
      </c>
      <c r="J172" s="78">
        <v>814</v>
      </c>
      <c r="K172" s="78">
        <v>264</v>
      </c>
      <c r="L172" s="78">
        <v>198</v>
      </c>
      <c r="M172" s="78">
        <v>220</v>
      </c>
    </row>
    <row r="173" spans="1:16" x14ac:dyDescent="0.25">
      <c r="A173" s="77" t="s">
        <v>8</v>
      </c>
      <c r="B173" s="84">
        <v>465</v>
      </c>
      <c r="C173" s="84">
        <v>337</v>
      </c>
      <c r="D173" s="85">
        <v>233</v>
      </c>
      <c r="E173" s="84">
        <v>143</v>
      </c>
      <c r="F173" s="84">
        <v>168</v>
      </c>
      <c r="G173" s="78">
        <v>416</v>
      </c>
      <c r="H173" s="78">
        <v>452</v>
      </c>
      <c r="I173" s="78">
        <v>787</v>
      </c>
      <c r="J173" s="78">
        <v>223</v>
      </c>
      <c r="K173" s="78">
        <v>372</v>
      </c>
      <c r="L173" s="78">
        <v>376</v>
      </c>
      <c r="M173" s="78">
        <v>717</v>
      </c>
    </row>
    <row r="174" spans="1:16" x14ac:dyDescent="0.25">
      <c r="A174" s="77" t="s">
        <v>9</v>
      </c>
      <c r="B174" s="84">
        <v>1218</v>
      </c>
      <c r="C174" s="84">
        <v>1156</v>
      </c>
      <c r="D174" s="85">
        <v>863</v>
      </c>
      <c r="E174" s="84">
        <v>1270</v>
      </c>
      <c r="F174" s="78">
        <v>1727</v>
      </c>
      <c r="G174" s="78">
        <v>2140</v>
      </c>
      <c r="H174" s="78">
        <v>2008</v>
      </c>
      <c r="I174" s="78">
        <v>3219</v>
      </c>
      <c r="J174" s="86">
        <v>3837</v>
      </c>
      <c r="K174" s="78">
        <v>3668</v>
      </c>
      <c r="L174" s="78">
        <v>3134</v>
      </c>
      <c r="M174" s="78">
        <v>3158</v>
      </c>
      <c r="P174" s="125"/>
    </row>
    <row r="175" spans="1:16" x14ac:dyDescent="0.25">
      <c r="A175" s="77" t="s">
        <v>10</v>
      </c>
      <c r="B175" s="84">
        <v>326</v>
      </c>
      <c r="C175" s="84">
        <v>62</v>
      </c>
      <c r="D175" s="85">
        <v>63</v>
      </c>
      <c r="E175" s="84">
        <v>87</v>
      </c>
      <c r="F175" s="78">
        <v>142</v>
      </c>
      <c r="G175" s="78">
        <v>157</v>
      </c>
      <c r="H175" s="78">
        <v>427</v>
      </c>
      <c r="I175" s="78">
        <v>405</v>
      </c>
      <c r="J175" s="86">
        <v>624</v>
      </c>
      <c r="K175" s="78">
        <v>761</v>
      </c>
      <c r="L175" s="78">
        <v>412</v>
      </c>
      <c r="M175" s="78">
        <v>428</v>
      </c>
    </row>
    <row r="176" spans="1:16" x14ac:dyDescent="0.25">
      <c r="A176" s="77" t="s">
        <v>11</v>
      </c>
      <c r="B176" s="84">
        <v>210</v>
      </c>
      <c r="C176" s="84">
        <v>79</v>
      </c>
      <c r="D176" s="85">
        <v>240</v>
      </c>
      <c r="E176" s="84">
        <v>231</v>
      </c>
      <c r="F176" s="78">
        <v>515</v>
      </c>
      <c r="G176" s="78">
        <v>317</v>
      </c>
      <c r="H176" s="78">
        <v>377</v>
      </c>
      <c r="I176" s="78">
        <v>449</v>
      </c>
      <c r="J176" s="86">
        <v>498</v>
      </c>
      <c r="K176" s="78">
        <v>317</v>
      </c>
      <c r="L176" s="78">
        <v>201</v>
      </c>
      <c r="M176" s="78">
        <v>132</v>
      </c>
    </row>
    <row r="177" spans="1:13" x14ac:dyDescent="0.25">
      <c r="A177" s="77" t="s">
        <v>12</v>
      </c>
      <c r="B177" s="84">
        <v>657</v>
      </c>
      <c r="C177" s="84">
        <v>513</v>
      </c>
      <c r="D177" s="85">
        <v>815</v>
      </c>
      <c r="E177" s="84">
        <v>1545</v>
      </c>
      <c r="F177" s="78">
        <v>1347</v>
      </c>
      <c r="G177" s="78">
        <v>999</v>
      </c>
      <c r="H177" s="78">
        <v>1021</v>
      </c>
      <c r="I177" s="78">
        <v>1050</v>
      </c>
      <c r="J177" s="86">
        <v>1483</v>
      </c>
      <c r="K177" s="78">
        <v>957</v>
      </c>
      <c r="L177" s="78">
        <v>769</v>
      </c>
      <c r="M177" s="78">
        <v>428</v>
      </c>
    </row>
    <row r="178" spans="1:13" x14ac:dyDescent="0.25">
      <c r="A178" s="77" t="s">
        <v>13</v>
      </c>
      <c r="B178" s="84">
        <v>11770</v>
      </c>
      <c r="C178" s="84">
        <v>3653</v>
      </c>
      <c r="D178" s="85">
        <v>13745</v>
      </c>
      <c r="E178" s="84">
        <v>13537</v>
      </c>
      <c r="F178" s="78">
        <v>11772</v>
      </c>
      <c r="G178" s="78">
        <v>7547</v>
      </c>
      <c r="H178" s="78">
        <v>14925</v>
      </c>
      <c r="I178" s="78">
        <v>24482</v>
      </c>
      <c r="J178" s="86">
        <v>20118</v>
      </c>
      <c r="K178" s="78">
        <v>14104</v>
      </c>
      <c r="L178" s="78">
        <v>7407</v>
      </c>
      <c r="M178" s="78">
        <v>8979</v>
      </c>
    </row>
    <row r="179" spans="1:13" x14ac:dyDescent="0.25">
      <c r="A179" s="127" t="s">
        <v>89</v>
      </c>
      <c r="B179" s="79">
        <f>SUM(B168,B169,B170,B171,B172,B173,B174,B175,B176,B177,B178)</f>
        <v>45685</v>
      </c>
      <c r="C179" s="79">
        <f t="shared" ref="C179:M179" si="10">SUM(C168,C169,C170,C171,C172,C173,C174,C175,C176,C177,C178)</f>
        <v>42907</v>
      </c>
      <c r="D179" s="79">
        <f t="shared" si="10"/>
        <v>46277</v>
      </c>
      <c r="E179" s="79">
        <f t="shared" si="10"/>
        <v>43574</v>
      </c>
      <c r="F179" s="79">
        <f t="shared" si="10"/>
        <v>45998</v>
      </c>
      <c r="G179" s="79">
        <f t="shared" si="10"/>
        <v>39404</v>
      </c>
      <c r="H179" s="79">
        <f t="shared" si="10"/>
        <v>46252</v>
      </c>
      <c r="I179" s="79">
        <f t="shared" si="10"/>
        <v>55572</v>
      </c>
      <c r="J179" s="79">
        <f t="shared" si="10"/>
        <v>51368</v>
      </c>
      <c r="K179" s="79">
        <f t="shared" si="10"/>
        <v>48362</v>
      </c>
      <c r="L179" s="79">
        <f t="shared" si="10"/>
        <v>35151</v>
      </c>
      <c r="M179" s="79">
        <f t="shared" si="10"/>
        <v>35968</v>
      </c>
    </row>
    <row r="181" spans="1:13" x14ac:dyDescent="0.25">
      <c r="A181" s="422" t="s">
        <v>59</v>
      </c>
      <c r="B181" s="422"/>
      <c r="C181" s="422"/>
      <c r="D181" s="422"/>
      <c r="E181" s="422"/>
      <c r="F181" s="422"/>
      <c r="G181" s="422"/>
      <c r="H181" s="422"/>
      <c r="I181" s="422"/>
      <c r="J181" s="422"/>
      <c r="K181" s="422"/>
      <c r="L181" s="422"/>
      <c r="M181" s="422"/>
    </row>
    <row r="182" spans="1:13" x14ac:dyDescent="0.25">
      <c r="A182" s="80"/>
      <c r="B182" s="96">
        <v>41640</v>
      </c>
      <c r="C182" s="96">
        <v>41671</v>
      </c>
      <c r="D182" s="96">
        <v>41699</v>
      </c>
      <c r="E182" s="96">
        <v>41730</v>
      </c>
      <c r="F182" s="96">
        <v>41760</v>
      </c>
      <c r="G182" s="96">
        <v>41791</v>
      </c>
      <c r="H182" s="96">
        <v>41821</v>
      </c>
      <c r="I182" s="96">
        <v>41852</v>
      </c>
      <c r="J182" s="96">
        <v>41883</v>
      </c>
      <c r="K182" s="96">
        <v>41913</v>
      </c>
      <c r="L182" s="96">
        <v>41944</v>
      </c>
      <c r="M182" s="96">
        <v>41974</v>
      </c>
    </row>
    <row r="183" spans="1:13" x14ac:dyDescent="0.25">
      <c r="A183" s="80" t="s">
        <v>3</v>
      </c>
      <c r="B183" s="97">
        <v>27795</v>
      </c>
      <c r="C183" s="97">
        <v>2270</v>
      </c>
      <c r="D183" s="98">
        <v>22816</v>
      </c>
      <c r="E183" s="97">
        <v>18002</v>
      </c>
      <c r="F183" s="97">
        <v>16998</v>
      </c>
      <c r="G183" s="81">
        <v>12499</v>
      </c>
      <c r="H183" s="81">
        <v>15517</v>
      </c>
      <c r="I183" s="81">
        <v>10914</v>
      </c>
      <c r="J183" s="81">
        <v>10573</v>
      </c>
      <c r="K183" s="81">
        <v>9123</v>
      </c>
      <c r="L183" s="81">
        <v>7278</v>
      </c>
      <c r="M183" s="81">
        <v>10997</v>
      </c>
    </row>
    <row r="184" spans="1:13" x14ac:dyDescent="0.25">
      <c r="A184" s="80" t="s">
        <v>4</v>
      </c>
      <c r="B184" s="97">
        <v>6988</v>
      </c>
      <c r="C184" s="97">
        <v>5370</v>
      </c>
      <c r="D184" s="98">
        <v>4526</v>
      </c>
      <c r="E184" s="97">
        <v>2836</v>
      </c>
      <c r="F184" s="97">
        <v>3849</v>
      </c>
      <c r="G184" s="81">
        <v>4358</v>
      </c>
      <c r="H184" s="81">
        <v>6383</v>
      </c>
      <c r="I184" s="81">
        <v>3946</v>
      </c>
      <c r="J184" s="81">
        <v>5871</v>
      </c>
      <c r="K184" s="81">
        <v>4772</v>
      </c>
      <c r="L184" s="81">
        <v>5621</v>
      </c>
      <c r="M184" s="81">
        <v>7248</v>
      </c>
    </row>
    <row r="185" spans="1:13" x14ac:dyDescent="0.25">
      <c r="A185" s="80" t="s">
        <v>5</v>
      </c>
      <c r="B185" s="97">
        <v>2064</v>
      </c>
      <c r="C185" s="97">
        <v>2314</v>
      </c>
      <c r="D185" s="98">
        <v>1542</v>
      </c>
      <c r="E185" s="97">
        <v>887</v>
      </c>
      <c r="F185" s="97">
        <v>1587</v>
      </c>
      <c r="G185" s="81">
        <v>954</v>
      </c>
      <c r="H185" s="81">
        <v>2032</v>
      </c>
      <c r="I185" s="81">
        <v>2202</v>
      </c>
      <c r="J185" s="81">
        <v>4046</v>
      </c>
      <c r="K185" s="81">
        <v>1049</v>
      </c>
      <c r="L185" s="81">
        <v>907</v>
      </c>
      <c r="M185" s="81">
        <v>952</v>
      </c>
    </row>
    <row r="186" spans="1:13" x14ac:dyDescent="0.25">
      <c r="A186" s="80" t="s">
        <v>6</v>
      </c>
      <c r="B186" s="97">
        <v>16668</v>
      </c>
      <c r="C186" s="97">
        <v>19722</v>
      </c>
      <c r="D186" s="98">
        <v>15019</v>
      </c>
      <c r="E186" s="97">
        <v>13077</v>
      </c>
      <c r="F186" s="97">
        <v>10972</v>
      </c>
      <c r="G186" s="81">
        <v>13475</v>
      </c>
      <c r="H186" s="81">
        <v>15918</v>
      </c>
      <c r="I186" s="81">
        <v>13236</v>
      </c>
      <c r="J186" s="81">
        <v>23059</v>
      </c>
      <c r="K186" s="81">
        <v>19647</v>
      </c>
      <c r="L186" s="81">
        <v>17408</v>
      </c>
      <c r="M186" s="81">
        <v>10293</v>
      </c>
    </row>
    <row r="187" spans="1:13" x14ac:dyDescent="0.25">
      <c r="A187" s="80" t="s">
        <v>7</v>
      </c>
      <c r="B187" s="97">
        <v>451</v>
      </c>
      <c r="C187" s="97">
        <v>385</v>
      </c>
      <c r="D187" s="98">
        <v>22</v>
      </c>
      <c r="E187" s="97">
        <v>110</v>
      </c>
      <c r="F187" s="97">
        <v>255</v>
      </c>
      <c r="G187" s="81">
        <v>198</v>
      </c>
      <c r="H187" s="81">
        <v>97</v>
      </c>
      <c r="I187" s="81">
        <v>891</v>
      </c>
      <c r="J187" s="81">
        <v>693</v>
      </c>
      <c r="K187" s="81">
        <v>141</v>
      </c>
      <c r="L187" s="81">
        <v>462</v>
      </c>
      <c r="M187" s="81">
        <v>209</v>
      </c>
    </row>
    <row r="188" spans="1:13" x14ac:dyDescent="0.25">
      <c r="A188" s="80" t="s">
        <v>8</v>
      </c>
      <c r="B188" s="97">
        <v>173</v>
      </c>
      <c r="C188" s="97">
        <v>149</v>
      </c>
      <c r="D188" s="98">
        <v>148</v>
      </c>
      <c r="E188" s="97">
        <v>124</v>
      </c>
      <c r="F188" s="97">
        <v>158</v>
      </c>
      <c r="G188" s="81">
        <v>257</v>
      </c>
      <c r="H188" s="81">
        <v>273</v>
      </c>
      <c r="I188" s="81">
        <v>455</v>
      </c>
      <c r="J188" s="81">
        <v>376</v>
      </c>
      <c r="K188" s="81">
        <v>361</v>
      </c>
      <c r="L188" s="81">
        <v>445</v>
      </c>
      <c r="M188" s="81">
        <v>173</v>
      </c>
    </row>
    <row r="189" spans="1:13" x14ac:dyDescent="0.25">
      <c r="A189" s="80" t="s">
        <v>9</v>
      </c>
      <c r="B189" s="97">
        <v>975</v>
      </c>
      <c r="C189" s="97">
        <v>411</v>
      </c>
      <c r="D189" s="98">
        <v>597</v>
      </c>
      <c r="E189" s="97">
        <v>791</v>
      </c>
      <c r="F189" s="81">
        <v>689</v>
      </c>
      <c r="G189" s="81">
        <v>390</v>
      </c>
      <c r="H189" s="81">
        <v>1571</v>
      </c>
      <c r="I189" s="81">
        <v>2527</v>
      </c>
      <c r="J189" s="99">
        <v>4583</v>
      </c>
      <c r="K189" s="81">
        <v>3440</v>
      </c>
      <c r="L189" s="81">
        <v>3172</v>
      </c>
      <c r="M189" s="81">
        <v>1981</v>
      </c>
    </row>
    <row r="190" spans="1:13" x14ac:dyDescent="0.25">
      <c r="A190" s="80" t="s">
        <v>10</v>
      </c>
      <c r="B190" s="97">
        <v>136</v>
      </c>
      <c r="C190" s="97">
        <v>17</v>
      </c>
      <c r="D190" s="98">
        <v>196</v>
      </c>
      <c r="E190" s="97">
        <v>36</v>
      </c>
      <c r="F190" s="81">
        <v>217</v>
      </c>
      <c r="G190" s="81">
        <v>265</v>
      </c>
      <c r="H190" s="81">
        <v>314</v>
      </c>
      <c r="I190" s="81">
        <v>1025</v>
      </c>
      <c r="J190" s="99">
        <v>1118</v>
      </c>
      <c r="K190" s="81">
        <v>1283</v>
      </c>
      <c r="L190" s="81">
        <v>844</v>
      </c>
      <c r="M190" s="81">
        <v>827</v>
      </c>
    </row>
    <row r="191" spans="1:13" x14ac:dyDescent="0.25">
      <c r="A191" s="80" t="s">
        <v>11</v>
      </c>
      <c r="B191" s="97">
        <v>90</v>
      </c>
      <c r="C191" s="97">
        <v>133</v>
      </c>
      <c r="D191" s="98">
        <v>144</v>
      </c>
      <c r="E191" s="97">
        <v>197</v>
      </c>
      <c r="F191" s="81">
        <v>217</v>
      </c>
      <c r="G191" s="81">
        <v>264</v>
      </c>
      <c r="H191" s="81">
        <v>258</v>
      </c>
      <c r="I191" s="81">
        <v>438</v>
      </c>
      <c r="J191" s="99">
        <v>664</v>
      </c>
      <c r="K191" s="81">
        <v>264</v>
      </c>
      <c r="L191" s="81">
        <v>197</v>
      </c>
      <c r="M191" s="81">
        <v>382</v>
      </c>
    </row>
    <row r="192" spans="1:13" x14ac:dyDescent="0.25">
      <c r="A192" s="80" t="s">
        <v>12</v>
      </c>
      <c r="B192" s="97">
        <v>688</v>
      </c>
      <c r="C192" s="97">
        <v>396</v>
      </c>
      <c r="D192" s="98">
        <v>508</v>
      </c>
      <c r="E192" s="97">
        <v>979</v>
      </c>
      <c r="F192" s="81">
        <v>1160</v>
      </c>
      <c r="G192" s="81">
        <v>1006</v>
      </c>
      <c r="H192" s="81">
        <v>1060</v>
      </c>
      <c r="I192" s="81">
        <v>1083</v>
      </c>
      <c r="J192" s="99">
        <v>1652</v>
      </c>
      <c r="K192" s="81">
        <v>1538</v>
      </c>
      <c r="L192" s="81">
        <v>1481</v>
      </c>
      <c r="M192" s="81">
        <v>1663</v>
      </c>
    </row>
    <row r="193" spans="1:13" x14ac:dyDescent="0.25">
      <c r="A193" s="80" t="s">
        <v>13</v>
      </c>
      <c r="B193" s="97">
        <v>8926</v>
      </c>
      <c r="C193" s="97">
        <v>3665</v>
      </c>
      <c r="D193" s="98">
        <v>5531</v>
      </c>
      <c r="E193" s="97">
        <v>7309</v>
      </c>
      <c r="F193" s="81">
        <v>6643</v>
      </c>
      <c r="G193" s="81">
        <v>5191</v>
      </c>
      <c r="H193" s="81">
        <v>12361</v>
      </c>
      <c r="I193" s="81">
        <v>14681</v>
      </c>
      <c r="J193" s="99">
        <v>18468</v>
      </c>
      <c r="K193" s="81">
        <v>29995</v>
      </c>
      <c r="L193" s="81">
        <v>19309</v>
      </c>
      <c r="M193" s="81">
        <v>19141</v>
      </c>
    </row>
    <row r="194" spans="1:13" x14ac:dyDescent="0.25">
      <c r="A194" s="82" t="s">
        <v>89</v>
      </c>
      <c r="B194" s="82">
        <f>SUM(B183,B184,B185,B186,B187,B188,B189,B190,B191,B192,B193)</f>
        <v>64954</v>
      </c>
      <c r="C194" s="82">
        <f t="shared" ref="C194:M194" si="11">SUM(C183,C184,C185,C186,C187,C188,C189,C190,C191,C192,C193)</f>
        <v>34832</v>
      </c>
      <c r="D194" s="82">
        <f t="shared" si="11"/>
        <v>51049</v>
      </c>
      <c r="E194" s="82">
        <f t="shared" si="11"/>
        <v>44348</v>
      </c>
      <c r="F194" s="82">
        <f t="shared" si="11"/>
        <v>42745</v>
      </c>
      <c r="G194" s="82">
        <f t="shared" si="11"/>
        <v>38857</v>
      </c>
      <c r="H194" s="82">
        <f t="shared" si="11"/>
        <v>55784</v>
      </c>
      <c r="I194" s="82">
        <f t="shared" si="11"/>
        <v>51398</v>
      </c>
      <c r="J194" s="82">
        <f t="shared" si="11"/>
        <v>71103</v>
      </c>
      <c r="K194" s="82">
        <f t="shared" si="11"/>
        <v>71613</v>
      </c>
      <c r="L194" s="82">
        <f t="shared" si="11"/>
        <v>57124</v>
      </c>
      <c r="M194" s="82">
        <f t="shared" si="11"/>
        <v>53866</v>
      </c>
    </row>
    <row r="196" spans="1:13" x14ac:dyDescent="0.25">
      <c r="A196" s="423" t="s">
        <v>60</v>
      </c>
      <c r="B196" s="423"/>
      <c r="C196" s="423"/>
      <c r="D196" s="423"/>
      <c r="E196" s="423"/>
      <c r="F196" s="423"/>
      <c r="G196" s="423"/>
      <c r="H196" s="423"/>
      <c r="I196" s="423"/>
      <c r="J196" s="423"/>
      <c r="K196" s="423"/>
      <c r="L196" s="423"/>
      <c r="M196" s="423"/>
    </row>
    <row r="197" spans="1:13" x14ac:dyDescent="0.25">
      <c r="A197" s="101"/>
      <c r="B197" s="102">
        <v>41275</v>
      </c>
      <c r="C197" s="102">
        <v>41306</v>
      </c>
      <c r="D197" s="102">
        <v>41334</v>
      </c>
      <c r="E197" s="102">
        <v>41365</v>
      </c>
      <c r="F197" s="102">
        <v>41395</v>
      </c>
      <c r="G197" s="102">
        <v>41426</v>
      </c>
      <c r="H197" s="102">
        <v>41456</v>
      </c>
      <c r="I197" s="102">
        <v>41487</v>
      </c>
      <c r="J197" s="102">
        <v>41518</v>
      </c>
      <c r="K197" s="102">
        <v>41548</v>
      </c>
      <c r="L197" s="102">
        <v>41579</v>
      </c>
      <c r="M197" s="102">
        <v>41609</v>
      </c>
    </row>
    <row r="198" spans="1:13" x14ac:dyDescent="0.25">
      <c r="A198" s="101" t="s">
        <v>3</v>
      </c>
      <c r="B198" s="103">
        <v>19303</v>
      </c>
      <c r="C198" s="103">
        <v>17416</v>
      </c>
      <c r="D198" s="103">
        <v>22361.179999999997</v>
      </c>
      <c r="E198" s="103">
        <v>22348</v>
      </c>
      <c r="F198" s="103">
        <v>30329</v>
      </c>
      <c r="G198" s="104">
        <v>22824.18</v>
      </c>
      <c r="H198" s="104">
        <v>17420.900000000001</v>
      </c>
      <c r="I198" s="104">
        <v>18038.474999999999</v>
      </c>
      <c r="J198" s="104">
        <v>15863.705</v>
      </c>
      <c r="K198" s="104">
        <v>21488.197999999997</v>
      </c>
      <c r="L198" s="104">
        <v>21243.940000000002</v>
      </c>
      <c r="M198" s="104">
        <v>22391.966666666664</v>
      </c>
    </row>
    <row r="199" spans="1:13" x14ac:dyDescent="0.25">
      <c r="A199" s="101" t="s">
        <v>4</v>
      </c>
      <c r="B199" s="103">
        <v>600</v>
      </c>
      <c r="C199" s="103">
        <v>112</v>
      </c>
      <c r="D199" s="103">
        <v>85.75</v>
      </c>
      <c r="E199" s="103">
        <v>337</v>
      </c>
      <c r="F199" s="103">
        <v>823</v>
      </c>
      <c r="G199" s="104">
        <v>551.5</v>
      </c>
      <c r="H199" s="104">
        <v>1451.4</v>
      </c>
      <c r="I199" s="104">
        <v>3969.25</v>
      </c>
      <c r="J199" s="104">
        <v>3779</v>
      </c>
      <c r="K199" s="104">
        <v>7487.6</v>
      </c>
      <c r="L199" s="104">
        <v>6120.25</v>
      </c>
      <c r="M199" s="104">
        <v>5011.666666666667</v>
      </c>
    </row>
    <row r="200" spans="1:13" x14ac:dyDescent="0.25">
      <c r="A200" s="101" t="s">
        <v>5</v>
      </c>
      <c r="B200" s="103">
        <v>3700</v>
      </c>
      <c r="C200" s="103">
        <v>2203</v>
      </c>
      <c r="D200" s="103">
        <v>1295.25</v>
      </c>
      <c r="E200" s="103">
        <v>2152</v>
      </c>
      <c r="F200" s="103">
        <v>4764</v>
      </c>
      <c r="G200" s="104">
        <v>2966.75</v>
      </c>
      <c r="H200" s="104">
        <v>9842.2000000000007</v>
      </c>
      <c r="I200" s="104">
        <v>6145.75</v>
      </c>
      <c r="J200" s="104">
        <v>3564.5</v>
      </c>
      <c r="K200" s="104">
        <v>3419</v>
      </c>
      <c r="L200" s="104">
        <v>2180.75</v>
      </c>
      <c r="M200" s="104">
        <v>3277.3333333333335</v>
      </c>
    </row>
    <row r="201" spans="1:13" x14ac:dyDescent="0.25">
      <c r="A201" s="101" t="s">
        <v>6</v>
      </c>
      <c r="B201" s="103">
        <v>7566</v>
      </c>
      <c r="C201" s="103">
        <v>4686</v>
      </c>
      <c r="D201" s="103">
        <v>7299</v>
      </c>
      <c r="E201" s="103">
        <v>7134</v>
      </c>
      <c r="F201" s="103">
        <v>9852</v>
      </c>
      <c r="G201" s="104">
        <v>11872.75</v>
      </c>
      <c r="H201" s="104">
        <v>23174.400000000001</v>
      </c>
      <c r="I201" s="104">
        <v>19554.75</v>
      </c>
      <c r="J201" s="104">
        <v>23777.5</v>
      </c>
      <c r="K201" s="104">
        <v>15213.4</v>
      </c>
      <c r="L201" s="104">
        <v>16114</v>
      </c>
      <c r="M201" s="104">
        <v>11078.333333333334</v>
      </c>
    </row>
    <row r="202" spans="1:13" x14ac:dyDescent="0.25">
      <c r="A202" s="101" t="s">
        <v>7</v>
      </c>
      <c r="B202" s="103">
        <v>0</v>
      </c>
      <c r="C202" s="103">
        <v>0</v>
      </c>
      <c r="D202" s="103">
        <v>495</v>
      </c>
      <c r="E202" s="103">
        <v>55</v>
      </c>
      <c r="F202" s="103">
        <v>546</v>
      </c>
      <c r="G202" s="104">
        <v>1188</v>
      </c>
      <c r="H202" s="104">
        <v>1232</v>
      </c>
      <c r="I202" s="104">
        <v>605</v>
      </c>
      <c r="J202" s="104">
        <v>275</v>
      </c>
      <c r="K202" s="104">
        <v>272.8</v>
      </c>
      <c r="L202" s="104">
        <v>473</v>
      </c>
      <c r="M202" s="104">
        <v>410.66666666666669</v>
      </c>
    </row>
    <row r="203" spans="1:13" x14ac:dyDescent="0.25">
      <c r="A203" s="101" t="s">
        <v>8</v>
      </c>
      <c r="B203" s="103">
        <v>188</v>
      </c>
      <c r="C203" s="103">
        <v>267</v>
      </c>
      <c r="D203" s="103">
        <v>128.75</v>
      </c>
      <c r="E203" s="103">
        <v>104</v>
      </c>
      <c r="F203" s="103">
        <v>154</v>
      </c>
      <c r="G203" s="104">
        <v>376.25</v>
      </c>
      <c r="H203" s="104">
        <v>316.8</v>
      </c>
      <c r="I203" s="104">
        <v>346.5</v>
      </c>
      <c r="J203" s="104">
        <v>79.25</v>
      </c>
      <c r="K203" s="104">
        <v>166.2</v>
      </c>
      <c r="L203" s="104">
        <v>217.75</v>
      </c>
      <c r="M203" s="104">
        <v>264</v>
      </c>
    </row>
    <row r="204" spans="1:13" x14ac:dyDescent="0.25">
      <c r="A204" s="101" t="s">
        <v>9</v>
      </c>
      <c r="B204" s="103">
        <v>19</v>
      </c>
      <c r="C204" s="103">
        <v>45</v>
      </c>
      <c r="D204" s="103">
        <v>401.5</v>
      </c>
      <c r="E204" s="103">
        <v>1058</v>
      </c>
      <c r="F204" s="104">
        <v>1344.4</v>
      </c>
      <c r="G204" s="104">
        <v>2379.75</v>
      </c>
      <c r="H204" s="104">
        <v>2147.4</v>
      </c>
      <c r="I204" s="104">
        <v>2437.25</v>
      </c>
      <c r="J204" s="105">
        <v>1832</v>
      </c>
      <c r="K204" s="104">
        <v>1418.4</v>
      </c>
      <c r="L204" s="104">
        <v>2761.5</v>
      </c>
      <c r="M204" s="104">
        <v>2072</v>
      </c>
    </row>
    <row r="205" spans="1:13" x14ac:dyDescent="0.25">
      <c r="A205" s="101" t="s">
        <v>10</v>
      </c>
      <c r="B205" s="103">
        <v>35</v>
      </c>
      <c r="C205" s="103">
        <v>20</v>
      </c>
      <c r="D205" s="103">
        <v>56.75</v>
      </c>
      <c r="E205" s="103">
        <v>130</v>
      </c>
      <c r="F205" s="104">
        <v>188.2</v>
      </c>
      <c r="G205" s="104">
        <v>288.25</v>
      </c>
      <c r="H205" s="104">
        <v>227.6</v>
      </c>
      <c r="I205" s="104">
        <v>478.25</v>
      </c>
      <c r="J205" s="105">
        <v>482</v>
      </c>
      <c r="K205" s="104">
        <v>918.2</v>
      </c>
      <c r="L205" s="104">
        <v>469.25</v>
      </c>
      <c r="M205" s="104">
        <v>552</v>
      </c>
    </row>
    <row r="206" spans="1:13" x14ac:dyDescent="0.25">
      <c r="A206" s="101" t="s">
        <v>11</v>
      </c>
      <c r="B206" s="103">
        <v>116</v>
      </c>
      <c r="C206" s="103">
        <v>132</v>
      </c>
      <c r="D206" s="103">
        <v>572</v>
      </c>
      <c r="E206" s="103">
        <v>269</v>
      </c>
      <c r="F206" s="104">
        <v>392</v>
      </c>
      <c r="G206" s="104">
        <v>380.75</v>
      </c>
      <c r="H206" s="104">
        <v>574.4</v>
      </c>
      <c r="I206" s="104">
        <v>326</v>
      </c>
      <c r="J206" s="105">
        <v>234</v>
      </c>
      <c r="K206" s="104">
        <v>375.8</v>
      </c>
      <c r="L206" s="104">
        <v>122.5</v>
      </c>
      <c r="M206" s="104">
        <v>106</v>
      </c>
    </row>
    <row r="207" spans="1:13" x14ac:dyDescent="0.25">
      <c r="A207" s="101" t="s">
        <v>12</v>
      </c>
      <c r="B207" s="103">
        <v>361</v>
      </c>
      <c r="C207" s="103">
        <v>400</v>
      </c>
      <c r="D207" s="103">
        <v>266.75</v>
      </c>
      <c r="E207" s="103">
        <v>646</v>
      </c>
      <c r="F207" s="104">
        <v>869.6</v>
      </c>
      <c r="G207" s="104">
        <v>714.5</v>
      </c>
      <c r="H207" s="104">
        <v>1290.8</v>
      </c>
      <c r="I207" s="104">
        <v>827</v>
      </c>
      <c r="J207" s="105">
        <v>890</v>
      </c>
      <c r="K207" s="104">
        <v>987</v>
      </c>
      <c r="L207" s="104">
        <v>841.75</v>
      </c>
      <c r="M207" s="104">
        <v>1103</v>
      </c>
    </row>
    <row r="208" spans="1:13" x14ac:dyDescent="0.25">
      <c r="A208" s="101" t="s">
        <v>13</v>
      </c>
      <c r="B208" s="103">
        <v>4085</v>
      </c>
      <c r="C208" s="103">
        <v>3224</v>
      </c>
      <c r="D208" s="103">
        <v>11093.25</v>
      </c>
      <c r="E208" s="103">
        <v>7645</v>
      </c>
      <c r="F208" s="104">
        <v>7471.4</v>
      </c>
      <c r="G208" s="104">
        <v>9087.75</v>
      </c>
      <c r="H208" s="104">
        <v>7207.4</v>
      </c>
      <c r="I208" s="104">
        <v>13903.75</v>
      </c>
      <c r="J208" s="105">
        <v>13019</v>
      </c>
      <c r="K208" s="104">
        <v>19840.2</v>
      </c>
      <c r="L208" s="104">
        <v>21592.5</v>
      </c>
      <c r="M208" s="104">
        <v>16386</v>
      </c>
    </row>
    <row r="209" spans="1:13" x14ac:dyDescent="0.25">
      <c r="A209" s="126" t="s">
        <v>89</v>
      </c>
      <c r="B209" s="106">
        <f>SUM(B198,B199,B200,B201,B202,B203,B204,B205,B206,B207,B208)</f>
        <v>35973</v>
      </c>
      <c r="C209" s="106">
        <f t="shared" ref="C209:M209" si="12">SUM(C198,C199,C200,C201,C202,C203,C204,C205,C206,C207,C208)</f>
        <v>28505</v>
      </c>
      <c r="D209" s="106">
        <f t="shared" si="12"/>
        <v>44055.179999999993</v>
      </c>
      <c r="E209" s="106">
        <f t="shared" si="12"/>
        <v>41878</v>
      </c>
      <c r="F209" s="106">
        <f t="shared" si="12"/>
        <v>56733.599999999999</v>
      </c>
      <c r="G209" s="106">
        <f t="shared" si="12"/>
        <v>52630.43</v>
      </c>
      <c r="H209" s="106">
        <f t="shared" si="12"/>
        <v>64885.300000000017</v>
      </c>
      <c r="I209" s="106">
        <f t="shared" si="12"/>
        <v>66631.975000000006</v>
      </c>
      <c r="J209" s="106">
        <f t="shared" si="12"/>
        <v>63795.955000000002</v>
      </c>
      <c r="K209" s="106">
        <f t="shared" si="12"/>
        <v>71586.797999999995</v>
      </c>
      <c r="L209" s="106">
        <f t="shared" si="12"/>
        <v>72137.19</v>
      </c>
      <c r="M209" s="106">
        <f t="shared" si="12"/>
        <v>62652.96666666666</v>
      </c>
    </row>
    <row r="211" spans="1:13" x14ac:dyDescent="0.25">
      <c r="A211" s="433" t="s">
        <v>61</v>
      </c>
      <c r="B211" s="433"/>
      <c r="C211" s="433"/>
      <c r="D211" s="433"/>
      <c r="E211" s="433"/>
      <c r="F211" s="433"/>
      <c r="G211" s="433"/>
      <c r="H211" s="433"/>
      <c r="I211" s="433"/>
      <c r="J211" s="433"/>
      <c r="K211" s="433"/>
      <c r="L211" s="433"/>
      <c r="M211" s="433"/>
    </row>
    <row r="212" spans="1:13" x14ac:dyDescent="0.25">
      <c r="A212" s="107"/>
      <c r="B212" s="108">
        <v>40909</v>
      </c>
      <c r="C212" s="108">
        <v>40940</v>
      </c>
      <c r="D212" s="108">
        <v>40969</v>
      </c>
      <c r="E212" s="108">
        <v>41000</v>
      </c>
      <c r="F212" s="108">
        <v>41030</v>
      </c>
      <c r="G212" s="108">
        <v>41061</v>
      </c>
      <c r="H212" s="108">
        <v>41091</v>
      </c>
      <c r="I212" s="108">
        <v>41122</v>
      </c>
      <c r="J212" s="108">
        <v>41153</v>
      </c>
      <c r="K212" s="108">
        <v>41183</v>
      </c>
      <c r="L212" s="108">
        <v>41214</v>
      </c>
      <c r="M212" s="108">
        <v>41244</v>
      </c>
    </row>
    <row r="213" spans="1:13" x14ac:dyDescent="0.25">
      <c r="A213" s="107" t="s">
        <v>3</v>
      </c>
      <c r="B213" s="109">
        <v>4560</v>
      </c>
      <c r="C213" s="109">
        <v>5067</v>
      </c>
      <c r="D213" s="109">
        <v>7817</v>
      </c>
      <c r="E213" s="109">
        <v>6011</v>
      </c>
      <c r="F213" s="109">
        <v>9147</v>
      </c>
      <c r="G213" s="109">
        <v>10976</v>
      </c>
      <c r="H213" s="110">
        <v>6327</v>
      </c>
      <c r="I213" s="110">
        <v>6835</v>
      </c>
      <c r="J213" s="110">
        <v>15336</v>
      </c>
      <c r="K213" s="111">
        <v>14549</v>
      </c>
      <c r="L213" s="111">
        <v>10028</v>
      </c>
      <c r="M213" s="111">
        <v>14035</v>
      </c>
    </row>
    <row r="214" spans="1:13" x14ac:dyDescent="0.25">
      <c r="A214" s="107" t="s">
        <v>4</v>
      </c>
      <c r="B214" s="109">
        <v>3852</v>
      </c>
      <c r="C214" s="109">
        <v>6925</v>
      </c>
      <c r="D214" s="109">
        <v>4072</v>
      </c>
      <c r="E214" s="109">
        <v>2478</v>
      </c>
      <c r="F214" s="109">
        <v>4021</v>
      </c>
      <c r="G214" s="109">
        <v>883</v>
      </c>
      <c r="H214" s="110">
        <v>3469</v>
      </c>
      <c r="I214" s="110">
        <v>4004</v>
      </c>
      <c r="J214" s="110">
        <v>2434</v>
      </c>
      <c r="K214" s="111">
        <v>3759</v>
      </c>
      <c r="L214" s="111">
        <v>4144</v>
      </c>
      <c r="M214" s="111">
        <v>2861</v>
      </c>
    </row>
    <row r="215" spans="1:13" x14ac:dyDescent="0.25">
      <c r="A215" s="107" t="s">
        <v>5</v>
      </c>
      <c r="B215" s="109">
        <v>896</v>
      </c>
      <c r="C215" s="109">
        <v>492</v>
      </c>
      <c r="D215" s="109">
        <v>591</v>
      </c>
      <c r="E215" s="109">
        <v>2147</v>
      </c>
      <c r="F215" s="109">
        <v>3123</v>
      </c>
      <c r="G215" s="109">
        <v>2666</v>
      </c>
      <c r="H215" s="110">
        <v>3561</v>
      </c>
      <c r="I215" s="110">
        <v>2694</v>
      </c>
      <c r="J215" s="110">
        <v>543</v>
      </c>
      <c r="K215" s="111">
        <v>2006</v>
      </c>
      <c r="L215" s="111">
        <v>1997</v>
      </c>
      <c r="M215" s="111">
        <v>603</v>
      </c>
    </row>
    <row r="216" spans="1:13" x14ac:dyDescent="0.25">
      <c r="A216" s="107" t="s">
        <v>6</v>
      </c>
      <c r="B216" s="109">
        <v>9564</v>
      </c>
      <c r="C216" s="109">
        <v>10129</v>
      </c>
      <c r="D216" s="109">
        <v>8716</v>
      </c>
      <c r="E216" s="109">
        <v>8928</v>
      </c>
      <c r="F216" s="109">
        <v>9647</v>
      </c>
      <c r="G216" s="109">
        <v>11121</v>
      </c>
      <c r="H216" s="110">
        <v>9322</v>
      </c>
      <c r="I216" s="110">
        <v>7664</v>
      </c>
      <c r="J216" s="110">
        <v>6521</v>
      </c>
      <c r="K216" s="111">
        <v>9820</v>
      </c>
      <c r="L216" s="111">
        <v>7067</v>
      </c>
      <c r="M216" s="111">
        <v>9330</v>
      </c>
    </row>
    <row r="217" spans="1:13" x14ac:dyDescent="0.25">
      <c r="A217" s="107" t="s">
        <v>7</v>
      </c>
      <c r="B217" s="109">
        <v>484</v>
      </c>
      <c r="C217" s="109">
        <v>748</v>
      </c>
      <c r="D217" s="109">
        <v>264</v>
      </c>
      <c r="E217" s="109">
        <v>627</v>
      </c>
      <c r="F217" s="109">
        <v>968</v>
      </c>
      <c r="G217" s="109">
        <v>18</v>
      </c>
      <c r="H217" s="110">
        <v>55</v>
      </c>
      <c r="I217" s="110">
        <v>449</v>
      </c>
      <c r="J217" s="110">
        <v>110</v>
      </c>
      <c r="K217" s="111">
        <v>968</v>
      </c>
      <c r="L217" s="111">
        <v>598</v>
      </c>
      <c r="M217" s="111">
        <v>66</v>
      </c>
    </row>
    <row r="218" spans="1:13" x14ac:dyDescent="0.25">
      <c r="A218" s="107" t="s">
        <v>8</v>
      </c>
      <c r="B218" s="109">
        <v>307</v>
      </c>
      <c r="C218" s="109">
        <v>342</v>
      </c>
      <c r="D218" s="109">
        <v>182</v>
      </c>
      <c r="E218" s="109">
        <v>252</v>
      </c>
      <c r="F218" s="109">
        <v>347</v>
      </c>
      <c r="G218" s="109">
        <v>436</v>
      </c>
      <c r="H218" s="110">
        <v>768</v>
      </c>
      <c r="I218" s="110">
        <v>820</v>
      </c>
      <c r="J218" s="110">
        <v>168</v>
      </c>
      <c r="K218" s="111">
        <v>317</v>
      </c>
      <c r="L218" s="111">
        <v>198</v>
      </c>
      <c r="M218" s="111">
        <v>179</v>
      </c>
    </row>
    <row r="219" spans="1:13" x14ac:dyDescent="0.25">
      <c r="A219" s="107" t="s">
        <v>9</v>
      </c>
      <c r="B219" s="109">
        <v>2063</v>
      </c>
      <c r="C219" s="109">
        <v>1418</v>
      </c>
      <c r="D219" s="109">
        <v>1389</v>
      </c>
      <c r="E219" s="109">
        <v>1767</v>
      </c>
      <c r="F219" s="109">
        <v>1153</v>
      </c>
      <c r="G219" s="109">
        <v>941</v>
      </c>
      <c r="H219" s="110">
        <v>1259</v>
      </c>
      <c r="I219" s="110">
        <v>2500</v>
      </c>
      <c r="J219" s="110">
        <v>2627</v>
      </c>
      <c r="K219" s="111">
        <v>2010</v>
      </c>
      <c r="L219" s="111">
        <v>1354</v>
      </c>
      <c r="M219" s="111">
        <v>404</v>
      </c>
    </row>
    <row r="220" spans="1:13" x14ac:dyDescent="0.25">
      <c r="A220" s="107" t="s">
        <v>10</v>
      </c>
      <c r="B220" s="109">
        <v>304</v>
      </c>
      <c r="C220" s="109">
        <v>141</v>
      </c>
      <c r="D220" s="109">
        <v>401</v>
      </c>
      <c r="E220" s="109">
        <v>177</v>
      </c>
      <c r="F220" s="109">
        <v>145</v>
      </c>
      <c r="G220" s="109">
        <v>157</v>
      </c>
      <c r="H220" s="110">
        <v>335</v>
      </c>
      <c r="I220" s="110">
        <v>484</v>
      </c>
      <c r="J220" s="110">
        <v>423</v>
      </c>
      <c r="K220" s="111">
        <v>360</v>
      </c>
      <c r="L220" s="111">
        <v>317</v>
      </c>
      <c r="M220" s="111">
        <v>180</v>
      </c>
    </row>
    <row r="221" spans="1:13" x14ac:dyDescent="0.25">
      <c r="A221" s="107" t="s">
        <v>11</v>
      </c>
      <c r="B221" s="109">
        <v>356</v>
      </c>
      <c r="C221" s="109">
        <v>369</v>
      </c>
      <c r="D221" s="109">
        <v>573</v>
      </c>
      <c r="E221" s="109">
        <v>419</v>
      </c>
      <c r="F221" s="109">
        <v>719</v>
      </c>
      <c r="G221" s="109">
        <v>1143</v>
      </c>
      <c r="H221" s="110">
        <v>973</v>
      </c>
      <c r="I221" s="110">
        <v>1007</v>
      </c>
      <c r="J221" s="110">
        <v>1025</v>
      </c>
      <c r="K221" s="111">
        <v>1092</v>
      </c>
      <c r="L221" s="111">
        <v>535</v>
      </c>
      <c r="M221" s="111">
        <v>169</v>
      </c>
    </row>
    <row r="222" spans="1:13" x14ac:dyDescent="0.25">
      <c r="A222" s="107" t="s">
        <v>12</v>
      </c>
      <c r="B222" s="109">
        <v>1314</v>
      </c>
      <c r="C222" s="109">
        <v>777</v>
      </c>
      <c r="D222" s="109">
        <v>615</v>
      </c>
      <c r="E222" s="109">
        <v>523</v>
      </c>
      <c r="F222" s="109">
        <v>1072</v>
      </c>
      <c r="G222" s="109">
        <v>499</v>
      </c>
      <c r="H222" s="110">
        <v>383</v>
      </c>
      <c r="I222" s="110">
        <v>1591</v>
      </c>
      <c r="J222" s="110">
        <v>418</v>
      </c>
      <c r="K222" s="111">
        <v>829</v>
      </c>
      <c r="L222" s="111">
        <v>557</v>
      </c>
      <c r="M222" s="111">
        <v>204</v>
      </c>
    </row>
    <row r="223" spans="1:13" x14ac:dyDescent="0.25">
      <c r="A223" s="107" t="s">
        <v>13</v>
      </c>
      <c r="B223" s="109">
        <v>9390</v>
      </c>
      <c r="C223" s="109">
        <v>5688</v>
      </c>
      <c r="D223" s="109">
        <v>10426</v>
      </c>
      <c r="E223" s="109">
        <v>5914</v>
      </c>
      <c r="F223" s="109">
        <v>7415</v>
      </c>
      <c r="G223" s="109">
        <v>2675</v>
      </c>
      <c r="H223" s="110">
        <v>7438</v>
      </c>
      <c r="I223" s="110">
        <v>8209</v>
      </c>
      <c r="J223" s="110">
        <v>7959</v>
      </c>
      <c r="K223" s="111">
        <v>5458</v>
      </c>
      <c r="L223" s="111">
        <v>7786</v>
      </c>
      <c r="M223" s="111">
        <v>5232</v>
      </c>
    </row>
    <row r="224" spans="1:13" x14ac:dyDescent="0.25">
      <c r="A224" s="124" t="s">
        <v>89</v>
      </c>
      <c r="B224" s="112">
        <f>SUM(B213,B214,B215,B216,B217,B218,B219,B220,B221,B222,B223)</f>
        <v>33090</v>
      </c>
      <c r="C224" s="112">
        <f t="shared" ref="C224:M224" si="13">SUM(C213,C214,C215,C216,C217,C218,C219,C220,C221,C222,C223)</f>
        <v>32096</v>
      </c>
      <c r="D224" s="112">
        <f t="shared" si="13"/>
        <v>35046</v>
      </c>
      <c r="E224" s="112">
        <f t="shared" si="13"/>
        <v>29243</v>
      </c>
      <c r="F224" s="112">
        <f t="shared" si="13"/>
        <v>37757</v>
      </c>
      <c r="G224" s="112">
        <f t="shared" si="13"/>
        <v>31515</v>
      </c>
      <c r="H224" s="112">
        <f t="shared" si="13"/>
        <v>33890</v>
      </c>
      <c r="I224" s="112">
        <f t="shared" si="13"/>
        <v>36257</v>
      </c>
      <c r="J224" s="112">
        <f t="shared" si="13"/>
        <v>37564</v>
      </c>
      <c r="K224" s="112">
        <f t="shared" si="13"/>
        <v>41168</v>
      </c>
      <c r="L224" s="112">
        <f t="shared" si="13"/>
        <v>34581</v>
      </c>
      <c r="M224" s="112">
        <f t="shared" si="13"/>
        <v>33263</v>
      </c>
    </row>
    <row r="226" spans="1:13" x14ac:dyDescent="0.25">
      <c r="A226" s="434" t="s">
        <v>62</v>
      </c>
      <c r="B226" s="434"/>
      <c r="C226" s="434"/>
      <c r="D226" s="434"/>
      <c r="E226" s="434"/>
      <c r="F226" s="434"/>
      <c r="G226" s="434"/>
      <c r="H226" s="434"/>
      <c r="I226" s="434"/>
      <c r="J226" s="434"/>
      <c r="K226" s="434"/>
      <c r="L226" s="434"/>
      <c r="M226" s="434"/>
    </row>
    <row r="227" spans="1:13" x14ac:dyDescent="0.25">
      <c r="A227" s="113"/>
      <c r="B227" s="114">
        <v>40544</v>
      </c>
      <c r="C227" s="114">
        <v>40575</v>
      </c>
      <c r="D227" s="114">
        <v>40603</v>
      </c>
      <c r="E227" s="114">
        <v>40634</v>
      </c>
      <c r="F227" s="114">
        <v>40664</v>
      </c>
      <c r="G227" s="114">
        <v>40695</v>
      </c>
      <c r="H227" s="114">
        <v>40725</v>
      </c>
      <c r="I227" s="114">
        <v>40756</v>
      </c>
      <c r="J227" s="114">
        <v>40787</v>
      </c>
      <c r="K227" s="114">
        <v>40817</v>
      </c>
      <c r="L227" s="114">
        <v>40848</v>
      </c>
      <c r="M227" s="114">
        <v>40878</v>
      </c>
    </row>
    <row r="228" spans="1:13" x14ac:dyDescent="0.25">
      <c r="A228" s="113" t="s">
        <v>3</v>
      </c>
      <c r="B228" s="113">
        <v>10525</v>
      </c>
      <c r="C228" s="113">
        <v>11886</v>
      </c>
      <c r="D228" s="113">
        <v>11411</v>
      </c>
      <c r="E228" s="113">
        <v>11251</v>
      </c>
      <c r="F228" s="113">
        <v>12157</v>
      </c>
      <c r="G228" s="113">
        <v>7908</v>
      </c>
      <c r="H228" s="113">
        <v>4641</v>
      </c>
      <c r="I228" s="113">
        <v>4138</v>
      </c>
      <c r="J228" s="113">
        <v>3847</v>
      </c>
      <c r="K228" s="113">
        <v>4864.3475000000008</v>
      </c>
      <c r="L228" s="113">
        <v>2701.5149999999999</v>
      </c>
      <c r="M228" s="113">
        <v>2954.54</v>
      </c>
    </row>
    <row r="229" spans="1:13" x14ac:dyDescent="0.25">
      <c r="A229" s="113" t="s">
        <v>4</v>
      </c>
      <c r="B229" s="113">
        <v>9484</v>
      </c>
      <c r="C229" s="113">
        <v>7882</v>
      </c>
      <c r="D229" s="113">
        <v>9088</v>
      </c>
      <c r="E229" s="113">
        <v>5415</v>
      </c>
      <c r="F229" s="113">
        <v>5498</v>
      </c>
      <c r="G229" s="113">
        <v>5445</v>
      </c>
      <c r="H229" s="113">
        <v>6853</v>
      </c>
      <c r="I229" s="113">
        <v>4899</v>
      </c>
      <c r="J229" s="113">
        <v>4413</v>
      </c>
      <c r="K229" s="113">
        <v>4805.75</v>
      </c>
      <c r="L229" s="113">
        <v>4488</v>
      </c>
      <c r="M229" s="113">
        <v>3618.5</v>
      </c>
    </row>
    <row r="230" spans="1:13" x14ac:dyDescent="0.25">
      <c r="A230" s="113" t="s">
        <v>5</v>
      </c>
      <c r="B230" s="113">
        <v>6899</v>
      </c>
      <c r="C230" s="113">
        <v>4745</v>
      </c>
      <c r="D230" s="113">
        <v>8543</v>
      </c>
      <c r="E230" s="113">
        <v>5730</v>
      </c>
      <c r="F230" s="113">
        <v>10814</v>
      </c>
      <c r="G230" s="113">
        <v>12261</v>
      </c>
      <c r="H230" s="113">
        <v>8484</v>
      </c>
      <c r="I230" s="113">
        <v>3952</v>
      </c>
      <c r="J230" s="113">
        <v>5456</v>
      </c>
      <c r="K230" s="113">
        <v>7088.5</v>
      </c>
      <c r="L230" s="113">
        <v>1336</v>
      </c>
      <c r="M230" s="113">
        <v>965.25</v>
      </c>
    </row>
    <row r="231" spans="1:13" x14ac:dyDescent="0.25">
      <c r="A231" s="113" t="s">
        <v>6</v>
      </c>
      <c r="B231" s="113">
        <v>11940</v>
      </c>
      <c r="C231" s="113">
        <v>15301</v>
      </c>
      <c r="D231" s="113">
        <v>16676</v>
      </c>
      <c r="E231" s="113">
        <v>11425</v>
      </c>
      <c r="F231" s="113">
        <v>14280</v>
      </c>
      <c r="G231" s="113">
        <v>10047</v>
      </c>
      <c r="H231" s="113">
        <v>11902</v>
      </c>
      <c r="I231" s="113">
        <v>15800</v>
      </c>
      <c r="J231" s="113">
        <v>12934</v>
      </c>
      <c r="K231" s="113">
        <v>13030</v>
      </c>
      <c r="L231" s="113">
        <v>12927</v>
      </c>
      <c r="M231" s="113">
        <v>9013.5</v>
      </c>
    </row>
    <row r="232" spans="1:13" x14ac:dyDescent="0.25">
      <c r="A232" s="113" t="s">
        <v>7</v>
      </c>
      <c r="B232" s="113">
        <v>935</v>
      </c>
      <c r="C232" s="113">
        <v>627</v>
      </c>
      <c r="D232" s="113">
        <v>550</v>
      </c>
      <c r="E232" s="113">
        <v>185</v>
      </c>
      <c r="F232" s="113">
        <v>99</v>
      </c>
      <c r="G232" s="113">
        <v>132</v>
      </c>
      <c r="H232" s="113">
        <v>1206</v>
      </c>
      <c r="I232" s="113">
        <v>1188</v>
      </c>
      <c r="J232" s="113">
        <v>757</v>
      </c>
      <c r="K232" s="113">
        <v>682</v>
      </c>
      <c r="L232" s="113">
        <v>341</v>
      </c>
      <c r="M232" s="113">
        <v>286</v>
      </c>
    </row>
    <row r="233" spans="1:13" x14ac:dyDescent="0.25">
      <c r="A233" s="113" t="s">
        <v>8</v>
      </c>
      <c r="B233" s="113">
        <v>495</v>
      </c>
      <c r="C233" s="113">
        <v>465</v>
      </c>
      <c r="D233" s="113">
        <v>381</v>
      </c>
      <c r="E233" s="113">
        <v>344</v>
      </c>
      <c r="F233" s="113">
        <v>342</v>
      </c>
      <c r="G233" s="113">
        <v>480</v>
      </c>
      <c r="H233" s="113">
        <v>622</v>
      </c>
      <c r="I233" s="113">
        <v>1025</v>
      </c>
      <c r="J233" s="113">
        <v>1133</v>
      </c>
      <c r="K233" s="113">
        <v>381</v>
      </c>
      <c r="L233" s="113">
        <v>435.5</v>
      </c>
      <c r="M233" s="113">
        <v>316.75</v>
      </c>
    </row>
    <row r="234" spans="1:13" x14ac:dyDescent="0.25">
      <c r="A234" s="113" t="s">
        <v>9</v>
      </c>
      <c r="B234" s="113">
        <v>1568</v>
      </c>
      <c r="C234" s="113">
        <v>1861</v>
      </c>
      <c r="D234" s="113">
        <v>2371</v>
      </c>
      <c r="E234" s="113">
        <v>2026</v>
      </c>
      <c r="F234" s="113">
        <v>2774</v>
      </c>
      <c r="G234" s="113">
        <v>3332</v>
      </c>
      <c r="H234" s="113">
        <v>2690</v>
      </c>
      <c r="I234" s="113">
        <v>2755</v>
      </c>
      <c r="J234" s="113">
        <v>2126</v>
      </c>
      <c r="K234" s="113">
        <v>3160</v>
      </c>
      <c r="L234" s="113">
        <v>2508</v>
      </c>
      <c r="M234" s="113">
        <v>2956</v>
      </c>
    </row>
    <row r="235" spans="1:13" x14ac:dyDescent="0.25">
      <c r="A235" s="113" t="s">
        <v>10</v>
      </c>
      <c r="B235" s="113">
        <v>409</v>
      </c>
      <c r="C235" s="113">
        <v>521</v>
      </c>
      <c r="D235" s="113">
        <v>56</v>
      </c>
      <c r="E235" s="113">
        <v>350</v>
      </c>
      <c r="F235" s="113">
        <v>133</v>
      </c>
      <c r="G235" s="113">
        <v>230</v>
      </c>
      <c r="H235" s="113">
        <v>286</v>
      </c>
      <c r="I235" s="113">
        <v>767</v>
      </c>
      <c r="J235" s="113">
        <v>1011</v>
      </c>
      <c r="K235" s="113">
        <v>1194.5</v>
      </c>
      <c r="L235" s="113">
        <v>557.5</v>
      </c>
      <c r="M235" s="113">
        <v>199.75</v>
      </c>
    </row>
    <row r="236" spans="1:13" x14ac:dyDescent="0.25">
      <c r="A236" s="113" t="s">
        <v>11</v>
      </c>
      <c r="B236" s="113">
        <v>477</v>
      </c>
      <c r="C236" s="113">
        <v>459</v>
      </c>
      <c r="D236" s="113">
        <v>459</v>
      </c>
      <c r="E236" s="113">
        <v>607</v>
      </c>
      <c r="F236" s="113">
        <v>649</v>
      </c>
      <c r="G236" s="113">
        <v>871</v>
      </c>
      <c r="H236" s="113">
        <v>1368</v>
      </c>
      <c r="I236" s="113">
        <v>1911</v>
      </c>
      <c r="J236" s="113">
        <v>937</v>
      </c>
      <c r="K236" s="113">
        <v>805</v>
      </c>
      <c r="L236" s="113">
        <v>274.25</v>
      </c>
      <c r="M236" s="113">
        <v>308</v>
      </c>
    </row>
    <row r="237" spans="1:13" x14ac:dyDescent="0.25">
      <c r="A237" s="113" t="s">
        <v>12</v>
      </c>
      <c r="B237" s="113">
        <v>980</v>
      </c>
      <c r="C237" s="113">
        <v>613</v>
      </c>
      <c r="D237" s="113">
        <v>227</v>
      </c>
      <c r="E237" s="113">
        <v>498</v>
      </c>
      <c r="F237" s="113">
        <v>1251</v>
      </c>
      <c r="G237" s="113">
        <v>1469</v>
      </c>
      <c r="H237" s="113">
        <v>1056</v>
      </c>
      <c r="I237" s="113">
        <v>880</v>
      </c>
      <c r="J237" s="113">
        <v>953</v>
      </c>
      <c r="K237" s="113">
        <v>209.5</v>
      </c>
      <c r="L237" s="113">
        <v>354.5</v>
      </c>
      <c r="M237" s="113">
        <v>1059.75</v>
      </c>
    </row>
    <row r="238" spans="1:13" x14ac:dyDescent="0.25">
      <c r="A238" s="113" t="s">
        <v>13</v>
      </c>
      <c r="B238" s="113">
        <v>7051</v>
      </c>
      <c r="C238" s="113">
        <v>1798</v>
      </c>
      <c r="D238" s="113">
        <v>2671</v>
      </c>
      <c r="E238" s="113">
        <v>4827</v>
      </c>
      <c r="F238" s="113">
        <v>7536</v>
      </c>
      <c r="G238" s="113">
        <v>5897</v>
      </c>
      <c r="H238" s="113">
        <v>6954</v>
      </c>
      <c r="I238" s="113">
        <v>14836</v>
      </c>
      <c r="J238" s="113">
        <v>10854</v>
      </c>
      <c r="K238" s="113">
        <v>10848</v>
      </c>
      <c r="L238" s="113">
        <v>4735</v>
      </c>
      <c r="M238" s="113">
        <v>6881.25</v>
      </c>
    </row>
    <row r="239" spans="1:13" x14ac:dyDescent="0.25">
      <c r="A239" s="123" t="s">
        <v>89</v>
      </c>
      <c r="B239" s="115">
        <f>SUM(B228,B229,B230,B231,B232,B233,B234,B235,B236,B237,B238)</f>
        <v>50763</v>
      </c>
      <c r="C239" s="115">
        <f t="shared" ref="C239:M239" si="14">SUM(C228,C229,C230,C231,C232,C233,C234,C235,C236,C237,C238)</f>
        <v>46158</v>
      </c>
      <c r="D239" s="115">
        <f t="shared" si="14"/>
        <v>52433</v>
      </c>
      <c r="E239" s="115">
        <f t="shared" si="14"/>
        <v>42658</v>
      </c>
      <c r="F239" s="115">
        <f t="shared" si="14"/>
        <v>55533</v>
      </c>
      <c r="G239" s="115">
        <f t="shared" si="14"/>
        <v>48072</v>
      </c>
      <c r="H239" s="115">
        <f t="shared" si="14"/>
        <v>46062</v>
      </c>
      <c r="I239" s="115">
        <f t="shared" si="14"/>
        <v>52151</v>
      </c>
      <c r="J239" s="115">
        <f t="shared" si="14"/>
        <v>44421</v>
      </c>
      <c r="K239" s="115">
        <f t="shared" si="14"/>
        <v>47068.597500000003</v>
      </c>
      <c r="L239" s="115">
        <f t="shared" si="14"/>
        <v>30658.264999999999</v>
      </c>
      <c r="M239" s="115">
        <f t="shared" si="14"/>
        <v>28559.29</v>
      </c>
    </row>
    <row r="241" spans="1:13" x14ac:dyDescent="0.25">
      <c r="A241" s="418" t="s">
        <v>63</v>
      </c>
      <c r="B241" s="418"/>
      <c r="C241" s="418"/>
      <c r="D241" s="418"/>
      <c r="E241" s="418"/>
      <c r="F241" s="418"/>
      <c r="G241" s="418"/>
      <c r="H241" s="418"/>
      <c r="I241" s="418"/>
      <c r="J241" s="418"/>
      <c r="K241" s="418"/>
      <c r="L241" s="418"/>
      <c r="M241" s="418"/>
    </row>
    <row r="242" spans="1:13" x14ac:dyDescent="0.25">
      <c r="A242" s="116"/>
      <c r="B242" s="117">
        <v>40179</v>
      </c>
      <c r="C242" s="117">
        <v>40210</v>
      </c>
      <c r="D242" s="117">
        <v>40238</v>
      </c>
      <c r="E242" s="117">
        <v>40269</v>
      </c>
      <c r="F242" s="117">
        <v>40299</v>
      </c>
      <c r="G242" s="117">
        <v>40330</v>
      </c>
      <c r="H242" s="117">
        <v>40360</v>
      </c>
      <c r="I242" s="117">
        <v>40391</v>
      </c>
      <c r="J242" s="117">
        <v>40422</v>
      </c>
      <c r="K242" s="117">
        <v>40452</v>
      </c>
      <c r="L242" s="117">
        <v>40483</v>
      </c>
      <c r="M242" s="117">
        <v>40513</v>
      </c>
    </row>
    <row r="243" spans="1:13" x14ac:dyDescent="0.25">
      <c r="A243" s="116" t="s">
        <v>3</v>
      </c>
      <c r="B243" s="118">
        <v>7649</v>
      </c>
      <c r="C243" s="118">
        <v>8302</v>
      </c>
      <c r="D243" s="118">
        <v>9900</v>
      </c>
      <c r="E243" s="118">
        <v>11017</v>
      </c>
      <c r="F243" s="118">
        <v>12873</v>
      </c>
      <c r="G243" s="118">
        <v>9613</v>
      </c>
      <c r="H243" s="119">
        <v>4559</v>
      </c>
      <c r="I243" s="119">
        <v>4612</v>
      </c>
      <c r="J243" s="119">
        <v>7602</v>
      </c>
      <c r="K243" s="119">
        <v>8849</v>
      </c>
      <c r="L243" s="120">
        <v>9837</v>
      </c>
      <c r="M243" s="119">
        <v>8724</v>
      </c>
    </row>
    <row r="244" spans="1:13" x14ac:dyDescent="0.25">
      <c r="A244" s="116" t="s">
        <v>4</v>
      </c>
      <c r="B244" s="118">
        <v>7532</v>
      </c>
      <c r="C244" s="118">
        <v>8383</v>
      </c>
      <c r="D244" s="118">
        <v>4134</v>
      </c>
      <c r="E244" s="118">
        <v>3350</v>
      </c>
      <c r="F244" s="118">
        <v>3617</v>
      </c>
      <c r="G244" s="118">
        <v>5120</v>
      </c>
      <c r="H244" s="119">
        <v>6724</v>
      </c>
      <c r="I244" s="119">
        <v>7566</v>
      </c>
      <c r="J244" s="119">
        <v>5413</v>
      </c>
      <c r="K244" s="119">
        <v>6357</v>
      </c>
      <c r="L244" s="120">
        <v>10793</v>
      </c>
      <c r="M244" s="119">
        <v>10014</v>
      </c>
    </row>
    <row r="245" spans="1:13" x14ac:dyDescent="0.25">
      <c r="A245" s="116" t="s">
        <v>5</v>
      </c>
      <c r="B245" s="118">
        <v>4095</v>
      </c>
      <c r="C245" s="118">
        <v>2982</v>
      </c>
      <c r="D245" s="118">
        <v>2021</v>
      </c>
      <c r="E245" s="118">
        <v>5950</v>
      </c>
      <c r="F245" s="118">
        <v>10672</v>
      </c>
      <c r="G245" s="118">
        <v>11653</v>
      </c>
      <c r="H245" s="119">
        <v>8236</v>
      </c>
      <c r="I245" s="119">
        <v>3051</v>
      </c>
      <c r="J245" s="119">
        <v>6565</v>
      </c>
      <c r="K245" s="119">
        <v>7741</v>
      </c>
      <c r="L245" s="120">
        <v>4878</v>
      </c>
      <c r="M245" s="119">
        <v>7318</v>
      </c>
    </row>
    <row r="246" spans="1:13" x14ac:dyDescent="0.25">
      <c r="A246" s="116" t="s">
        <v>6</v>
      </c>
      <c r="B246" s="118">
        <v>8825</v>
      </c>
      <c r="C246" s="118">
        <v>7910</v>
      </c>
      <c r="D246" s="118">
        <v>8025</v>
      </c>
      <c r="E246" s="118">
        <v>9455</v>
      </c>
      <c r="F246" s="118">
        <v>9296</v>
      </c>
      <c r="G246" s="118">
        <v>9875</v>
      </c>
      <c r="H246" s="119">
        <v>10464</v>
      </c>
      <c r="I246" s="119">
        <v>9522</v>
      </c>
      <c r="J246" s="119">
        <v>7318</v>
      </c>
      <c r="K246" s="119">
        <v>7458</v>
      </c>
      <c r="L246" s="120">
        <v>12065</v>
      </c>
      <c r="M246" s="119">
        <v>7949</v>
      </c>
    </row>
    <row r="247" spans="1:13" x14ac:dyDescent="0.25">
      <c r="A247" s="116" t="s">
        <v>7</v>
      </c>
      <c r="B247" s="118">
        <v>715</v>
      </c>
      <c r="C247" s="118">
        <v>417</v>
      </c>
      <c r="D247" s="118">
        <v>635</v>
      </c>
      <c r="E247" s="118">
        <v>334</v>
      </c>
      <c r="F247" s="118">
        <v>199</v>
      </c>
      <c r="G247" s="118">
        <v>209</v>
      </c>
      <c r="H247" s="119">
        <v>580</v>
      </c>
      <c r="I247" s="119">
        <v>1340</v>
      </c>
      <c r="J247" s="119">
        <v>635</v>
      </c>
      <c r="K247" s="119">
        <v>32</v>
      </c>
      <c r="L247" s="120">
        <v>804</v>
      </c>
      <c r="M247" s="119">
        <v>759</v>
      </c>
    </row>
    <row r="248" spans="1:13" x14ac:dyDescent="0.25">
      <c r="A248" s="116" t="s">
        <v>8</v>
      </c>
      <c r="B248" s="118">
        <v>214</v>
      </c>
      <c r="C248" s="118">
        <v>211</v>
      </c>
      <c r="D248" s="118">
        <v>101</v>
      </c>
      <c r="E248" s="118">
        <v>59</v>
      </c>
      <c r="F248" s="118">
        <v>204</v>
      </c>
      <c r="G248" s="118">
        <v>43</v>
      </c>
      <c r="H248" s="119">
        <v>259</v>
      </c>
      <c r="I248" s="119">
        <v>338</v>
      </c>
      <c r="J248" s="119">
        <v>370</v>
      </c>
      <c r="K248" s="119">
        <v>219</v>
      </c>
      <c r="L248" s="120">
        <v>209</v>
      </c>
      <c r="M248" s="119">
        <v>391</v>
      </c>
    </row>
    <row r="249" spans="1:13" x14ac:dyDescent="0.25">
      <c r="A249" s="116" t="s">
        <v>9</v>
      </c>
      <c r="B249" s="118">
        <v>1601</v>
      </c>
      <c r="C249" s="118">
        <v>1097</v>
      </c>
      <c r="D249" s="118">
        <v>657</v>
      </c>
      <c r="E249" s="118">
        <v>744</v>
      </c>
      <c r="F249" s="118">
        <v>1261</v>
      </c>
      <c r="G249" s="118">
        <v>1220</v>
      </c>
      <c r="H249" s="119">
        <v>1468</v>
      </c>
      <c r="I249" s="119">
        <v>2180</v>
      </c>
      <c r="J249" s="119">
        <v>2406</v>
      </c>
      <c r="K249" s="119">
        <v>2185</v>
      </c>
      <c r="L249" s="120">
        <v>2971</v>
      </c>
      <c r="M249" s="119">
        <v>2312</v>
      </c>
    </row>
    <row r="250" spans="1:13" x14ac:dyDescent="0.25">
      <c r="A250" s="116" t="s">
        <v>10</v>
      </c>
      <c r="B250" s="118">
        <v>377</v>
      </c>
      <c r="C250" s="118">
        <v>110</v>
      </c>
      <c r="D250" s="118">
        <v>10</v>
      </c>
      <c r="E250" s="118">
        <v>80</v>
      </c>
      <c r="F250" s="118">
        <v>78</v>
      </c>
      <c r="G250" s="118">
        <v>122</v>
      </c>
      <c r="H250" s="119">
        <v>144</v>
      </c>
      <c r="I250" s="119">
        <v>293</v>
      </c>
      <c r="J250" s="119">
        <v>622</v>
      </c>
      <c r="K250" s="119">
        <v>813</v>
      </c>
      <c r="L250" s="120">
        <v>466</v>
      </c>
      <c r="M250" s="119">
        <v>563</v>
      </c>
    </row>
    <row r="251" spans="1:13" x14ac:dyDescent="0.25">
      <c r="A251" s="116" t="s">
        <v>11</v>
      </c>
      <c r="B251" s="118">
        <v>426</v>
      </c>
      <c r="C251" s="118">
        <v>277</v>
      </c>
      <c r="D251" s="118">
        <v>332</v>
      </c>
      <c r="E251" s="118">
        <v>406</v>
      </c>
      <c r="F251" s="118">
        <v>431</v>
      </c>
      <c r="G251" s="118">
        <v>415</v>
      </c>
      <c r="H251" s="119">
        <v>879</v>
      </c>
      <c r="I251" s="119">
        <v>874</v>
      </c>
      <c r="J251" s="119">
        <v>795</v>
      </c>
      <c r="K251" s="119">
        <v>1201</v>
      </c>
      <c r="L251" s="120">
        <v>256</v>
      </c>
      <c r="M251" s="119">
        <v>587</v>
      </c>
    </row>
    <row r="252" spans="1:13" x14ac:dyDescent="0.25">
      <c r="A252" s="116" t="s">
        <v>12</v>
      </c>
      <c r="B252" s="118">
        <v>530</v>
      </c>
      <c r="C252" s="118">
        <v>584</v>
      </c>
      <c r="D252" s="118">
        <v>565</v>
      </c>
      <c r="E252" s="118">
        <v>376</v>
      </c>
      <c r="F252" s="118">
        <v>1143</v>
      </c>
      <c r="G252" s="118">
        <v>1691</v>
      </c>
      <c r="H252" s="119">
        <v>1997</v>
      </c>
      <c r="I252" s="119">
        <v>1642</v>
      </c>
      <c r="J252" s="119">
        <v>1430</v>
      </c>
      <c r="K252" s="119">
        <v>2275</v>
      </c>
      <c r="L252" s="120">
        <v>1610</v>
      </c>
      <c r="M252" s="119">
        <v>1313</v>
      </c>
    </row>
    <row r="253" spans="1:13" x14ac:dyDescent="0.25">
      <c r="A253" s="116" t="s">
        <v>13</v>
      </c>
      <c r="B253" s="118">
        <v>7184</v>
      </c>
      <c r="C253" s="118">
        <v>2071</v>
      </c>
      <c r="D253" s="118">
        <v>2263</v>
      </c>
      <c r="E253" s="118">
        <v>2507</v>
      </c>
      <c r="F253" s="118">
        <v>1515</v>
      </c>
      <c r="G253" s="118">
        <v>2024</v>
      </c>
      <c r="H253" s="119">
        <v>3608</v>
      </c>
      <c r="I253" s="119">
        <v>4242</v>
      </c>
      <c r="J253" s="119">
        <v>6735</v>
      </c>
      <c r="K253" s="119">
        <v>8154</v>
      </c>
      <c r="L253" s="120">
        <v>5975</v>
      </c>
      <c r="M253" s="119">
        <v>5849</v>
      </c>
    </row>
    <row r="254" spans="1:13" x14ac:dyDescent="0.25">
      <c r="A254" s="122" t="s">
        <v>89</v>
      </c>
      <c r="B254" s="121">
        <f>SUM(B243,B244,B245,B246,B247,B248,B249,B250,B251,B252,B253)</f>
        <v>39148</v>
      </c>
      <c r="C254" s="121">
        <f t="shared" ref="C254:M254" si="15">SUM(C243,C244,C245,C246,C247,C248,C249,C250,C251,C252,C253)</f>
        <v>32344</v>
      </c>
      <c r="D254" s="121">
        <f t="shared" si="15"/>
        <v>28643</v>
      </c>
      <c r="E254" s="121">
        <f t="shared" si="15"/>
        <v>34278</v>
      </c>
      <c r="F254" s="121">
        <f t="shared" si="15"/>
        <v>41289</v>
      </c>
      <c r="G254" s="121">
        <f t="shared" si="15"/>
        <v>41985</v>
      </c>
      <c r="H254" s="121">
        <f t="shared" si="15"/>
        <v>38918</v>
      </c>
      <c r="I254" s="121">
        <f t="shared" si="15"/>
        <v>35660</v>
      </c>
      <c r="J254" s="121">
        <f t="shared" si="15"/>
        <v>39891</v>
      </c>
      <c r="K254" s="121">
        <f t="shared" si="15"/>
        <v>45284</v>
      </c>
      <c r="L254" s="121">
        <f t="shared" si="15"/>
        <v>49864</v>
      </c>
      <c r="M254" s="121">
        <f t="shared" si="15"/>
        <v>45779</v>
      </c>
    </row>
    <row r="278" spans="1:2" x14ac:dyDescent="0.25">
      <c r="A278" s="100" t="s">
        <v>64</v>
      </c>
      <c r="B278" s="11"/>
    </row>
    <row r="279" spans="1:2" x14ac:dyDescent="0.25">
      <c r="A279" s="100" t="s">
        <v>65</v>
      </c>
      <c r="B279" s="11"/>
    </row>
  </sheetData>
  <mergeCells count="17">
    <mergeCell ref="A91:M91"/>
    <mergeCell ref="A1:M1"/>
    <mergeCell ref="A121:M121"/>
    <mergeCell ref="A211:M211"/>
    <mergeCell ref="A226:M226"/>
    <mergeCell ref="A16:M16"/>
    <mergeCell ref="A106:M106"/>
    <mergeCell ref="A31:M31"/>
    <mergeCell ref="A46:M46"/>
    <mergeCell ref="A61:M61"/>
    <mergeCell ref="A76:M76"/>
    <mergeCell ref="A241:M241"/>
    <mergeCell ref="A136:M136"/>
    <mergeCell ref="A151:M151"/>
    <mergeCell ref="A166:M166"/>
    <mergeCell ref="A181:M181"/>
    <mergeCell ref="A196:M19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80" zoomScaleNormal="80" workbookViewId="0">
      <selection activeCell="M35" sqref="M35"/>
    </sheetView>
  </sheetViews>
  <sheetFormatPr defaultRowHeight="15" x14ac:dyDescent="0.25"/>
  <cols>
    <col min="1" max="1" width="19.140625" customWidth="1"/>
  </cols>
  <sheetData>
    <row r="1" spans="1:18" x14ac:dyDescent="0.25">
      <c r="B1" s="179">
        <v>2014</v>
      </c>
      <c r="C1" s="179">
        <v>2015</v>
      </c>
      <c r="D1" s="179">
        <v>2016</v>
      </c>
      <c r="E1" s="179">
        <v>2017</v>
      </c>
      <c r="F1" s="179">
        <v>2018</v>
      </c>
      <c r="G1" s="179">
        <v>2019</v>
      </c>
      <c r="H1" s="179">
        <v>2020</v>
      </c>
      <c r="I1" s="179">
        <v>2021</v>
      </c>
      <c r="J1" s="179">
        <v>2022</v>
      </c>
      <c r="K1" s="179">
        <v>2023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</row>
    <row r="2" spans="1:18" x14ac:dyDescent="0.25">
      <c r="A2" s="1" t="s">
        <v>9</v>
      </c>
      <c r="B2" s="233">
        <v>811.28654166666672</v>
      </c>
      <c r="C2" s="233">
        <v>1004.3227499999999</v>
      </c>
      <c r="D2" s="233">
        <v>710.08333333333337</v>
      </c>
      <c r="E2" s="233">
        <v>1030.9448333333332</v>
      </c>
      <c r="F2" s="233">
        <v>710.08333333333337</v>
      </c>
      <c r="G2" s="233">
        <v>595.5</v>
      </c>
      <c r="H2" s="233">
        <v>407.03958333333338</v>
      </c>
      <c r="I2" s="233">
        <v>466.91666666666669</v>
      </c>
      <c r="J2" s="233">
        <v>552.41666666666663</v>
      </c>
      <c r="K2" s="233">
        <v>841.16666666666663</v>
      </c>
      <c r="N2" s="2">
        <v>539</v>
      </c>
      <c r="O2" s="2">
        <v>349</v>
      </c>
      <c r="P2" s="2">
        <v>234</v>
      </c>
      <c r="Q2" s="2">
        <v>356</v>
      </c>
      <c r="R2" s="2">
        <v>363</v>
      </c>
    </row>
    <row r="3" spans="1:18" x14ac:dyDescent="0.25">
      <c r="A3" s="1" t="s">
        <v>10</v>
      </c>
      <c r="B3" s="233">
        <v>256.4649583333333</v>
      </c>
      <c r="C3" s="233">
        <v>163.10816666666665</v>
      </c>
      <c r="D3" s="233">
        <v>242.5</v>
      </c>
      <c r="E3" s="233">
        <v>235.24816666666666</v>
      </c>
      <c r="F3" s="233">
        <v>242.5</v>
      </c>
      <c r="G3" s="233">
        <v>158.41666666666666</v>
      </c>
      <c r="H3" s="233">
        <v>122.25354166666666</v>
      </c>
      <c r="I3" s="233">
        <v>210.83333333333334</v>
      </c>
      <c r="J3" s="233">
        <v>278.83333333333331</v>
      </c>
      <c r="K3" s="233">
        <v>216</v>
      </c>
      <c r="N3" s="2">
        <v>99</v>
      </c>
      <c r="O3" s="2">
        <v>77</v>
      </c>
      <c r="P3" s="2">
        <v>56</v>
      </c>
      <c r="Q3" s="2">
        <v>69</v>
      </c>
      <c r="R3" s="2">
        <v>31</v>
      </c>
    </row>
    <row r="4" spans="1:18" x14ac:dyDescent="0.25">
      <c r="A4" s="1" t="s">
        <v>11</v>
      </c>
      <c r="B4" s="233">
        <v>129.36245833333336</v>
      </c>
      <c r="C4" s="233">
        <v>141.57920833333333</v>
      </c>
      <c r="D4" s="233">
        <v>156.83333333333334</v>
      </c>
      <c r="E4" s="233">
        <v>202.29716666666664</v>
      </c>
      <c r="F4" s="233">
        <v>156.83333333333334</v>
      </c>
      <c r="G4" s="233">
        <v>136</v>
      </c>
      <c r="H4" s="233">
        <v>126.28354166666666</v>
      </c>
      <c r="I4" s="233">
        <v>159.16666666666666</v>
      </c>
      <c r="J4" s="233">
        <v>182.5</v>
      </c>
      <c r="K4" s="233">
        <v>200.25</v>
      </c>
      <c r="N4" s="2">
        <v>90</v>
      </c>
      <c r="O4" s="2">
        <v>97</v>
      </c>
      <c r="P4" s="2">
        <v>169</v>
      </c>
      <c r="Q4" s="2">
        <v>112</v>
      </c>
      <c r="R4" s="2">
        <v>99</v>
      </c>
    </row>
    <row r="5" spans="1:18" x14ac:dyDescent="0.25">
      <c r="A5" s="1" t="s">
        <v>12</v>
      </c>
      <c r="B5" s="233">
        <v>541.76520833333336</v>
      </c>
      <c r="C5" s="233">
        <v>514.78279166666664</v>
      </c>
      <c r="D5" s="233">
        <v>916.58333333333337</v>
      </c>
      <c r="E5" s="233">
        <v>915.86416666666662</v>
      </c>
      <c r="F5" s="233">
        <v>916.58333333333337</v>
      </c>
      <c r="G5" s="233">
        <v>854.33333333333337</v>
      </c>
      <c r="H5" s="233">
        <v>762.82916666666677</v>
      </c>
      <c r="I5" s="233">
        <v>756.66666666666663</v>
      </c>
      <c r="J5" s="233">
        <v>1048.4166666666667</v>
      </c>
      <c r="K5" s="233">
        <v>951.08333333333337</v>
      </c>
      <c r="N5" s="2">
        <v>439</v>
      </c>
      <c r="O5" s="2">
        <v>540</v>
      </c>
      <c r="P5" s="2">
        <v>492</v>
      </c>
      <c r="Q5" s="2">
        <v>492</v>
      </c>
      <c r="R5" s="2">
        <v>852</v>
      </c>
    </row>
    <row r="6" spans="1:18" x14ac:dyDescent="0.25">
      <c r="A6" s="1" t="s">
        <v>13</v>
      </c>
      <c r="B6" s="233">
        <v>6217.4654583333331</v>
      </c>
      <c r="C6" s="233">
        <v>5957.599916666667</v>
      </c>
      <c r="D6" s="233">
        <v>12154.416666666666</v>
      </c>
      <c r="E6" s="233">
        <v>13104.497000000001</v>
      </c>
      <c r="F6" s="233">
        <v>12154.416666666666</v>
      </c>
      <c r="G6" s="233">
        <v>9267.75</v>
      </c>
      <c r="H6" s="233">
        <v>7753.8202083333335</v>
      </c>
      <c r="I6" s="233">
        <v>6430.416666666667</v>
      </c>
      <c r="J6" s="233">
        <v>10566.166666666666</v>
      </c>
      <c r="K6" s="233">
        <v>7031.25</v>
      </c>
      <c r="N6" s="2">
        <v>5633</v>
      </c>
      <c r="O6" s="2">
        <v>5677</v>
      </c>
      <c r="P6" s="2">
        <v>5515</v>
      </c>
      <c r="Q6" s="2">
        <v>5465</v>
      </c>
      <c r="R6" s="2">
        <v>2693</v>
      </c>
    </row>
    <row r="7" spans="1:18" x14ac:dyDescent="0.25">
      <c r="B7" s="179">
        <f>SUM(B1:B6)</f>
        <v>9970.3446249999997</v>
      </c>
      <c r="C7" s="179">
        <f t="shared" ref="C7:K7" si="0">SUM(C1:C6)</f>
        <v>9796.3928333333333</v>
      </c>
      <c r="D7" s="179">
        <f t="shared" si="0"/>
        <v>16196.416666666666</v>
      </c>
      <c r="E7" s="179">
        <f t="shared" si="0"/>
        <v>17505.851333333332</v>
      </c>
      <c r="F7" s="179">
        <f t="shared" si="0"/>
        <v>16198.416666666666</v>
      </c>
      <c r="G7" s="179">
        <f t="shared" si="0"/>
        <v>13031</v>
      </c>
      <c r="H7" s="179">
        <f t="shared" si="0"/>
        <v>11192.226041666667</v>
      </c>
      <c r="I7" s="179">
        <f t="shared" si="0"/>
        <v>10045</v>
      </c>
      <c r="J7" s="179">
        <f t="shared" si="0"/>
        <v>14650.333333333332</v>
      </c>
      <c r="K7" s="179">
        <f t="shared" si="0"/>
        <v>11262.75</v>
      </c>
      <c r="N7" s="7">
        <f>SUM(N2:N6)</f>
        <v>6800</v>
      </c>
      <c r="O7" s="8">
        <f>SUM(O2:O6)</f>
        <v>6740</v>
      </c>
      <c r="P7" s="8">
        <f>SUM(P2:P6)</f>
        <v>6466</v>
      </c>
      <c r="Q7" s="8">
        <f>SUM(Q2:Q6)</f>
        <v>6494</v>
      </c>
      <c r="R7" s="9">
        <f>SUM(R2:R6)</f>
        <v>4038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Avrg Prices  from previous yrs</vt:lpstr>
      <vt:lpstr>Quantity frm previous yrs</vt:lpstr>
      <vt:lpstr>Vegetables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2026-07-16T22:08:55Z</dcterms:modified>
</cp:coreProperties>
</file>