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TS UNIT\UPDATES\LIVESTOCK DATA\MEAT DATA UPDATE 2015-2026\BEEF &amp; PORK\"/>
    </mc:Choice>
  </mc:AlternateContent>
  <bookViews>
    <workbookView xWindow="0" yWindow="0" windowWidth="28800" windowHeight="12210" firstSheet="7" activeTab="13"/>
  </bookViews>
  <sheets>
    <sheet name="2013" sheetId="9" r:id="rId1"/>
    <sheet name="2014" sheetId="8" r:id="rId2"/>
    <sheet name="2015" sheetId="7" r:id="rId3"/>
    <sheet name="2016" sheetId="6" r:id="rId4"/>
    <sheet name="2017" sheetId="5" r:id="rId5"/>
    <sheet name="2018" sheetId="1" r:id="rId6"/>
    <sheet name="2019" sheetId="2" r:id="rId7"/>
    <sheet name="2020" sheetId="3" r:id="rId8"/>
    <sheet name="2021" sheetId="4" r:id="rId9"/>
    <sheet name="2022" sheetId="10" r:id="rId10"/>
    <sheet name="2023" sheetId="11" r:id="rId11"/>
    <sheet name="2024" sheetId="12" r:id="rId12"/>
    <sheet name="2025" sheetId="13" r:id="rId13"/>
    <sheet name="2026" sheetId="14" r:id="rId1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4" l="1"/>
  <c r="F24" i="14"/>
  <c r="E25" i="14" l="1"/>
  <c r="D25" i="14"/>
  <c r="C25" i="14"/>
  <c r="B25" i="14"/>
  <c r="E24" i="14"/>
  <c r="D24" i="14"/>
  <c r="C24" i="14"/>
  <c r="B24" i="14"/>
  <c r="C17" i="13" l="1"/>
  <c r="C17" i="4"/>
  <c r="C27" i="4"/>
  <c r="F27" i="13" l="1"/>
  <c r="F26" i="13"/>
  <c r="E27" i="13"/>
  <c r="E26" i="13"/>
  <c r="D27" i="13"/>
  <c r="D26" i="13"/>
  <c r="C27" i="13"/>
  <c r="C26" i="13"/>
  <c r="B27" i="13"/>
  <c r="B26" i="13"/>
  <c r="F17" i="13"/>
  <c r="E17" i="13"/>
  <c r="D17" i="13"/>
  <c r="B17" i="13"/>
  <c r="F25" i="13" l="1"/>
  <c r="E25" i="13"/>
  <c r="D25" i="13"/>
  <c r="C25" i="13"/>
  <c r="C24" i="13"/>
  <c r="B25" i="13"/>
  <c r="D24" i="13"/>
  <c r="F24" i="13" l="1"/>
  <c r="E24" i="13"/>
  <c r="B24" i="13"/>
  <c r="F27" i="12" l="1"/>
  <c r="E27" i="12"/>
  <c r="D27" i="12"/>
  <c r="C27" i="12"/>
  <c r="B27" i="12"/>
  <c r="F17" i="12"/>
  <c r="E17" i="12"/>
  <c r="D17" i="12"/>
  <c r="C17" i="12"/>
  <c r="B17" i="12"/>
  <c r="F26" i="12" l="1"/>
  <c r="E26" i="12"/>
  <c r="D26" i="12"/>
  <c r="C26" i="12"/>
  <c r="B26" i="12"/>
  <c r="F25" i="12" l="1"/>
  <c r="E25" i="12"/>
  <c r="D25" i="12"/>
  <c r="C25" i="12"/>
  <c r="B25" i="12"/>
  <c r="F24" i="12"/>
  <c r="E24" i="12"/>
  <c r="D24" i="12"/>
  <c r="C24" i="12"/>
  <c r="B24" i="12"/>
  <c r="F27" i="11" l="1"/>
  <c r="E27" i="11"/>
  <c r="D27" i="11"/>
  <c r="C27" i="11"/>
  <c r="B27" i="11"/>
  <c r="B25" i="11"/>
  <c r="F24" i="11"/>
  <c r="D24" i="11"/>
  <c r="E24" i="11"/>
  <c r="C24" i="11"/>
  <c r="B24" i="11"/>
  <c r="F27" i="10"/>
  <c r="F17" i="11"/>
  <c r="E17" i="11"/>
  <c r="D17" i="11"/>
  <c r="C17" i="11"/>
  <c r="B17" i="11"/>
  <c r="F26" i="11" l="1"/>
  <c r="F25" i="11"/>
  <c r="E26" i="11"/>
  <c r="E25" i="11"/>
  <c r="D25" i="11"/>
  <c r="D26" i="11"/>
  <c r="C26" i="11"/>
  <c r="B26" i="11"/>
  <c r="C25" i="11"/>
  <c r="E27" i="10" l="1"/>
  <c r="D27" i="10"/>
  <c r="C27" i="10"/>
  <c r="B27" i="10"/>
  <c r="E17" i="10" l="1"/>
  <c r="D17" i="10"/>
  <c r="F17" i="10"/>
  <c r="F26" i="10" l="1"/>
  <c r="E26" i="10"/>
  <c r="D26" i="10"/>
  <c r="C26" i="10"/>
  <c r="B26" i="10"/>
  <c r="F25" i="10" l="1"/>
  <c r="E25" i="10"/>
  <c r="D25" i="10"/>
  <c r="C25" i="10"/>
  <c r="B25" i="10"/>
  <c r="F24" i="10" l="1"/>
  <c r="E24" i="10"/>
  <c r="D24" i="10"/>
  <c r="C24" i="10"/>
  <c r="B24" i="10"/>
  <c r="C17" i="10"/>
  <c r="B17" i="10"/>
  <c r="F17" i="9" l="1"/>
  <c r="E17" i="9"/>
  <c r="D17" i="9"/>
  <c r="C17" i="9"/>
  <c r="B17" i="9"/>
  <c r="F27" i="9"/>
  <c r="F26" i="9"/>
  <c r="E27" i="9"/>
  <c r="E26" i="9"/>
  <c r="D27" i="9"/>
  <c r="D26" i="9"/>
  <c r="C27" i="9"/>
  <c r="C26" i="9"/>
  <c r="B27" i="9"/>
  <c r="B26" i="9"/>
  <c r="F27" i="8"/>
  <c r="F26" i="8"/>
  <c r="F25" i="8"/>
  <c r="F24" i="8"/>
  <c r="E27" i="8"/>
  <c r="E26" i="8"/>
  <c r="E25" i="8"/>
  <c r="E24" i="8"/>
  <c r="D27" i="8"/>
  <c r="D26" i="8"/>
  <c r="D25" i="8"/>
  <c r="D24" i="8"/>
  <c r="C27" i="8"/>
  <c r="C26" i="8"/>
  <c r="C25" i="8"/>
  <c r="C24" i="8"/>
  <c r="B27" i="8"/>
  <c r="B26" i="8"/>
  <c r="B25" i="8"/>
  <c r="B24" i="8"/>
  <c r="F17" i="8"/>
  <c r="E17" i="8"/>
  <c r="D17" i="8"/>
  <c r="C17" i="8"/>
  <c r="B17" i="8"/>
  <c r="F27" i="7"/>
  <c r="F26" i="7"/>
  <c r="F25" i="7"/>
  <c r="F24" i="7"/>
  <c r="E27" i="7"/>
  <c r="E26" i="7"/>
  <c r="E25" i="7"/>
  <c r="E24" i="7"/>
  <c r="D27" i="7"/>
  <c r="D26" i="7"/>
  <c r="D25" i="7"/>
  <c r="D24" i="7"/>
  <c r="C27" i="7"/>
  <c r="C26" i="7"/>
  <c r="C25" i="7"/>
  <c r="C24" i="7"/>
  <c r="B27" i="7"/>
  <c r="B26" i="7"/>
  <c r="B25" i="7"/>
  <c r="B24" i="7"/>
  <c r="F17" i="7"/>
  <c r="E17" i="7"/>
  <c r="D17" i="7"/>
  <c r="C17" i="7"/>
  <c r="B17" i="7"/>
  <c r="F27" i="6"/>
  <c r="F26" i="6"/>
  <c r="F25" i="6"/>
  <c r="F24" i="6"/>
  <c r="E27" i="6"/>
  <c r="E26" i="6"/>
  <c r="E25" i="6"/>
  <c r="E24" i="6"/>
  <c r="D27" i="6"/>
  <c r="D26" i="6"/>
  <c r="D25" i="6"/>
  <c r="D24" i="6"/>
  <c r="C27" i="6"/>
  <c r="C26" i="6"/>
  <c r="C25" i="6"/>
  <c r="C24" i="6"/>
  <c r="B27" i="6"/>
  <c r="B26" i="6"/>
  <c r="B25" i="6"/>
  <c r="B24" i="6"/>
  <c r="F17" i="6"/>
  <c r="E17" i="6"/>
  <c r="D17" i="6"/>
  <c r="C17" i="6"/>
  <c r="B17" i="6"/>
  <c r="F25" i="5"/>
  <c r="F24" i="5"/>
  <c r="E25" i="5"/>
  <c r="E24" i="5"/>
  <c r="D24" i="5"/>
  <c r="D25" i="5"/>
  <c r="C25" i="5"/>
  <c r="C24" i="5"/>
  <c r="B25" i="5"/>
  <c r="B24" i="5"/>
  <c r="F27" i="4" l="1"/>
  <c r="E27" i="4"/>
  <c r="D27" i="4"/>
  <c r="B27" i="4"/>
  <c r="F26" i="4"/>
  <c r="E26" i="4"/>
  <c r="D26" i="4"/>
  <c r="C26" i="4"/>
  <c r="B26" i="4"/>
  <c r="F17" i="4"/>
  <c r="E17" i="4"/>
  <c r="D17" i="4"/>
  <c r="B17" i="4" l="1"/>
  <c r="F25" i="4" l="1"/>
  <c r="E25" i="4"/>
  <c r="D25" i="4"/>
  <c r="C25" i="4"/>
  <c r="B25" i="4"/>
  <c r="F24" i="4" l="1"/>
  <c r="E24" i="4"/>
  <c r="D24" i="4"/>
  <c r="C24" i="4"/>
  <c r="B24" i="4"/>
  <c r="C17" i="2" l="1"/>
  <c r="B17" i="2"/>
  <c r="F27" i="1" l="1"/>
  <c r="F26" i="1"/>
  <c r="F25" i="1"/>
  <c r="F24" i="1"/>
  <c r="E27" i="1"/>
  <c r="E26" i="1"/>
  <c r="E25" i="1"/>
  <c r="E24" i="1"/>
  <c r="D27" i="1"/>
  <c r="D26" i="1"/>
  <c r="D25" i="1"/>
  <c r="D24" i="1"/>
  <c r="C27" i="1"/>
  <c r="C26" i="1"/>
  <c r="C25" i="1"/>
  <c r="C24" i="1"/>
  <c r="B27" i="1"/>
  <c r="B26" i="1"/>
  <c r="B25" i="1"/>
  <c r="B24" i="1"/>
  <c r="F17" i="1"/>
  <c r="E17" i="1"/>
  <c r="D17" i="1"/>
  <c r="C17" i="1"/>
  <c r="B17" i="1"/>
  <c r="F24" i="3" l="1"/>
  <c r="B24" i="3"/>
  <c r="C24" i="3"/>
  <c r="D24" i="3"/>
  <c r="E24" i="3"/>
  <c r="F27" i="3" l="1"/>
  <c r="E27" i="3"/>
  <c r="D27" i="3"/>
  <c r="D26" i="3"/>
  <c r="D25" i="3"/>
  <c r="C27" i="3"/>
  <c r="B27" i="3"/>
  <c r="E17" i="3"/>
  <c r="D17" i="3"/>
  <c r="F17" i="3"/>
  <c r="C17" i="3"/>
  <c r="B17" i="3"/>
  <c r="F26" i="3" l="1"/>
  <c r="E26" i="3"/>
  <c r="C26" i="3"/>
  <c r="B26" i="3"/>
  <c r="F25" i="3" l="1"/>
  <c r="E25" i="3"/>
  <c r="C25" i="3"/>
  <c r="B25" i="3"/>
  <c r="F27" i="2" l="1"/>
  <c r="E27" i="2"/>
  <c r="D27" i="2"/>
  <c r="C27" i="2"/>
  <c r="B27" i="2"/>
  <c r="F17" i="2"/>
  <c r="E17" i="2"/>
  <c r="D17" i="2"/>
  <c r="B26" i="2" l="1"/>
  <c r="F25" i="2"/>
  <c r="E25" i="2"/>
  <c r="D25" i="2"/>
  <c r="C25" i="2"/>
  <c r="B25" i="2"/>
  <c r="B24" i="2"/>
  <c r="C24" i="2"/>
  <c r="D24" i="2"/>
  <c r="E24" i="2"/>
  <c r="F24" i="2"/>
  <c r="F26" i="2"/>
  <c r="E26" i="2"/>
  <c r="D26" i="2"/>
  <c r="C26" i="2"/>
</calcChain>
</file>

<file path=xl/sharedStrings.xml><?xml version="1.0" encoding="utf-8"?>
<sst xmlns="http://schemas.openxmlformats.org/spreadsheetml/2006/main" count="533" uniqueCount="61">
  <si>
    <t>Total</t>
  </si>
  <si>
    <t>No.Carcasses</t>
  </si>
  <si>
    <t>Weight kg</t>
  </si>
  <si>
    <t>Average</t>
  </si>
  <si>
    <t>Carcass Weight kg</t>
  </si>
  <si>
    <t>Farmgate price $/kg</t>
  </si>
  <si>
    <t>July</t>
  </si>
  <si>
    <t>August</t>
  </si>
  <si>
    <t>September</t>
  </si>
  <si>
    <t>October</t>
  </si>
  <si>
    <t>November</t>
  </si>
  <si>
    <t>December</t>
  </si>
  <si>
    <t>Accumulated Total</t>
  </si>
  <si>
    <t>Pork</t>
  </si>
  <si>
    <t>Total Revenue</t>
  </si>
  <si>
    <t>No. Carcasses</t>
  </si>
  <si>
    <t>Weight (kg)</t>
  </si>
  <si>
    <t>Carcass Weight (kg)</t>
  </si>
  <si>
    <t>Farmgate Price ($/kg)</t>
  </si>
  <si>
    <t>$SAT</t>
  </si>
  <si>
    <t>Q1</t>
  </si>
  <si>
    <t>Q2</t>
  </si>
  <si>
    <t>Q3</t>
  </si>
  <si>
    <t>Q4</t>
  </si>
  <si>
    <t>PORK</t>
  </si>
  <si>
    <t>Table 2: Quarterly Average and Total Supply &amp; Sales of Pork Meat at Selected Local Retail Stores 2018</t>
  </si>
  <si>
    <t>Table 2: Quarterly Average and Total Supply &amp; Sales of Pork Meat at Selected Local Retail Stores 2019</t>
  </si>
  <si>
    <t>May</t>
  </si>
  <si>
    <t>Table 2: Quarterly Average and Total Supply &amp; Sales of Pork Meat at Selected Local Retail Stores 2020</t>
  </si>
  <si>
    <t>843,26</t>
  </si>
  <si>
    <t xml:space="preserve">Total Revenue </t>
  </si>
  <si>
    <t>Table 1: Accumulated total for locally produced and retail pork from January-December 2020</t>
  </si>
  <si>
    <t>Table 1:  Accumulated total for locally produced and retail pork from January- December 2018</t>
  </si>
  <si>
    <t>Table 1:  Accumulated total for locally produced and retail pork from January- December 2019</t>
  </si>
  <si>
    <t>January</t>
  </si>
  <si>
    <t>February</t>
  </si>
  <si>
    <t>March</t>
  </si>
  <si>
    <t>April</t>
  </si>
  <si>
    <t>June</t>
  </si>
  <si>
    <t>SOURCE: APHD Monthly Meat Data Collection</t>
  </si>
  <si>
    <t>Table 2: Quarterly Average and Total Supply &amp; Sales of Pork Meat at Selected Local Retail Stores 2021</t>
  </si>
  <si>
    <t>Table 1: Accumulated total for locally produced and retail pork from January-December 2021</t>
  </si>
  <si>
    <t>Table 1:  Accumulated total for locally produced and retail pork from January- December 2017</t>
  </si>
  <si>
    <t>Table 2: Quarterly Average and Total Supply &amp; Sales of Pork Meat at Selected Local Retail Stores 2017</t>
  </si>
  <si>
    <t>Table 1:  Accumulated total for locally produced and retail pork from January- December 2016</t>
  </si>
  <si>
    <t>Table 2: Quarterly Average and Total Supply &amp; Sales of Pork Meat at Selected Local Retail Stores 2016</t>
  </si>
  <si>
    <t>Table 1:  Accumulated total for locally produced and retail pork from January- December 2015</t>
  </si>
  <si>
    <t>Table 2: Quarterly Average and Total Supply &amp; Sales of Pork Meat at Selected Local Retail Stores 2015</t>
  </si>
  <si>
    <t>Table 1:  Accumulated total for locally produced and retail pork from January- December 2014</t>
  </si>
  <si>
    <t>Table 2: Quarterly Average and Total Supply &amp; Sales of Pork Meat at Selected Local Retail Stores 2014</t>
  </si>
  <si>
    <t>Table 1:  Accumulated total for locally produced and retail pork from January- December 2013</t>
  </si>
  <si>
    <t>Table 2: Quarterly Average and Total Supply &amp; Sales of Pork Meat at Selected Local Retail Stores 2013</t>
  </si>
  <si>
    <t>Table 2: Quarterly Average and Total Supply &amp; Sales of Pork Meat at Selected Local Retail Stores 2023</t>
  </si>
  <si>
    <t>Table 1: Accumulated total for locally produced and retail pork from January-December 2023</t>
  </si>
  <si>
    <t>Table 1: Accumulated total for locally produced and retail pork from January-December 2022</t>
  </si>
  <si>
    <t>Table 1: Accumulated total for locally produced and retail pork from January-December 2024</t>
  </si>
  <si>
    <t>Table 2: Quarterly Average and Total Supply &amp; Sales of Pork Meat at Selected Local Retail Stores 2024</t>
  </si>
  <si>
    <t>Table 1: Accumulated total for locally produced and retail pork from January-December 2025</t>
  </si>
  <si>
    <t>Table 2: Quarterly Average and Total Supply &amp; Sales of Pork Meat at Selected Local Retail Stores 2025</t>
  </si>
  <si>
    <t>Table 1: Accumulated total for locally produced and retail pork from January-December 2026</t>
  </si>
  <si>
    <t>Table 2: Quarterly Average and Total Supply &amp; Sales of Pork Meat at Selected Local Retail Stores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</si>
</sst>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WS$&quot;* #,##0.00_-;\-&quot;WS$&quot;* #,##0.00_-;_-&quot;WS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&quot;$&quot;#,##0.00"/>
    <numFmt numFmtId="167" formatCode="_-[$$-409]* #,##0.00_ ;_-[$$-409]* \-#,##0.00\ ;_-[$$-409]* &quot;-&quot;??_ ;_-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21">
    <xf numFmtId="0" fontId="0" fillId="0" borderId="0" xfId="0"/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0" xfId="0" applyAlignment="1">
      <alignment wrapText="1"/>
    </xf>
    <xf numFmtId="166" fontId="0" fillId="0" borderId="1" xfId="0" applyNumberFormat="1" applyBorder="1"/>
    <xf numFmtId="166" fontId="0" fillId="0" borderId="5" xfId="0" applyNumberFormat="1" applyBorder="1"/>
    <xf numFmtId="164" fontId="0" fillId="0" borderId="1" xfId="1" applyFont="1" applyBorder="1" applyAlignment="1">
      <alignment horizontal="center"/>
    </xf>
    <xf numFmtId="164" fontId="0" fillId="0" borderId="5" xfId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164" fontId="3" fillId="3" borderId="1" xfId="1" applyFont="1" applyFill="1" applyBorder="1" applyAlignment="1">
      <alignment horizontal="center" wrapText="1"/>
    </xf>
    <xf numFmtId="166" fontId="0" fillId="3" borderId="1" xfId="0" applyNumberFormat="1" applyFill="1" applyBorder="1"/>
    <xf numFmtId="166" fontId="2" fillId="0" borderId="0" xfId="0" applyNumberFormat="1" applyFont="1"/>
    <xf numFmtId="0" fontId="1" fillId="3" borderId="9" xfId="0" applyFont="1" applyFill="1" applyBorder="1"/>
    <xf numFmtId="1" fontId="2" fillId="3" borderId="0" xfId="0" applyNumberFormat="1" applyFont="1" applyFill="1"/>
    <xf numFmtId="2" fontId="2" fillId="3" borderId="0" xfId="0" applyNumberFormat="1" applyFont="1" applyFill="1"/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/>
    <xf numFmtId="3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3" fontId="0" fillId="0" borderId="6" xfId="0" applyNumberFormat="1" applyBorder="1" applyAlignment="1">
      <alignment horizontal="center" vertical="top" wrapText="1"/>
    </xf>
    <xf numFmtId="166" fontId="0" fillId="0" borderId="6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0" fillId="2" borderId="6" xfId="0" applyFill="1" applyBorder="1" applyAlignment="1">
      <alignment horizontal="center"/>
    </xf>
    <xf numFmtId="3" fontId="0" fillId="0" borderId="1" xfId="0" applyNumberFormat="1" applyBorder="1"/>
    <xf numFmtId="0" fontId="0" fillId="3" borderId="1" xfId="0" applyFill="1" applyBorder="1"/>
    <xf numFmtId="2" fontId="0" fillId="0" borderId="6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0" fontId="0" fillId="3" borderId="2" xfId="0" applyFill="1" applyBorder="1"/>
    <xf numFmtId="167" fontId="0" fillId="0" borderId="6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64" fontId="3" fillId="3" borderId="1" xfId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0" fillId="3" borderId="1" xfId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0" fillId="0" borderId="5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" xfId="1" applyFont="1" applyBorder="1" applyAlignment="1">
      <alignment horizontal="right"/>
    </xf>
    <xf numFmtId="0" fontId="0" fillId="3" borderId="1" xfId="0" applyFill="1" applyBorder="1" applyAlignment="1">
      <alignment horizontal="left"/>
    </xf>
    <xf numFmtId="2" fontId="0" fillId="0" borderId="1" xfId="0" applyNumberFormat="1" applyBorder="1" applyAlignment="1">
      <alignment horizontal="right"/>
    </xf>
    <xf numFmtId="2" fontId="0" fillId="0" borderId="1" xfId="1" applyNumberFormat="1" applyFon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6" xfId="1" applyFont="1" applyBorder="1" applyAlignment="1">
      <alignment horizontal="right"/>
    </xf>
    <xf numFmtId="164" fontId="0" fillId="0" borderId="2" xfId="1" applyFont="1" applyBorder="1" applyAlignment="1">
      <alignment horizontal="right"/>
    </xf>
    <xf numFmtId="164" fontId="0" fillId="0" borderId="5" xfId="1" applyFont="1" applyBorder="1" applyAlignment="1">
      <alignment horizontal="right"/>
    </xf>
    <xf numFmtId="0" fontId="8" fillId="3" borderId="2" xfId="0" applyFont="1" applyFill="1" applyBorder="1" applyAlignment="1">
      <alignment horizontal="left" wrapText="1"/>
    </xf>
    <xf numFmtId="2" fontId="8" fillId="3" borderId="1" xfId="0" applyNumberFormat="1" applyFont="1" applyFill="1" applyBorder="1" applyAlignment="1">
      <alignment horizontal="right"/>
    </xf>
    <xf numFmtId="164" fontId="8" fillId="3" borderId="1" xfId="1" applyFont="1" applyFill="1" applyBorder="1" applyAlignment="1">
      <alignment horizontal="right"/>
    </xf>
    <xf numFmtId="2" fontId="8" fillId="3" borderId="1" xfId="1" applyNumberFormat="1" applyFont="1" applyFill="1" applyBorder="1" applyAlignment="1">
      <alignment horizontal="right"/>
    </xf>
    <xf numFmtId="164" fontId="0" fillId="0" borderId="1" xfId="1" applyFont="1" applyBorder="1"/>
    <xf numFmtId="164" fontId="0" fillId="0" borderId="1" xfId="0" applyNumberFormat="1" applyBorder="1"/>
    <xf numFmtId="0" fontId="0" fillId="3" borderId="2" xfId="0" applyFill="1" applyBorder="1" applyAlignment="1">
      <alignment horizontal="left"/>
    </xf>
    <xf numFmtId="2" fontId="8" fillId="3" borderId="1" xfId="0" applyNumberFormat="1" applyFont="1" applyFill="1" applyBorder="1" applyAlignment="1">
      <alignment horizontal="center"/>
    </xf>
    <xf numFmtId="44" fontId="0" fillId="0" borderId="1" xfId="0" applyNumberFormat="1" applyBorder="1"/>
    <xf numFmtId="43" fontId="0" fillId="0" borderId="1" xfId="2" applyFont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3" borderId="11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4" fillId="3" borderId="2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0" fillId="2" borderId="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27" sqref="C27"/>
    </sheetView>
  </sheetViews>
  <sheetFormatPr defaultRowHeight="15" x14ac:dyDescent="0.25"/>
  <cols>
    <col min="1" max="1" width="20" customWidth="1"/>
    <col min="2" max="2" width="18.42578125" customWidth="1"/>
    <col min="3" max="3" width="17.5703125" customWidth="1"/>
    <col min="4" max="5" width="20" customWidth="1"/>
    <col min="6" max="6" width="22" customWidth="1"/>
  </cols>
  <sheetData>
    <row r="1" spans="1:6" ht="15.75" x14ac:dyDescent="0.25">
      <c r="A1" s="94" t="s">
        <v>50</v>
      </c>
      <c r="B1" s="95"/>
      <c r="C1" s="95"/>
      <c r="D1" s="95"/>
      <c r="E1" s="95"/>
      <c r="F1" s="96"/>
    </row>
    <row r="2" spans="1:6" x14ac:dyDescent="0.25">
      <c r="A2" s="84">
        <v>2013</v>
      </c>
      <c r="B2" s="97" t="s">
        <v>13</v>
      </c>
      <c r="C2" s="98"/>
      <c r="D2" s="98"/>
      <c r="E2" s="98"/>
      <c r="F2" s="99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19" t="s">
        <v>14</v>
      </c>
    </row>
    <row r="4" spans="1:6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1" t="s">
        <v>19</v>
      </c>
    </row>
    <row r="5" spans="1:6" x14ac:dyDescent="0.25">
      <c r="A5" s="11" t="s">
        <v>34</v>
      </c>
      <c r="B5" s="10"/>
      <c r="C5" s="10"/>
      <c r="D5" s="11"/>
      <c r="E5" s="12"/>
      <c r="F5" s="13"/>
    </row>
    <row r="6" spans="1:6" x14ac:dyDescent="0.25">
      <c r="A6" s="11" t="s">
        <v>35</v>
      </c>
      <c r="B6" s="10"/>
      <c r="C6" s="10"/>
      <c r="D6" s="11"/>
      <c r="E6" s="12"/>
      <c r="F6" s="13"/>
    </row>
    <row r="7" spans="1:6" x14ac:dyDescent="0.25">
      <c r="A7" s="11" t="s">
        <v>36</v>
      </c>
      <c r="B7" s="10"/>
      <c r="C7" s="10"/>
      <c r="D7" s="11"/>
      <c r="E7" s="12"/>
      <c r="F7" s="13"/>
    </row>
    <row r="8" spans="1:6" x14ac:dyDescent="0.25">
      <c r="A8" s="11" t="s">
        <v>37</v>
      </c>
      <c r="B8" s="10"/>
      <c r="C8" s="10"/>
      <c r="D8" s="11"/>
      <c r="E8" s="12"/>
      <c r="F8" s="13"/>
    </row>
    <row r="9" spans="1:6" x14ac:dyDescent="0.25">
      <c r="A9" s="11" t="s">
        <v>27</v>
      </c>
      <c r="B9" s="10"/>
      <c r="C9" s="10"/>
      <c r="D9" s="11"/>
      <c r="E9" s="12"/>
      <c r="F9" s="13"/>
    </row>
    <row r="10" spans="1:6" x14ac:dyDescent="0.25">
      <c r="A10" s="11" t="s">
        <v>38</v>
      </c>
      <c r="B10" s="10"/>
      <c r="C10" s="10"/>
      <c r="D10" s="11"/>
      <c r="E10" s="12"/>
      <c r="F10" s="13"/>
    </row>
    <row r="11" spans="1:6" x14ac:dyDescent="0.25">
      <c r="A11" s="10" t="s">
        <v>6</v>
      </c>
      <c r="B11" s="2">
        <v>58</v>
      </c>
      <c r="C11" s="1">
        <v>1162</v>
      </c>
      <c r="D11" s="1">
        <v>20</v>
      </c>
      <c r="E11" s="8">
        <v>6.4</v>
      </c>
      <c r="F11" s="6">
        <v>7439.1</v>
      </c>
    </row>
    <row r="12" spans="1:6" x14ac:dyDescent="0.25">
      <c r="A12" s="10" t="s">
        <v>7</v>
      </c>
      <c r="B12" s="2">
        <v>73</v>
      </c>
      <c r="C12" s="1">
        <v>1160</v>
      </c>
      <c r="D12" s="1">
        <v>16</v>
      </c>
      <c r="E12" s="8">
        <v>6.34</v>
      </c>
      <c r="F12" s="6">
        <v>7355.03</v>
      </c>
    </row>
    <row r="13" spans="1:6" x14ac:dyDescent="0.25">
      <c r="A13" s="10" t="s">
        <v>8</v>
      </c>
      <c r="B13" s="2">
        <v>35</v>
      </c>
      <c r="C13" s="1">
        <v>939</v>
      </c>
      <c r="D13" s="1">
        <v>27</v>
      </c>
      <c r="E13" s="8">
        <v>6.23</v>
      </c>
      <c r="F13" s="6">
        <v>5848.29</v>
      </c>
    </row>
    <row r="14" spans="1:6" x14ac:dyDescent="0.25">
      <c r="A14" s="10" t="s">
        <v>9</v>
      </c>
      <c r="B14" s="2">
        <v>45</v>
      </c>
      <c r="C14" s="1">
        <v>321</v>
      </c>
      <c r="D14" s="1">
        <v>20</v>
      </c>
      <c r="E14" s="8">
        <v>6.16</v>
      </c>
      <c r="F14" s="6">
        <v>5672.81</v>
      </c>
    </row>
    <row r="15" spans="1:6" x14ac:dyDescent="0.25">
      <c r="A15" s="10" t="s">
        <v>10</v>
      </c>
      <c r="B15" s="2">
        <v>65</v>
      </c>
      <c r="C15" s="1">
        <v>1788</v>
      </c>
      <c r="D15" s="1">
        <v>28</v>
      </c>
      <c r="E15" s="8">
        <v>5.39</v>
      </c>
      <c r="F15" s="6">
        <v>9637.32</v>
      </c>
    </row>
    <row r="16" spans="1:6" x14ac:dyDescent="0.25">
      <c r="A16" s="10" t="s">
        <v>11</v>
      </c>
      <c r="B16" s="3">
        <v>43</v>
      </c>
      <c r="C16" s="4">
        <v>806</v>
      </c>
      <c r="D16" s="4">
        <v>19</v>
      </c>
      <c r="E16" s="9">
        <v>6.91</v>
      </c>
      <c r="F16" s="7">
        <v>5567.85</v>
      </c>
    </row>
    <row r="17" spans="1:6" x14ac:dyDescent="0.25">
      <c r="A17" s="51" t="s">
        <v>12</v>
      </c>
      <c r="B17" s="47">
        <f>SUM(B11:B16)</f>
        <v>319</v>
      </c>
      <c r="C17" s="58">
        <f>SUM(C11:C16)</f>
        <v>6176</v>
      </c>
      <c r="D17" s="49">
        <f>AVERAGE(D11:D16)</f>
        <v>21.666666666666668</v>
      </c>
      <c r="E17" s="49">
        <f>AVERAGE(E11:E16)</f>
        <v>6.2383333333333333</v>
      </c>
      <c r="F17" s="13">
        <f>SUM(F11:F16)</f>
        <v>41520.400000000001</v>
      </c>
    </row>
    <row r="20" spans="1:6" ht="15.75" x14ac:dyDescent="0.25">
      <c r="A20" s="94" t="s">
        <v>51</v>
      </c>
      <c r="B20" s="95"/>
      <c r="C20" s="95"/>
      <c r="D20" s="95"/>
      <c r="E20" s="95"/>
      <c r="F20" s="96"/>
    </row>
    <row r="21" spans="1:6" x14ac:dyDescent="0.25">
      <c r="A21" s="84">
        <v>2013</v>
      </c>
      <c r="B21" s="87" t="s">
        <v>24</v>
      </c>
      <c r="C21" s="88"/>
      <c r="D21" s="88"/>
      <c r="E21" s="88"/>
      <c r="F21" s="89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/>
      <c r="C24" s="24"/>
      <c r="D24" s="25"/>
      <c r="E24" s="25"/>
      <c r="F24" s="6"/>
    </row>
    <row r="25" spans="1:6" x14ac:dyDescent="0.25">
      <c r="A25" s="43" t="s">
        <v>21</v>
      </c>
      <c r="B25" s="24"/>
      <c r="C25" s="24"/>
      <c r="D25" s="25"/>
      <c r="E25" s="25"/>
      <c r="F25" s="6"/>
    </row>
    <row r="26" spans="1:6" x14ac:dyDescent="0.25">
      <c r="A26" s="43" t="s">
        <v>22</v>
      </c>
      <c r="B26" s="26">
        <f>SUM(B11:B13)</f>
        <v>166</v>
      </c>
      <c r="C26" s="26">
        <f>SUM(C11:C13)</f>
        <v>3261</v>
      </c>
      <c r="D26" s="25">
        <f>AVERAGE(D11:D13)</f>
        <v>21</v>
      </c>
      <c r="E26" s="25">
        <f>AVERAGE(E11:E13)</f>
        <v>6.3233333333333333</v>
      </c>
      <c r="F26" s="6">
        <f>SUM(F11:F13)</f>
        <v>20642.420000000002</v>
      </c>
    </row>
    <row r="27" spans="1:6" x14ac:dyDescent="0.25">
      <c r="A27" s="43" t="s">
        <v>23</v>
      </c>
      <c r="B27" s="26">
        <f>SUM(B14:B16)</f>
        <v>153</v>
      </c>
      <c r="C27" s="26">
        <f>SUM(C14:C16)</f>
        <v>2915</v>
      </c>
      <c r="D27" s="25">
        <f>COUNT(D14:D16)</f>
        <v>3</v>
      </c>
      <c r="E27" s="25">
        <f>COUNT(E14:E16)</f>
        <v>3</v>
      </c>
      <c r="F27" s="6">
        <f>SUM(F14:F16)</f>
        <v>20877.980000000003</v>
      </c>
    </row>
    <row r="28" spans="1:6" x14ac:dyDescent="0.25">
      <c r="A28" s="15"/>
      <c r="B28" s="16"/>
      <c r="C28" s="16"/>
      <c r="D28" s="17"/>
      <c r="E28" s="14"/>
      <c r="F28" s="14"/>
    </row>
    <row r="29" spans="1:6" x14ac:dyDescent="0.25">
      <c r="A29" s="92" t="s">
        <v>39</v>
      </c>
      <c r="B29" s="93"/>
      <c r="C29" s="93"/>
      <c r="D29" s="93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F29"/>
    </sheetView>
  </sheetViews>
  <sheetFormatPr defaultRowHeight="15" x14ac:dyDescent="0.25"/>
  <cols>
    <col min="1" max="1" width="20.28515625" customWidth="1"/>
    <col min="2" max="2" width="23.140625" customWidth="1"/>
    <col min="3" max="3" width="23.42578125" customWidth="1"/>
    <col min="4" max="4" width="21.7109375" customWidth="1"/>
    <col min="5" max="5" width="17.7109375" customWidth="1"/>
    <col min="6" max="6" width="13.42578125" customWidth="1"/>
  </cols>
  <sheetData>
    <row r="1" spans="1:6" ht="15.75" x14ac:dyDescent="0.25">
      <c r="A1" s="94" t="s">
        <v>48</v>
      </c>
      <c r="B1" s="95"/>
      <c r="C1" s="95"/>
      <c r="D1" s="95"/>
      <c r="E1" s="95"/>
      <c r="F1" s="96"/>
    </row>
    <row r="2" spans="1:6" x14ac:dyDescent="0.25">
      <c r="A2" s="84">
        <v>2014</v>
      </c>
      <c r="B2" s="97" t="s">
        <v>13</v>
      </c>
      <c r="C2" s="98"/>
      <c r="D2" s="98"/>
      <c r="E2" s="98"/>
      <c r="F2" s="99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19" t="s">
        <v>14</v>
      </c>
    </row>
    <row r="4" spans="1:6" ht="30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1" t="s">
        <v>19</v>
      </c>
    </row>
    <row r="5" spans="1:6" x14ac:dyDescent="0.25">
      <c r="A5" s="11" t="s">
        <v>34</v>
      </c>
      <c r="B5" s="10">
        <v>34</v>
      </c>
      <c r="C5" s="10">
        <v>1365</v>
      </c>
      <c r="D5" s="11">
        <v>40</v>
      </c>
      <c r="E5" s="12">
        <v>6.67</v>
      </c>
      <c r="F5" s="13">
        <v>9104.5499999999993</v>
      </c>
    </row>
    <row r="6" spans="1:6" x14ac:dyDescent="0.25">
      <c r="A6" s="11" t="s">
        <v>35</v>
      </c>
      <c r="B6" s="10">
        <v>51</v>
      </c>
      <c r="C6" s="10">
        <v>1296</v>
      </c>
      <c r="D6" s="11">
        <v>25</v>
      </c>
      <c r="E6" s="12">
        <v>6.64</v>
      </c>
      <c r="F6" s="13">
        <v>8605.44</v>
      </c>
    </row>
    <row r="7" spans="1:6" x14ac:dyDescent="0.25">
      <c r="A7" s="11" t="s">
        <v>36</v>
      </c>
      <c r="B7" s="10">
        <v>51</v>
      </c>
      <c r="C7" s="10">
        <v>1244</v>
      </c>
      <c r="D7" s="11">
        <v>24</v>
      </c>
      <c r="E7" s="12">
        <v>5.72</v>
      </c>
      <c r="F7" s="13">
        <v>7115.68</v>
      </c>
    </row>
    <row r="8" spans="1:6" x14ac:dyDescent="0.25">
      <c r="A8" s="11" t="s">
        <v>37</v>
      </c>
      <c r="B8" s="10">
        <v>57</v>
      </c>
      <c r="C8" s="10">
        <v>1178</v>
      </c>
      <c r="D8" s="11">
        <v>30</v>
      </c>
      <c r="E8" s="12">
        <v>6.51</v>
      </c>
      <c r="F8" s="13">
        <v>7668.78</v>
      </c>
    </row>
    <row r="9" spans="1:6" x14ac:dyDescent="0.25">
      <c r="A9" s="11" t="s">
        <v>27</v>
      </c>
      <c r="B9" s="10">
        <v>45</v>
      </c>
      <c r="C9" s="10">
        <v>1385</v>
      </c>
      <c r="D9" s="11">
        <v>31</v>
      </c>
      <c r="E9" s="12">
        <v>6.6</v>
      </c>
      <c r="F9" s="13">
        <v>9141</v>
      </c>
    </row>
    <row r="10" spans="1:6" x14ac:dyDescent="0.25">
      <c r="A10" s="11" t="s">
        <v>38</v>
      </c>
      <c r="B10" s="10">
        <v>72</v>
      </c>
      <c r="C10" s="10">
        <v>1942</v>
      </c>
      <c r="D10" s="11">
        <v>27</v>
      </c>
      <c r="E10" s="12">
        <v>6.53</v>
      </c>
      <c r="F10" s="13">
        <v>12681.26</v>
      </c>
    </row>
    <row r="11" spans="1:6" x14ac:dyDescent="0.25">
      <c r="A11" s="10" t="s">
        <v>6</v>
      </c>
      <c r="B11" s="2">
        <v>63</v>
      </c>
      <c r="C11" s="1">
        <v>1875</v>
      </c>
      <c r="D11" s="1">
        <v>30</v>
      </c>
      <c r="E11" s="8">
        <v>6.4</v>
      </c>
      <c r="F11" s="6">
        <v>12000</v>
      </c>
    </row>
    <row r="12" spans="1:6" x14ac:dyDescent="0.25">
      <c r="A12" s="10" t="s">
        <v>7</v>
      </c>
      <c r="B12" s="2">
        <v>70</v>
      </c>
      <c r="C12" s="1">
        <v>1691</v>
      </c>
      <c r="D12" s="1">
        <v>24</v>
      </c>
      <c r="E12" s="8">
        <v>6.25</v>
      </c>
      <c r="F12" s="6">
        <v>10568.75</v>
      </c>
    </row>
    <row r="13" spans="1:6" x14ac:dyDescent="0.25">
      <c r="A13" s="10" t="s">
        <v>8</v>
      </c>
      <c r="B13" s="2">
        <v>61</v>
      </c>
      <c r="C13" s="1">
        <v>1127</v>
      </c>
      <c r="D13" s="1">
        <v>18</v>
      </c>
      <c r="E13" s="8">
        <v>6.2</v>
      </c>
      <c r="F13" s="6">
        <v>6987.4</v>
      </c>
    </row>
    <row r="14" spans="1:6" x14ac:dyDescent="0.25">
      <c r="A14" s="10" t="s">
        <v>9</v>
      </c>
      <c r="B14" s="2">
        <v>88</v>
      </c>
      <c r="C14" s="1">
        <v>1834</v>
      </c>
      <c r="D14" s="1">
        <v>21</v>
      </c>
      <c r="E14" s="8">
        <v>7.22</v>
      </c>
      <c r="F14" s="6">
        <v>13241.48</v>
      </c>
    </row>
    <row r="15" spans="1:6" x14ac:dyDescent="0.25">
      <c r="A15" s="10" t="s">
        <v>10</v>
      </c>
      <c r="B15" s="2">
        <v>72</v>
      </c>
      <c r="C15" s="1">
        <v>1419</v>
      </c>
      <c r="D15" s="1">
        <v>19.71</v>
      </c>
      <c r="E15" s="8">
        <v>7.04</v>
      </c>
      <c r="F15" s="6">
        <v>9989.76</v>
      </c>
    </row>
    <row r="16" spans="1:6" x14ac:dyDescent="0.25">
      <c r="A16" s="10" t="s">
        <v>11</v>
      </c>
      <c r="B16" s="3">
        <v>50</v>
      </c>
      <c r="C16" s="4">
        <v>1074</v>
      </c>
      <c r="D16" s="4">
        <v>40.21</v>
      </c>
      <c r="E16" s="9">
        <v>7.29</v>
      </c>
      <c r="F16" s="7">
        <v>7829.46</v>
      </c>
    </row>
    <row r="17" spans="1:6" x14ac:dyDescent="0.25">
      <c r="A17" s="51" t="s">
        <v>12</v>
      </c>
      <c r="B17" s="10">
        <f>SUM(B5:B16)</f>
        <v>714</v>
      </c>
      <c r="C17" s="10">
        <f>SUM(C5:C16)</f>
        <v>17430</v>
      </c>
      <c r="D17" s="49">
        <f>AVERAGE(D5:D16)</f>
        <v>27.493333333333329</v>
      </c>
      <c r="E17" s="49">
        <f>AVERAGE(E5:E16)</f>
        <v>6.5891666666666682</v>
      </c>
      <c r="F17" s="13">
        <f>SUM(F5:F16)</f>
        <v>114933.55999999998</v>
      </c>
    </row>
    <row r="20" spans="1:6" ht="15.75" x14ac:dyDescent="0.25">
      <c r="A20" s="94" t="s">
        <v>49</v>
      </c>
      <c r="B20" s="95"/>
      <c r="C20" s="95"/>
      <c r="D20" s="95"/>
      <c r="E20" s="95"/>
      <c r="F20" s="96"/>
    </row>
    <row r="21" spans="1:6" x14ac:dyDescent="0.25">
      <c r="A21" s="84">
        <v>2014</v>
      </c>
      <c r="B21" s="87" t="s">
        <v>24</v>
      </c>
      <c r="C21" s="88"/>
      <c r="D21" s="88"/>
      <c r="E21" s="88"/>
      <c r="F21" s="89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>
        <f>SUM(B5:B7)</f>
        <v>136</v>
      </c>
      <c r="C24" s="24">
        <f>SUM(C5:C7)</f>
        <v>3905</v>
      </c>
      <c r="D24" s="25">
        <f>AVERAGE(D5:D7)</f>
        <v>29.666666666666668</v>
      </c>
      <c r="E24" s="25">
        <f>AVERAGE(E5:E7)</f>
        <v>6.3433333333333328</v>
      </c>
      <c r="F24" s="6">
        <f>SUM(F5:F7)</f>
        <v>24825.67</v>
      </c>
    </row>
    <row r="25" spans="1:6" x14ac:dyDescent="0.25">
      <c r="A25" s="43" t="s">
        <v>21</v>
      </c>
      <c r="B25" s="24">
        <f>SUM(B8:B10)</f>
        <v>174</v>
      </c>
      <c r="C25" s="24">
        <f>SUM(C8:C10)</f>
        <v>4505</v>
      </c>
      <c r="D25" s="25">
        <f>AVERAGE(D8:D10)</f>
        <v>29.333333333333332</v>
      </c>
      <c r="E25" s="25">
        <f>AVERAGE(E8:E10)</f>
        <v>6.5466666666666669</v>
      </c>
      <c r="F25" s="6">
        <f>SUM(F8:F10)</f>
        <v>29491.040000000001</v>
      </c>
    </row>
    <row r="26" spans="1:6" x14ac:dyDescent="0.25">
      <c r="A26" s="43" t="s">
        <v>22</v>
      </c>
      <c r="B26" s="26">
        <f>SUM(B11:B13)</f>
        <v>194</v>
      </c>
      <c r="C26" s="26">
        <f>SUM(C11:C13)</f>
        <v>4693</v>
      </c>
      <c r="D26" s="25">
        <f>AVERAGE(D11:D13)</f>
        <v>24</v>
      </c>
      <c r="E26" s="25">
        <f>AVERAGE(E11:E13)</f>
        <v>6.2833333333333341</v>
      </c>
      <c r="F26" s="6">
        <f>SUM(F11:F13)</f>
        <v>29556.15</v>
      </c>
    </row>
    <row r="27" spans="1:6" x14ac:dyDescent="0.25">
      <c r="A27" s="43" t="s">
        <v>23</v>
      </c>
      <c r="B27" s="26">
        <f>SUM(B14:B16)</f>
        <v>210</v>
      </c>
      <c r="C27" s="26">
        <f>SUM(C14:C16)</f>
        <v>4327</v>
      </c>
      <c r="D27" s="25">
        <f>AVERAGE(D14:D16)</f>
        <v>26.973333333333333</v>
      </c>
      <c r="E27" s="25">
        <f>AVERAGE(E14:E16)</f>
        <v>7.1833333333333336</v>
      </c>
      <c r="F27" s="6">
        <f>SUM(F14:F16)</f>
        <v>31060.699999999997</v>
      </c>
    </row>
    <row r="28" spans="1:6" x14ac:dyDescent="0.25">
      <c r="A28" s="15"/>
      <c r="B28" s="16"/>
      <c r="C28" s="16"/>
      <c r="D28" s="17"/>
      <c r="E28" s="14"/>
      <c r="F28" s="14"/>
    </row>
    <row r="29" spans="1:6" x14ac:dyDescent="0.25">
      <c r="A29" s="92" t="s">
        <v>39</v>
      </c>
      <c r="B29" s="93"/>
      <c r="C29" s="93"/>
      <c r="D29" s="93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F29"/>
    </sheetView>
  </sheetViews>
  <sheetFormatPr defaultRowHeight="15" x14ac:dyDescent="0.25"/>
  <cols>
    <col min="1" max="1" width="20.28515625" customWidth="1"/>
    <col min="2" max="2" width="20.5703125" customWidth="1"/>
    <col min="3" max="3" width="20.28515625" customWidth="1"/>
    <col min="4" max="4" width="21.85546875" customWidth="1"/>
    <col min="5" max="5" width="18.7109375" customWidth="1"/>
    <col min="6" max="6" width="25.28515625" customWidth="1"/>
  </cols>
  <sheetData>
    <row r="1" spans="1:6" ht="15.75" x14ac:dyDescent="0.25">
      <c r="A1" s="94" t="s">
        <v>46</v>
      </c>
      <c r="B1" s="95"/>
      <c r="C1" s="95"/>
      <c r="D1" s="95"/>
      <c r="E1" s="95"/>
      <c r="F1" s="96"/>
    </row>
    <row r="2" spans="1:6" x14ac:dyDescent="0.25">
      <c r="A2" s="84">
        <v>2015</v>
      </c>
      <c r="B2" s="97" t="s">
        <v>13</v>
      </c>
      <c r="C2" s="98"/>
      <c r="D2" s="98"/>
      <c r="E2" s="98"/>
      <c r="F2" s="99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19" t="s">
        <v>14</v>
      </c>
    </row>
    <row r="4" spans="1:6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1" t="s">
        <v>19</v>
      </c>
    </row>
    <row r="5" spans="1:6" x14ac:dyDescent="0.25">
      <c r="A5" s="11" t="s">
        <v>34</v>
      </c>
      <c r="B5" s="10">
        <v>49</v>
      </c>
      <c r="C5" s="10">
        <v>1664</v>
      </c>
      <c r="D5" s="11">
        <v>33.96</v>
      </c>
      <c r="E5" s="12">
        <v>7.29</v>
      </c>
      <c r="F5" s="13">
        <v>12130.56</v>
      </c>
    </row>
    <row r="6" spans="1:6" x14ac:dyDescent="0.25">
      <c r="A6" s="11" t="s">
        <v>35</v>
      </c>
      <c r="B6" s="10">
        <v>60</v>
      </c>
      <c r="C6" s="10">
        <v>1773</v>
      </c>
      <c r="D6" s="11">
        <v>29.55</v>
      </c>
      <c r="E6" s="12">
        <v>7.33</v>
      </c>
      <c r="F6" s="13">
        <v>12996</v>
      </c>
    </row>
    <row r="7" spans="1:6" x14ac:dyDescent="0.25">
      <c r="A7" s="11" t="s">
        <v>36</v>
      </c>
      <c r="B7" s="10">
        <v>112</v>
      </c>
      <c r="C7" s="10">
        <v>1860</v>
      </c>
      <c r="D7" s="11">
        <v>25.54</v>
      </c>
      <c r="E7" s="12">
        <v>6.34</v>
      </c>
      <c r="F7" s="13">
        <v>18132.400000000001</v>
      </c>
    </row>
    <row r="8" spans="1:6" x14ac:dyDescent="0.25">
      <c r="A8" s="11" t="s">
        <v>37</v>
      </c>
      <c r="B8" s="10">
        <v>92</v>
      </c>
      <c r="C8" s="10">
        <v>2191</v>
      </c>
      <c r="D8" s="11">
        <v>23.82</v>
      </c>
      <c r="E8" s="12">
        <v>7.23</v>
      </c>
      <c r="F8" s="13">
        <v>15840</v>
      </c>
    </row>
    <row r="9" spans="1:6" x14ac:dyDescent="0.25">
      <c r="A9" s="11" t="s">
        <v>27</v>
      </c>
      <c r="B9" s="10">
        <v>67</v>
      </c>
      <c r="C9" s="10">
        <v>1439</v>
      </c>
      <c r="D9" s="11">
        <v>21.48</v>
      </c>
      <c r="E9" s="12">
        <v>7.28</v>
      </c>
      <c r="F9" s="13">
        <v>10475.92</v>
      </c>
    </row>
    <row r="10" spans="1:6" x14ac:dyDescent="0.25">
      <c r="A10" s="11" t="s">
        <v>38</v>
      </c>
      <c r="B10" s="10">
        <v>115</v>
      </c>
      <c r="C10" s="10">
        <v>2902.5</v>
      </c>
      <c r="D10" s="11">
        <v>25.24</v>
      </c>
      <c r="E10" s="12">
        <v>7.24</v>
      </c>
      <c r="F10" s="13">
        <v>21014.1</v>
      </c>
    </row>
    <row r="11" spans="1:6" x14ac:dyDescent="0.25">
      <c r="A11" s="10" t="s">
        <v>6</v>
      </c>
      <c r="B11" s="2">
        <v>118</v>
      </c>
      <c r="C11" s="1">
        <v>3143.36</v>
      </c>
      <c r="D11" s="1">
        <v>26.64</v>
      </c>
      <c r="E11" s="8">
        <v>7.3</v>
      </c>
      <c r="F11" s="6">
        <v>22946.53</v>
      </c>
    </row>
    <row r="12" spans="1:6" x14ac:dyDescent="0.25">
      <c r="A12" s="10" t="s">
        <v>7</v>
      </c>
      <c r="B12" s="2">
        <v>71</v>
      </c>
      <c r="C12" s="1">
        <v>1765</v>
      </c>
      <c r="D12" s="1">
        <v>24.86</v>
      </c>
      <c r="E12" s="8">
        <v>6.09</v>
      </c>
      <c r="F12" s="6">
        <v>10748.85</v>
      </c>
    </row>
    <row r="13" spans="1:6" x14ac:dyDescent="0.25">
      <c r="A13" s="10" t="s">
        <v>8</v>
      </c>
      <c r="B13" s="2">
        <v>85</v>
      </c>
      <c r="C13" s="1">
        <v>1921</v>
      </c>
      <c r="D13" s="1">
        <v>22.6</v>
      </c>
      <c r="E13" s="8">
        <v>6.53</v>
      </c>
      <c r="F13" s="6">
        <v>12544.13</v>
      </c>
    </row>
    <row r="14" spans="1:6" x14ac:dyDescent="0.25">
      <c r="A14" s="10" t="s">
        <v>9</v>
      </c>
      <c r="B14" s="2">
        <v>98</v>
      </c>
      <c r="C14" s="1">
        <v>2152.73</v>
      </c>
      <c r="D14" s="1">
        <v>21.97</v>
      </c>
      <c r="E14" s="8">
        <v>6.38</v>
      </c>
      <c r="F14" s="6">
        <v>13734.42</v>
      </c>
    </row>
    <row r="15" spans="1:6" x14ac:dyDescent="0.25">
      <c r="A15" s="10" t="s">
        <v>10</v>
      </c>
      <c r="B15" s="2">
        <v>91</v>
      </c>
      <c r="C15" s="1">
        <v>1314</v>
      </c>
      <c r="D15" s="1">
        <v>24.18</v>
      </c>
      <c r="E15" s="8">
        <v>7.46</v>
      </c>
      <c r="F15" s="6">
        <v>9802.44</v>
      </c>
    </row>
    <row r="16" spans="1:6" x14ac:dyDescent="0.25">
      <c r="A16" s="10" t="s">
        <v>11</v>
      </c>
      <c r="B16" s="3">
        <v>90</v>
      </c>
      <c r="C16" s="4">
        <v>1810.83</v>
      </c>
      <c r="D16" s="4">
        <v>20.12</v>
      </c>
      <c r="E16" s="9">
        <v>6.56</v>
      </c>
      <c r="F16" s="7">
        <v>11879.04</v>
      </c>
    </row>
    <row r="17" spans="1:6" x14ac:dyDescent="0.25">
      <c r="A17" s="51" t="s">
        <v>12</v>
      </c>
      <c r="B17" s="10">
        <f>SUM(B5:B16)</f>
        <v>1048</v>
      </c>
      <c r="C17" s="10">
        <f>SUM(C5:C16)</f>
        <v>23936.42</v>
      </c>
      <c r="D17" s="49">
        <f>AVERAGE(D5:D16)</f>
        <v>24.99666666666667</v>
      </c>
      <c r="E17" s="49">
        <f>AVERAGE(E5:E16)</f>
        <v>6.9191666666666656</v>
      </c>
      <c r="F17" s="13">
        <f>SUM(F5:F16)</f>
        <v>172244.39000000004</v>
      </c>
    </row>
    <row r="20" spans="1:6" ht="15.75" x14ac:dyDescent="0.25">
      <c r="A20" s="94" t="s">
        <v>47</v>
      </c>
      <c r="B20" s="95"/>
      <c r="C20" s="95"/>
      <c r="D20" s="95"/>
      <c r="E20" s="95"/>
      <c r="F20" s="96"/>
    </row>
    <row r="21" spans="1:6" x14ac:dyDescent="0.25">
      <c r="A21" s="84">
        <v>2015</v>
      </c>
      <c r="B21" s="87" t="s">
        <v>24</v>
      </c>
      <c r="C21" s="88"/>
      <c r="D21" s="88"/>
      <c r="E21" s="88"/>
      <c r="F21" s="89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>
        <f>SUM(B5:B7)</f>
        <v>221</v>
      </c>
      <c r="C24" s="24">
        <f>SUM(C5:C7)</f>
        <v>5297</v>
      </c>
      <c r="D24" s="25">
        <f>AVERAGE(D5:D7)</f>
        <v>29.683333333333337</v>
      </c>
      <c r="E24" s="25">
        <f>AVERAGE(E5:E7)</f>
        <v>6.9866666666666672</v>
      </c>
      <c r="F24" s="6">
        <f>SUM(F5:F7)</f>
        <v>43258.96</v>
      </c>
    </row>
    <row r="25" spans="1:6" x14ac:dyDescent="0.25">
      <c r="A25" s="43" t="s">
        <v>21</v>
      </c>
      <c r="B25" s="24">
        <f>SUM(B8:B10)</f>
        <v>274</v>
      </c>
      <c r="C25" s="24">
        <f>SUM(C8:C10)</f>
        <v>6532.5</v>
      </c>
      <c r="D25" s="25">
        <f>AVERAGE(D8:D10)</f>
        <v>23.513333333333332</v>
      </c>
      <c r="E25" s="25">
        <f>AVERAGE(E8:E10)</f>
        <v>7.25</v>
      </c>
      <c r="F25" s="6">
        <f>SUM(F8:F10)</f>
        <v>47330.02</v>
      </c>
    </row>
    <row r="26" spans="1:6" x14ac:dyDescent="0.25">
      <c r="A26" s="43" t="s">
        <v>22</v>
      </c>
      <c r="B26" s="26">
        <f>SUM(B11:B13)</f>
        <v>274</v>
      </c>
      <c r="C26" s="26">
        <f>SUM(C11:C13)</f>
        <v>6829.3600000000006</v>
      </c>
      <c r="D26" s="25">
        <f>AVERAGE(D11:D13)</f>
        <v>24.7</v>
      </c>
      <c r="E26" s="25">
        <f>AVERAGE(E11:E13)</f>
        <v>6.6400000000000006</v>
      </c>
      <c r="F26" s="6">
        <f>SUM(F11:F13)</f>
        <v>46239.509999999995</v>
      </c>
    </row>
    <row r="27" spans="1:6" x14ac:dyDescent="0.25">
      <c r="A27" s="43" t="s">
        <v>23</v>
      </c>
      <c r="B27" s="26">
        <f>SUM(B14:B16)</f>
        <v>279</v>
      </c>
      <c r="C27" s="26">
        <f>SUM(C14:C16)</f>
        <v>5277.5599999999995</v>
      </c>
      <c r="D27" s="25">
        <f>AVERAGE(D14:D16)</f>
        <v>22.09</v>
      </c>
      <c r="E27" s="25">
        <f>AVERAGE(E14:E16)</f>
        <v>6.8</v>
      </c>
      <c r="F27" s="6">
        <f>SUM(F14:F16)</f>
        <v>35415.9</v>
      </c>
    </row>
    <row r="28" spans="1:6" x14ac:dyDescent="0.25">
      <c r="A28" s="15"/>
      <c r="B28" s="16"/>
      <c r="C28" s="16"/>
      <c r="D28" s="17"/>
      <c r="E28" s="14"/>
      <c r="F28" s="14"/>
    </row>
    <row r="29" spans="1:6" x14ac:dyDescent="0.25">
      <c r="A29" s="92" t="s">
        <v>39</v>
      </c>
      <c r="B29" s="93"/>
      <c r="C29" s="93"/>
      <c r="D29" s="93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F29"/>
    </sheetView>
  </sheetViews>
  <sheetFormatPr defaultRowHeight="15" x14ac:dyDescent="0.25"/>
  <cols>
    <col min="1" max="1" width="19.7109375" customWidth="1"/>
    <col min="2" max="2" width="22.140625" customWidth="1"/>
    <col min="3" max="3" width="17.5703125" customWidth="1"/>
    <col min="4" max="4" width="22.28515625" customWidth="1"/>
    <col min="5" max="5" width="17.42578125" customWidth="1"/>
    <col min="6" max="6" width="20.140625" customWidth="1"/>
  </cols>
  <sheetData>
    <row r="1" spans="1:6" ht="15.75" x14ac:dyDescent="0.25">
      <c r="A1" s="94" t="s">
        <v>44</v>
      </c>
      <c r="B1" s="95"/>
      <c r="C1" s="95"/>
      <c r="D1" s="95"/>
      <c r="E1" s="95"/>
      <c r="F1" s="96"/>
    </row>
    <row r="2" spans="1:6" x14ac:dyDescent="0.25">
      <c r="A2" s="84">
        <v>2016</v>
      </c>
      <c r="B2" s="97" t="s">
        <v>13</v>
      </c>
      <c r="C2" s="98"/>
      <c r="D2" s="98"/>
      <c r="E2" s="98"/>
      <c r="F2" s="99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19" t="s">
        <v>14</v>
      </c>
    </row>
    <row r="4" spans="1:6" ht="30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1" t="s">
        <v>19</v>
      </c>
    </row>
    <row r="5" spans="1:6" x14ac:dyDescent="0.25">
      <c r="A5" s="11" t="s">
        <v>34</v>
      </c>
      <c r="B5" s="10">
        <v>53</v>
      </c>
      <c r="C5" s="10">
        <v>1538.32</v>
      </c>
      <c r="D5" s="11">
        <v>29.02</v>
      </c>
      <c r="E5" s="12">
        <v>6.27</v>
      </c>
      <c r="F5" s="13">
        <v>9645.27</v>
      </c>
    </row>
    <row r="6" spans="1:6" x14ac:dyDescent="0.25">
      <c r="A6" s="11" t="s">
        <v>35</v>
      </c>
      <c r="B6" s="10">
        <v>112</v>
      </c>
      <c r="C6" s="10">
        <v>2134.27</v>
      </c>
      <c r="D6" s="11">
        <v>37.19</v>
      </c>
      <c r="E6" s="12">
        <v>7.37</v>
      </c>
      <c r="F6" s="13">
        <v>15729.57</v>
      </c>
    </row>
    <row r="7" spans="1:6" x14ac:dyDescent="0.25">
      <c r="A7" s="11" t="s">
        <v>36</v>
      </c>
      <c r="B7" s="10">
        <v>113</v>
      </c>
      <c r="C7" s="10">
        <v>2208.8200000000002</v>
      </c>
      <c r="D7" s="11">
        <v>19.55</v>
      </c>
      <c r="E7" s="12">
        <v>7.48</v>
      </c>
      <c r="F7" s="13">
        <v>16521.97</v>
      </c>
    </row>
    <row r="8" spans="1:6" x14ac:dyDescent="0.25">
      <c r="A8" s="11" t="s">
        <v>37</v>
      </c>
      <c r="B8" s="10">
        <v>61</v>
      </c>
      <c r="C8" s="10">
        <v>1503.6</v>
      </c>
      <c r="D8" s="11">
        <v>24.65</v>
      </c>
      <c r="E8" s="12">
        <v>8.51</v>
      </c>
      <c r="F8" s="13">
        <v>12795.64</v>
      </c>
    </row>
    <row r="9" spans="1:6" x14ac:dyDescent="0.25">
      <c r="A9" s="11" t="s">
        <v>27</v>
      </c>
      <c r="B9" s="10">
        <v>121</v>
      </c>
      <c r="C9" s="10">
        <v>2933.73</v>
      </c>
      <c r="D9" s="11">
        <v>24.25</v>
      </c>
      <c r="E9" s="12">
        <v>6.53</v>
      </c>
      <c r="F9" s="13">
        <v>19157.259999999998</v>
      </c>
    </row>
    <row r="10" spans="1:6" x14ac:dyDescent="0.25">
      <c r="A10" s="11" t="s">
        <v>38</v>
      </c>
      <c r="B10" s="10">
        <v>87</v>
      </c>
      <c r="C10" s="10">
        <v>2236.86</v>
      </c>
      <c r="D10" s="11">
        <v>37.89</v>
      </c>
      <c r="E10" s="12">
        <v>6.6</v>
      </c>
      <c r="F10" s="13">
        <v>14769.28</v>
      </c>
    </row>
    <row r="11" spans="1:6" x14ac:dyDescent="0.25">
      <c r="A11" s="10" t="s">
        <v>6</v>
      </c>
      <c r="B11" s="2">
        <v>116</v>
      </c>
      <c r="C11" s="1">
        <v>2378.1799999999998</v>
      </c>
      <c r="D11" s="1">
        <v>20.5</v>
      </c>
      <c r="E11" s="8">
        <v>7.3</v>
      </c>
      <c r="F11" s="6">
        <v>17360.71</v>
      </c>
    </row>
    <row r="12" spans="1:6" x14ac:dyDescent="0.25">
      <c r="A12" s="10" t="s">
        <v>7</v>
      </c>
      <c r="B12" s="2">
        <v>146</v>
      </c>
      <c r="C12" s="1">
        <v>24949</v>
      </c>
      <c r="D12" s="1">
        <v>20.2</v>
      </c>
      <c r="E12" s="8">
        <v>6.16</v>
      </c>
      <c r="F12" s="6">
        <v>18165.84</v>
      </c>
    </row>
    <row r="13" spans="1:6" x14ac:dyDescent="0.25">
      <c r="A13" s="10" t="s">
        <v>8</v>
      </c>
      <c r="B13" s="2">
        <v>206</v>
      </c>
      <c r="C13" s="1">
        <v>5271.95</v>
      </c>
      <c r="D13" s="1">
        <v>25.6</v>
      </c>
      <c r="E13" s="8">
        <v>6.8</v>
      </c>
      <c r="F13" s="6">
        <v>35849.26</v>
      </c>
    </row>
    <row r="14" spans="1:6" x14ac:dyDescent="0.25">
      <c r="A14" s="10" t="s">
        <v>9</v>
      </c>
      <c r="B14" s="2">
        <v>135</v>
      </c>
      <c r="C14" s="1">
        <v>2639.1</v>
      </c>
      <c r="D14" s="1">
        <v>19.600000000000001</v>
      </c>
      <c r="E14" s="8">
        <v>7.7</v>
      </c>
      <c r="F14" s="6">
        <v>20321.07</v>
      </c>
    </row>
    <row r="15" spans="1:6" x14ac:dyDescent="0.25">
      <c r="A15" s="10" t="s">
        <v>10</v>
      </c>
      <c r="B15" s="2">
        <v>136</v>
      </c>
      <c r="C15" s="1">
        <v>2265.91</v>
      </c>
      <c r="D15" s="1">
        <v>29.8</v>
      </c>
      <c r="E15" s="8">
        <v>7.5</v>
      </c>
      <c r="F15" s="6">
        <v>16994.330000000002</v>
      </c>
    </row>
    <row r="16" spans="1:6" x14ac:dyDescent="0.25">
      <c r="A16" s="10" t="s">
        <v>11</v>
      </c>
      <c r="B16" s="3">
        <v>152</v>
      </c>
      <c r="C16" s="4">
        <v>5304.09</v>
      </c>
      <c r="D16" s="4">
        <v>28</v>
      </c>
      <c r="E16" s="9">
        <v>7.3</v>
      </c>
      <c r="F16" s="7">
        <v>38719.9</v>
      </c>
    </row>
    <row r="17" spans="1:6" x14ac:dyDescent="0.25">
      <c r="A17" s="51" t="s">
        <v>12</v>
      </c>
      <c r="B17" s="10">
        <f>SUM(B5:B16)</f>
        <v>1438</v>
      </c>
      <c r="C17" s="10">
        <f>SUM(C5:C16)</f>
        <v>55363.829999999987</v>
      </c>
      <c r="D17" s="49">
        <f>AVERAGE(D5:D16)</f>
        <v>26.354166666666668</v>
      </c>
      <c r="E17" s="49">
        <f>AVERAGE(E5:E16)</f>
        <v>7.126666666666666</v>
      </c>
      <c r="F17" s="13">
        <f>SUM(F5:F16)</f>
        <v>236030.1</v>
      </c>
    </row>
    <row r="20" spans="1:6" ht="15.75" x14ac:dyDescent="0.25">
      <c r="A20" s="94" t="s">
        <v>45</v>
      </c>
      <c r="B20" s="95"/>
      <c r="C20" s="95"/>
      <c r="D20" s="95"/>
      <c r="E20" s="95"/>
      <c r="F20" s="96"/>
    </row>
    <row r="21" spans="1:6" x14ac:dyDescent="0.25">
      <c r="A21" s="84">
        <v>2016</v>
      </c>
      <c r="B21" s="87" t="s">
        <v>24</v>
      </c>
      <c r="C21" s="88"/>
      <c r="D21" s="88"/>
      <c r="E21" s="88"/>
      <c r="F21" s="89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>
        <f>SUM(B5:B7)</f>
        <v>278</v>
      </c>
      <c r="C24" s="24">
        <f>SUM(C5:C7)</f>
        <v>5881.41</v>
      </c>
      <c r="D24" s="25">
        <f>AVERAGE(D5:D7)</f>
        <v>28.586666666666662</v>
      </c>
      <c r="E24" s="25">
        <f>AVERAGE(E5:E7)</f>
        <v>7.04</v>
      </c>
      <c r="F24" s="6">
        <f>SUM(F5:F7)</f>
        <v>41896.81</v>
      </c>
    </row>
    <row r="25" spans="1:6" x14ac:dyDescent="0.25">
      <c r="A25" s="43" t="s">
        <v>21</v>
      </c>
      <c r="B25" s="24">
        <f>SUM(B8:B10)</f>
        <v>269</v>
      </c>
      <c r="C25" s="24">
        <f>SUM(C8:C10)</f>
        <v>6674.1900000000005</v>
      </c>
      <c r="D25" s="25">
        <f>AVERAGE(D8:D10)</f>
        <v>28.929999999999996</v>
      </c>
      <c r="E25" s="25">
        <f>AVERAGE(E8:E10)</f>
        <v>7.2133333333333338</v>
      </c>
      <c r="F25" s="6">
        <f>SUM(F8:F10)</f>
        <v>46722.18</v>
      </c>
    </row>
    <row r="26" spans="1:6" x14ac:dyDescent="0.25">
      <c r="A26" s="43" t="s">
        <v>22</v>
      </c>
      <c r="B26" s="26">
        <f>SUM(B11:B13)</f>
        <v>468</v>
      </c>
      <c r="C26" s="26">
        <f>SUM(C11:C13)</f>
        <v>32599.13</v>
      </c>
      <c r="D26" s="25">
        <f>AVERAGE(D11:D13)</f>
        <v>22.100000000000005</v>
      </c>
      <c r="E26" s="25">
        <f>AVERAGE(E11:E13)</f>
        <v>6.7533333333333339</v>
      </c>
      <c r="F26" s="6">
        <f>SUM(F11:F13)</f>
        <v>71375.81</v>
      </c>
    </row>
    <row r="27" spans="1:6" x14ac:dyDescent="0.25">
      <c r="A27" s="43" t="s">
        <v>23</v>
      </c>
      <c r="B27" s="26">
        <f>SUM(B14:B16)</f>
        <v>423</v>
      </c>
      <c r="C27" s="26">
        <f>SUM(C14:C16)</f>
        <v>10209.1</v>
      </c>
      <c r="D27" s="25">
        <f>AVERAGE(D14:D16)</f>
        <v>25.8</v>
      </c>
      <c r="E27" s="25">
        <f>AVERAGE(E14:E16)</f>
        <v>7.5</v>
      </c>
      <c r="F27" s="6">
        <f>SUM(F14:F16)</f>
        <v>76035.3</v>
      </c>
    </row>
    <row r="28" spans="1:6" x14ac:dyDescent="0.25">
      <c r="A28" s="15"/>
      <c r="B28" s="16"/>
      <c r="C28" s="16"/>
      <c r="D28" s="17"/>
      <c r="E28" s="14"/>
      <c r="F28" s="14"/>
    </row>
    <row r="29" spans="1:6" x14ac:dyDescent="0.25">
      <c r="A29" s="92" t="s">
        <v>39</v>
      </c>
      <c r="B29" s="93"/>
      <c r="C29" s="93"/>
      <c r="D29" s="93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F29"/>
    </sheetView>
  </sheetViews>
  <sheetFormatPr defaultRowHeight="15" x14ac:dyDescent="0.25"/>
  <cols>
    <col min="1" max="1" width="25" customWidth="1"/>
    <col min="2" max="3" width="21" customWidth="1"/>
    <col min="4" max="4" width="21.28515625" customWidth="1"/>
    <col min="5" max="5" width="16.5703125" customWidth="1"/>
    <col min="6" max="6" width="15.28515625" customWidth="1"/>
  </cols>
  <sheetData>
    <row r="1" spans="1:6" ht="15.75" x14ac:dyDescent="0.25">
      <c r="A1" s="94" t="s">
        <v>42</v>
      </c>
      <c r="B1" s="95"/>
      <c r="C1" s="95"/>
      <c r="D1" s="95"/>
      <c r="E1" s="95"/>
      <c r="F1" s="96"/>
    </row>
    <row r="2" spans="1:6" x14ac:dyDescent="0.25">
      <c r="A2" s="84">
        <v>2017</v>
      </c>
      <c r="B2" s="97" t="s">
        <v>13</v>
      </c>
      <c r="C2" s="98"/>
      <c r="D2" s="98"/>
      <c r="E2" s="98"/>
      <c r="F2" s="99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19" t="s">
        <v>14</v>
      </c>
    </row>
    <row r="4" spans="1:6" ht="30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1" t="s">
        <v>19</v>
      </c>
    </row>
    <row r="5" spans="1:6" x14ac:dyDescent="0.25">
      <c r="A5" s="11" t="s">
        <v>34</v>
      </c>
      <c r="B5" s="10">
        <v>72</v>
      </c>
      <c r="C5" s="10">
        <v>7184.86</v>
      </c>
      <c r="D5" s="11">
        <v>83</v>
      </c>
      <c r="E5" s="12">
        <v>6.1</v>
      </c>
      <c r="F5" s="13">
        <v>43827.65</v>
      </c>
    </row>
    <row r="6" spans="1:6" x14ac:dyDescent="0.25">
      <c r="A6" s="11" t="s">
        <v>35</v>
      </c>
      <c r="B6" s="10">
        <v>139</v>
      </c>
      <c r="C6" s="10">
        <v>2957.95</v>
      </c>
      <c r="D6" s="11">
        <v>21.28</v>
      </c>
      <c r="E6" s="12">
        <v>5.94</v>
      </c>
      <c r="F6" s="13">
        <v>18377.39</v>
      </c>
    </row>
    <row r="7" spans="1:6" x14ac:dyDescent="0.25">
      <c r="A7" s="11" t="s">
        <v>36</v>
      </c>
      <c r="B7" s="10">
        <v>123</v>
      </c>
      <c r="C7" s="10">
        <v>3182.68</v>
      </c>
      <c r="D7" s="11">
        <v>25.88</v>
      </c>
      <c r="E7" s="12">
        <v>7.04</v>
      </c>
      <c r="F7" s="13">
        <v>22571.599999999999</v>
      </c>
    </row>
    <row r="8" spans="1:6" x14ac:dyDescent="0.25">
      <c r="A8" s="11" t="s">
        <v>37</v>
      </c>
      <c r="B8" s="10">
        <v>75</v>
      </c>
      <c r="C8" s="10">
        <v>1866</v>
      </c>
      <c r="D8" s="11">
        <v>24.88</v>
      </c>
      <c r="E8" s="12">
        <v>6.45</v>
      </c>
      <c r="F8" s="13">
        <v>12435.94</v>
      </c>
    </row>
    <row r="9" spans="1:6" x14ac:dyDescent="0.25">
      <c r="A9" s="11" t="s">
        <v>27</v>
      </c>
      <c r="B9" s="10">
        <v>88</v>
      </c>
      <c r="C9" s="10">
        <v>1680.55</v>
      </c>
      <c r="D9" s="11">
        <v>19.100000000000001</v>
      </c>
      <c r="E9" s="12">
        <v>7</v>
      </c>
      <c r="F9" s="13">
        <v>14306.97</v>
      </c>
    </row>
    <row r="10" spans="1:6" x14ac:dyDescent="0.25">
      <c r="A10" s="11" t="s">
        <v>38</v>
      </c>
      <c r="B10" s="10">
        <v>177</v>
      </c>
      <c r="C10" s="10">
        <v>2518.27</v>
      </c>
      <c r="D10" s="11">
        <v>14.2</v>
      </c>
      <c r="E10" s="12">
        <v>6.6</v>
      </c>
      <c r="F10" s="13">
        <v>13330.4</v>
      </c>
    </row>
    <row r="11" spans="1:6" x14ac:dyDescent="0.25">
      <c r="A11" s="10" t="s">
        <v>6</v>
      </c>
      <c r="B11" s="2"/>
      <c r="C11" s="2"/>
      <c r="D11" s="1"/>
      <c r="E11" s="8"/>
      <c r="F11" s="6"/>
    </row>
    <row r="12" spans="1:6" x14ac:dyDescent="0.25">
      <c r="A12" s="10" t="s">
        <v>7</v>
      </c>
      <c r="B12" s="2"/>
      <c r="C12" s="1"/>
      <c r="D12" s="1"/>
      <c r="E12" s="8"/>
      <c r="F12" s="6"/>
    </row>
    <row r="13" spans="1:6" x14ac:dyDescent="0.25">
      <c r="A13" s="10" t="s">
        <v>8</v>
      </c>
      <c r="B13" s="2"/>
      <c r="C13" s="2"/>
      <c r="D13" s="1"/>
      <c r="E13" s="8"/>
      <c r="F13" s="6"/>
    </row>
    <row r="14" spans="1:6" x14ac:dyDescent="0.25">
      <c r="A14" s="10" t="s">
        <v>9</v>
      </c>
      <c r="B14" s="2"/>
      <c r="C14" s="2"/>
      <c r="D14" s="1"/>
      <c r="E14" s="8"/>
      <c r="F14" s="6"/>
    </row>
    <row r="15" spans="1:6" x14ac:dyDescent="0.25">
      <c r="A15" s="10" t="s">
        <v>10</v>
      </c>
      <c r="B15" s="2"/>
      <c r="C15" s="2"/>
      <c r="D15" s="1"/>
      <c r="E15" s="8"/>
      <c r="F15" s="6"/>
    </row>
    <row r="16" spans="1:6" x14ac:dyDescent="0.25">
      <c r="A16" s="10" t="s">
        <v>11</v>
      </c>
      <c r="B16" s="3"/>
      <c r="C16" s="3"/>
      <c r="D16" s="4"/>
      <c r="E16" s="9"/>
      <c r="F16" s="7"/>
    </row>
    <row r="17" spans="1:6" x14ac:dyDescent="0.25">
      <c r="A17" s="51" t="s">
        <v>12</v>
      </c>
      <c r="B17" s="10"/>
      <c r="C17" s="10"/>
      <c r="D17" s="49"/>
      <c r="E17" s="57"/>
      <c r="F17" s="13"/>
    </row>
    <row r="20" spans="1:6" ht="15.75" x14ac:dyDescent="0.25">
      <c r="A20" s="94" t="s">
        <v>43</v>
      </c>
      <c r="B20" s="95"/>
      <c r="C20" s="95"/>
      <c r="D20" s="95"/>
      <c r="E20" s="95"/>
      <c r="F20" s="96"/>
    </row>
    <row r="21" spans="1:6" x14ac:dyDescent="0.25">
      <c r="A21" s="84">
        <v>2017</v>
      </c>
      <c r="B21" s="87" t="s">
        <v>24</v>
      </c>
      <c r="C21" s="88"/>
      <c r="D21" s="88"/>
      <c r="E21" s="88"/>
      <c r="F21" s="89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>
        <f>SUM(B5:B7)</f>
        <v>334</v>
      </c>
      <c r="C24" s="24">
        <f>SUM(C5:C7)</f>
        <v>13325.49</v>
      </c>
      <c r="D24" s="25">
        <f>AVERAGE(D5:D7)</f>
        <v>43.386666666666663</v>
      </c>
      <c r="E24" s="25">
        <f>AVERAGE(E5:E7)</f>
        <v>6.3599999999999994</v>
      </c>
      <c r="F24" s="6">
        <f>SUM(F5:F7)</f>
        <v>84776.639999999999</v>
      </c>
    </row>
    <row r="25" spans="1:6" x14ac:dyDescent="0.25">
      <c r="A25" s="43" t="s">
        <v>21</v>
      </c>
      <c r="B25" s="24">
        <f>SUM(B8:B10)</f>
        <v>340</v>
      </c>
      <c r="C25" s="24">
        <f>SUM(C8:C10)</f>
        <v>6064.82</v>
      </c>
      <c r="D25" s="25">
        <f>AVERAGE(D8:D10)</f>
        <v>19.393333333333334</v>
      </c>
      <c r="E25" s="25">
        <f>AVERAGE(E8:E10)</f>
        <v>6.6833333333333327</v>
      </c>
      <c r="F25" s="6">
        <f>SUM(F8:F10)</f>
        <v>40073.31</v>
      </c>
    </row>
    <row r="26" spans="1:6" x14ac:dyDescent="0.25">
      <c r="A26" s="43" t="s">
        <v>22</v>
      </c>
      <c r="B26" s="26"/>
      <c r="C26" s="26"/>
      <c r="D26" s="25"/>
      <c r="E26" s="6"/>
      <c r="F26" s="6"/>
    </row>
    <row r="27" spans="1:6" x14ac:dyDescent="0.25">
      <c r="A27" s="43" t="s">
        <v>23</v>
      </c>
      <c r="B27" s="26"/>
      <c r="C27" s="26"/>
      <c r="D27" s="25"/>
      <c r="E27" s="6"/>
      <c r="F27" s="6"/>
    </row>
    <row r="28" spans="1:6" x14ac:dyDescent="0.25">
      <c r="A28" s="15"/>
      <c r="B28" s="16"/>
      <c r="C28" s="16"/>
      <c r="D28" s="17"/>
      <c r="E28" s="14"/>
      <c r="F28" s="14"/>
    </row>
    <row r="29" spans="1:6" x14ac:dyDescent="0.25">
      <c r="A29" s="92" t="s">
        <v>39</v>
      </c>
      <c r="B29" s="93"/>
      <c r="C29" s="93"/>
      <c r="D29" s="93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B1" workbookViewId="0">
      <selection activeCell="D37" sqref="D37"/>
    </sheetView>
  </sheetViews>
  <sheetFormatPr defaultRowHeight="15" x14ac:dyDescent="0.25"/>
  <cols>
    <col min="1" max="1" width="16.140625" customWidth="1"/>
    <col min="2" max="2" width="14.7109375" customWidth="1"/>
    <col min="3" max="3" width="12.85546875" bestFit="1" customWidth="1"/>
    <col min="4" max="4" width="21.140625" bestFit="1" customWidth="1"/>
    <col min="5" max="5" width="27.7109375" customWidth="1"/>
    <col min="6" max="6" width="23.42578125" customWidth="1"/>
  </cols>
  <sheetData>
    <row r="1" spans="1:6" ht="19.5" customHeight="1" x14ac:dyDescent="0.25">
      <c r="A1" s="94" t="s">
        <v>32</v>
      </c>
      <c r="B1" s="95"/>
      <c r="C1" s="95"/>
      <c r="D1" s="95"/>
      <c r="E1" s="95"/>
      <c r="F1" s="96"/>
    </row>
    <row r="2" spans="1:6" x14ac:dyDescent="0.25">
      <c r="A2" s="84">
        <v>2018</v>
      </c>
      <c r="B2" s="97" t="s">
        <v>13</v>
      </c>
      <c r="C2" s="98"/>
      <c r="D2" s="98"/>
      <c r="E2" s="98"/>
      <c r="F2" s="99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19" t="s">
        <v>14</v>
      </c>
    </row>
    <row r="4" spans="1:6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1" t="s">
        <v>19</v>
      </c>
    </row>
    <row r="5" spans="1:6" x14ac:dyDescent="0.25">
      <c r="A5" s="11" t="s">
        <v>34</v>
      </c>
      <c r="B5" s="10">
        <v>114</v>
      </c>
      <c r="C5" s="10">
        <v>2190.5</v>
      </c>
      <c r="D5" s="11">
        <v>30.9</v>
      </c>
      <c r="E5" s="12">
        <v>7</v>
      </c>
      <c r="F5" s="13">
        <v>15120.8</v>
      </c>
    </row>
    <row r="6" spans="1:6" x14ac:dyDescent="0.25">
      <c r="A6" s="11" t="s">
        <v>35</v>
      </c>
      <c r="B6" s="10">
        <v>50</v>
      </c>
      <c r="C6" s="10">
        <v>1342</v>
      </c>
      <c r="D6" s="11">
        <v>19</v>
      </c>
      <c r="E6" s="12">
        <v>8</v>
      </c>
      <c r="F6" s="13">
        <v>9658.5</v>
      </c>
    </row>
    <row r="7" spans="1:6" x14ac:dyDescent="0.25">
      <c r="A7" s="11" t="s">
        <v>36</v>
      </c>
      <c r="B7" s="10">
        <v>93</v>
      </c>
      <c r="C7" s="10">
        <v>1332</v>
      </c>
      <c r="D7" s="11">
        <v>19.510000000000002</v>
      </c>
      <c r="E7" s="12">
        <v>9.24</v>
      </c>
      <c r="F7" s="13">
        <v>11468</v>
      </c>
    </row>
    <row r="8" spans="1:6" x14ac:dyDescent="0.25">
      <c r="A8" s="11" t="s">
        <v>37</v>
      </c>
      <c r="B8" s="10">
        <v>91</v>
      </c>
      <c r="C8" s="10">
        <v>1840</v>
      </c>
      <c r="D8" s="11">
        <v>17.600000000000001</v>
      </c>
      <c r="E8" s="12">
        <v>7.8</v>
      </c>
      <c r="F8" s="13">
        <v>14873.3</v>
      </c>
    </row>
    <row r="9" spans="1:6" x14ac:dyDescent="0.25">
      <c r="A9" s="11" t="s">
        <v>27</v>
      </c>
      <c r="B9" s="10">
        <v>67</v>
      </c>
      <c r="C9" s="10">
        <v>1739.9</v>
      </c>
      <c r="D9" s="11">
        <v>22.67</v>
      </c>
      <c r="E9" s="12">
        <v>7.09</v>
      </c>
      <c r="F9" s="13">
        <v>10129.33</v>
      </c>
    </row>
    <row r="10" spans="1:6" x14ac:dyDescent="0.25">
      <c r="A10" s="11" t="s">
        <v>38</v>
      </c>
      <c r="B10" s="10">
        <v>46</v>
      </c>
      <c r="C10" s="10">
        <v>1202.25</v>
      </c>
      <c r="D10" s="11">
        <v>21</v>
      </c>
      <c r="E10" s="12">
        <v>7.2</v>
      </c>
      <c r="F10" s="13">
        <v>7455.9</v>
      </c>
    </row>
    <row r="11" spans="1:6" x14ac:dyDescent="0.25">
      <c r="A11" s="10" t="s">
        <v>6</v>
      </c>
      <c r="B11" s="2">
        <v>166</v>
      </c>
      <c r="C11" s="2">
        <v>2451</v>
      </c>
      <c r="D11" s="1">
        <v>22.1</v>
      </c>
      <c r="E11" s="8">
        <v>8</v>
      </c>
      <c r="F11" s="6">
        <v>19269.900000000001</v>
      </c>
    </row>
    <row r="12" spans="1:6" x14ac:dyDescent="0.25">
      <c r="A12" s="10" t="s">
        <v>7</v>
      </c>
      <c r="B12" s="2">
        <v>127</v>
      </c>
      <c r="C12" s="1">
        <v>2989.5</v>
      </c>
      <c r="D12" s="1">
        <v>25.15</v>
      </c>
      <c r="E12" s="8">
        <v>8.6300000000000008</v>
      </c>
      <c r="F12" s="6">
        <v>25113.759999999998</v>
      </c>
    </row>
    <row r="13" spans="1:6" x14ac:dyDescent="0.25">
      <c r="A13" s="10" t="s">
        <v>8</v>
      </c>
      <c r="B13" s="2">
        <v>83</v>
      </c>
      <c r="C13" s="2">
        <v>1306</v>
      </c>
      <c r="D13" s="1">
        <v>15.73</v>
      </c>
      <c r="E13" s="8">
        <v>9.4</v>
      </c>
      <c r="F13" s="6">
        <v>11713.8</v>
      </c>
    </row>
    <row r="14" spans="1:6" x14ac:dyDescent="0.25">
      <c r="A14" s="10" t="s">
        <v>9</v>
      </c>
      <c r="B14" s="2">
        <v>52</v>
      </c>
      <c r="C14" s="2">
        <v>1211</v>
      </c>
      <c r="D14" s="1">
        <v>23.3</v>
      </c>
      <c r="E14" s="8">
        <v>8.3800000000000008</v>
      </c>
      <c r="F14" s="6">
        <v>8881.32</v>
      </c>
    </row>
    <row r="15" spans="1:6" x14ac:dyDescent="0.25">
      <c r="A15" s="10" t="s">
        <v>10</v>
      </c>
      <c r="B15" s="2">
        <v>29</v>
      </c>
      <c r="C15" s="2">
        <v>629</v>
      </c>
      <c r="D15" s="1">
        <v>21.7</v>
      </c>
      <c r="E15" s="8">
        <v>8.9</v>
      </c>
      <c r="F15" s="6">
        <v>5296.12</v>
      </c>
    </row>
    <row r="16" spans="1:6" x14ac:dyDescent="0.25">
      <c r="A16" s="10" t="s">
        <v>11</v>
      </c>
      <c r="B16" s="3">
        <v>34</v>
      </c>
      <c r="C16" s="3">
        <v>1129</v>
      </c>
      <c r="D16" s="4">
        <v>22.1</v>
      </c>
      <c r="E16" s="9">
        <v>8.5</v>
      </c>
      <c r="F16" s="7">
        <v>8069.1</v>
      </c>
    </row>
    <row r="17" spans="1:6" x14ac:dyDescent="0.25">
      <c r="A17" s="51" t="s">
        <v>12</v>
      </c>
      <c r="B17" s="10">
        <f>SUM(B5:B16)</f>
        <v>952</v>
      </c>
      <c r="C17" s="10">
        <f>SUM(C5:C16)</f>
        <v>19362.150000000001</v>
      </c>
      <c r="D17" s="49">
        <f>AVERAGE(D5:D16)</f>
        <v>21.73</v>
      </c>
      <c r="E17" s="57">
        <f>AVERAGE(E5:E16)</f>
        <v>8.1783333333333328</v>
      </c>
      <c r="F17" s="13">
        <f>SUM(F5:F16)</f>
        <v>147049.83000000002</v>
      </c>
    </row>
    <row r="19" spans="1:6" ht="9" customHeight="1" x14ac:dyDescent="0.25"/>
    <row r="20" spans="1:6" ht="15.75" customHeight="1" x14ac:dyDescent="0.25">
      <c r="A20" s="94" t="s">
        <v>25</v>
      </c>
      <c r="B20" s="95"/>
      <c r="C20" s="95"/>
      <c r="D20" s="95"/>
      <c r="E20" s="95"/>
      <c r="F20" s="96"/>
    </row>
    <row r="21" spans="1:6" x14ac:dyDescent="0.25">
      <c r="A21" s="84">
        <v>2018</v>
      </c>
      <c r="B21" s="87" t="s">
        <v>24</v>
      </c>
      <c r="C21" s="88"/>
      <c r="D21" s="88"/>
      <c r="E21" s="88"/>
      <c r="F21" s="89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>
        <f>SUM(B5:B7)</f>
        <v>257</v>
      </c>
      <c r="C24" s="24">
        <f>SUM(C5:C7)</f>
        <v>4864.5</v>
      </c>
      <c r="D24" s="25">
        <f>AVERAGE(D5:D7)</f>
        <v>23.136666666666667</v>
      </c>
      <c r="E24" s="6">
        <f>AVERAGE(E5:E7)</f>
        <v>8.08</v>
      </c>
      <c r="F24" s="6">
        <f>SUM(F5:F7)</f>
        <v>36247.300000000003</v>
      </c>
    </row>
    <row r="25" spans="1:6" x14ac:dyDescent="0.25">
      <c r="A25" s="43" t="s">
        <v>21</v>
      </c>
      <c r="B25" s="24">
        <f>SUM(B8:B10)</f>
        <v>204</v>
      </c>
      <c r="C25" s="24">
        <f>SUM(C8:C10)</f>
        <v>4782.1499999999996</v>
      </c>
      <c r="D25" s="25">
        <f>AVERAGE(D8:D10)</f>
        <v>20.423333333333336</v>
      </c>
      <c r="E25" s="6">
        <f>AVERAGE(E8:E10)</f>
        <v>7.3633333333333333</v>
      </c>
      <c r="F25" s="6">
        <f>SUM(F8:F10)</f>
        <v>32458.53</v>
      </c>
    </row>
    <row r="26" spans="1:6" x14ac:dyDescent="0.25">
      <c r="A26" s="43" t="s">
        <v>22</v>
      </c>
      <c r="B26" s="26">
        <f>SUM(B11:B13)</f>
        <v>376</v>
      </c>
      <c r="C26" s="26">
        <f>SUM(C11:C13)</f>
        <v>6746.5</v>
      </c>
      <c r="D26" s="25">
        <f>AVERAGE(D11:D13)</f>
        <v>20.993333333333336</v>
      </c>
      <c r="E26" s="6">
        <f>AVERAGE(E11:E13)</f>
        <v>8.6766666666666676</v>
      </c>
      <c r="F26" s="6">
        <f>SUM(F11:F13)</f>
        <v>56097.460000000006</v>
      </c>
    </row>
    <row r="27" spans="1:6" x14ac:dyDescent="0.25">
      <c r="A27" s="43" t="s">
        <v>23</v>
      </c>
      <c r="B27" s="26">
        <f>SUM(B14:B16)</f>
        <v>115</v>
      </c>
      <c r="C27" s="26">
        <f>SUM(C14:C16)</f>
        <v>2969</v>
      </c>
      <c r="D27" s="25">
        <f>AVERAGE(D14:D16)</f>
        <v>22.366666666666664</v>
      </c>
      <c r="E27" s="6">
        <f>AVERAGE(E14:E16)</f>
        <v>8.5933333333333337</v>
      </c>
      <c r="F27" s="6">
        <f>SUM(F14:F16)</f>
        <v>22246.54</v>
      </c>
    </row>
    <row r="28" spans="1:6" x14ac:dyDescent="0.25">
      <c r="A28" s="15"/>
      <c r="B28" s="16"/>
      <c r="C28" s="16"/>
      <c r="D28" s="17"/>
      <c r="E28" s="14"/>
      <c r="F28" s="14"/>
    </row>
    <row r="29" spans="1:6" x14ac:dyDescent="0.25">
      <c r="A29" s="92" t="s">
        <v>39</v>
      </c>
      <c r="B29" s="93"/>
      <c r="C29" s="93"/>
      <c r="D29" s="93"/>
    </row>
  </sheetData>
  <mergeCells count="11">
    <mergeCell ref="A1:F1"/>
    <mergeCell ref="A20:F20"/>
    <mergeCell ref="A2:A4"/>
    <mergeCell ref="B3:C3"/>
    <mergeCell ref="D3:E3"/>
    <mergeCell ref="B2:F2"/>
    <mergeCell ref="A29:D29"/>
    <mergeCell ref="A21:A23"/>
    <mergeCell ref="B22:C22"/>
    <mergeCell ref="D22:E22"/>
    <mergeCell ref="B21:F21"/>
  </mergeCells>
  <pageMargins left="0.7" right="0.7" top="0.75" bottom="0.75" header="0.3" footer="0.3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selection activeCell="A29" sqref="A29:D29"/>
    </sheetView>
  </sheetViews>
  <sheetFormatPr defaultRowHeight="15" x14ac:dyDescent="0.25"/>
  <cols>
    <col min="1" max="1" width="24.7109375" customWidth="1"/>
    <col min="2" max="2" width="14.7109375" customWidth="1"/>
    <col min="3" max="3" width="12.85546875" bestFit="1" customWidth="1"/>
    <col min="4" max="4" width="21.140625" bestFit="1" customWidth="1"/>
    <col min="5" max="5" width="23.7109375" customWidth="1"/>
    <col min="6" max="6" width="17.42578125" customWidth="1"/>
  </cols>
  <sheetData>
    <row r="1" spans="1:7" ht="15.75" customHeight="1" x14ac:dyDescent="0.25">
      <c r="A1" s="101" t="s">
        <v>33</v>
      </c>
      <c r="B1" s="102"/>
      <c r="C1" s="102"/>
      <c r="D1" s="102"/>
      <c r="E1" s="102"/>
      <c r="F1" s="103"/>
    </row>
    <row r="2" spans="1:7" ht="15" customHeight="1" x14ac:dyDescent="0.25">
      <c r="A2" s="106">
        <v>2019</v>
      </c>
      <c r="B2" s="100" t="s">
        <v>13</v>
      </c>
      <c r="C2" s="100"/>
      <c r="D2" s="100"/>
      <c r="E2" s="100"/>
      <c r="F2" s="100"/>
      <c r="G2" s="5"/>
    </row>
    <row r="3" spans="1:7" x14ac:dyDescent="0.25">
      <c r="A3" s="106"/>
      <c r="B3" s="107" t="s">
        <v>0</v>
      </c>
      <c r="C3" s="107"/>
      <c r="D3" s="107" t="s">
        <v>3</v>
      </c>
      <c r="E3" s="107"/>
      <c r="F3" s="41" t="s">
        <v>30</v>
      </c>
    </row>
    <row r="4" spans="1:7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19" t="s">
        <v>19</v>
      </c>
    </row>
    <row r="5" spans="1:7" x14ac:dyDescent="0.25">
      <c r="A5" s="10" t="s">
        <v>34</v>
      </c>
      <c r="B5" s="2">
        <v>11</v>
      </c>
      <c r="C5" s="27">
        <v>815</v>
      </c>
      <c r="D5" s="1">
        <v>34.17</v>
      </c>
      <c r="E5" s="28">
        <v>6.9</v>
      </c>
      <c r="F5" s="28">
        <v>5623</v>
      </c>
    </row>
    <row r="6" spans="1:7" x14ac:dyDescent="0.25">
      <c r="A6" s="10" t="s">
        <v>35</v>
      </c>
      <c r="B6" s="2">
        <v>67</v>
      </c>
      <c r="C6" s="27">
        <v>1721</v>
      </c>
      <c r="D6" s="1">
        <v>17.100000000000001</v>
      </c>
      <c r="E6" s="28">
        <v>7.3</v>
      </c>
      <c r="F6" s="28">
        <v>8039</v>
      </c>
    </row>
    <row r="7" spans="1:7" x14ac:dyDescent="0.25">
      <c r="A7" s="10" t="s">
        <v>36</v>
      </c>
      <c r="B7" s="2">
        <v>59</v>
      </c>
      <c r="C7" s="27">
        <v>1184</v>
      </c>
      <c r="D7" s="1">
        <v>26.9</v>
      </c>
      <c r="E7" s="28">
        <v>7.6</v>
      </c>
      <c r="F7" s="28">
        <v>8694.1</v>
      </c>
    </row>
    <row r="8" spans="1:7" x14ac:dyDescent="0.25">
      <c r="A8" s="10" t="s">
        <v>37</v>
      </c>
      <c r="B8" s="29">
        <v>72</v>
      </c>
      <c r="C8" s="30">
        <v>2160</v>
      </c>
      <c r="D8" s="29">
        <v>26.9</v>
      </c>
      <c r="E8" s="31">
        <v>7.6</v>
      </c>
      <c r="F8" s="31">
        <v>15503.5</v>
      </c>
    </row>
    <row r="9" spans="1:7" x14ac:dyDescent="0.25">
      <c r="A9" s="10" t="s">
        <v>27</v>
      </c>
      <c r="B9" s="29">
        <v>50</v>
      </c>
      <c r="C9" s="30">
        <v>2198</v>
      </c>
      <c r="D9" s="29">
        <v>38.799999999999997</v>
      </c>
      <c r="E9" s="31">
        <v>6.4</v>
      </c>
      <c r="F9" s="31">
        <v>14576.25</v>
      </c>
    </row>
    <row r="10" spans="1:7" x14ac:dyDescent="0.25">
      <c r="A10" s="10" t="s">
        <v>38</v>
      </c>
      <c r="B10" s="29">
        <v>35</v>
      </c>
      <c r="C10" s="30">
        <v>1486</v>
      </c>
      <c r="D10" s="29">
        <v>24.5</v>
      </c>
      <c r="E10" s="31">
        <v>6.1</v>
      </c>
      <c r="F10" s="31">
        <v>10770</v>
      </c>
    </row>
    <row r="11" spans="1:7" x14ac:dyDescent="0.25">
      <c r="A11" s="10" t="s">
        <v>6</v>
      </c>
      <c r="B11" s="32">
        <v>72</v>
      </c>
      <c r="C11" s="33">
        <v>1782.3</v>
      </c>
      <c r="D11" s="32">
        <v>23.9</v>
      </c>
      <c r="E11" s="34">
        <v>8.1999999999999993</v>
      </c>
      <c r="F11" s="34">
        <v>14215.36</v>
      </c>
    </row>
    <row r="12" spans="1:7" x14ac:dyDescent="0.25">
      <c r="A12" s="10" t="s">
        <v>7</v>
      </c>
      <c r="B12" s="35">
        <v>27</v>
      </c>
      <c r="C12" s="18">
        <v>536.54999999999995</v>
      </c>
      <c r="D12" s="36">
        <v>18.7</v>
      </c>
      <c r="E12" s="37">
        <v>8.1999999999999993</v>
      </c>
      <c r="F12" s="34">
        <v>3892.9</v>
      </c>
    </row>
    <row r="13" spans="1:7" x14ac:dyDescent="0.25">
      <c r="A13" s="10" t="s">
        <v>8</v>
      </c>
      <c r="B13" s="35">
        <v>46</v>
      </c>
      <c r="C13" s="38">
        <v>1220</v>
      </c>
      <c r="D13" s="36">
        <v>27.8</v>
      </c>
      <c r="E13" s="37">
        <v>5.7</v>
      </c>
      <c r="F13" s="31">
        <v>9604.2999999999993</v>
      </c>
    </row>
    <row r="14" spans="1:7" x14ac:dyDescent="0.25">
      <c r="A14" s="10" t="s">
        <v>9</v>
      </c>
      <c r="B14" s="2">
        <v>79</v>
      </c>
      <c r="C14" s="27">
        <v>334</v>
      </c>
      <c r="D14" s="1">
        <v>37.799999999999997</v>
      </c>
      <c r="E14" s="28">
        <v>7</v>
      </c>
      <c r="F14" s="28">
        <v>17198</v>
      </c>
    </row>
    <row r="15" spans="1:7" x14ac:dyDescent="0.25">
      <c r="A15" s="10" t="s">
        <v>10</v>
      </c>
      <c r="B15" s="2">
        <v>34</v>
      </c>
      <c r="C15" s="27">
        <v>944</v>
      </c>
      <c r="D15" s="1">
        <v>42</v>
      </c>
      <c r="E15" s="28">
        <v>6.8</v>
      </c>
      <c r="F15" s="28">
        <v>7137.2</v>
      </c>
    </row>
    <row r="16" spans="1:7" x14ac:dyDescent="0.25">
      <c r="A16" s="10" t="s">
        <v>11</v>
      </c>
      <c r="B16" s="3">
        <v>54</v>
      </c>
      <c r="C16" s="39">
        <v>1332</v>
      </c>
      <c r="D16" s="4">
        <v>25</v>
      </c>
      <c r="E16" s="40">
        <v>7.6</v>
      </c>
      <c r="F16" s="40">
        <v>9037.5</v>
      </c>
    </row>
    <row r="17" spans="1:6" x14ac:dyDescent="0.25">
      <c r="A17" s="22" t="s">
        <v>12</v>
      </c>
      <c r="B17" s="47">
        <f>SUM(B5:B16)</f>
        <v>606</v>
      </c>
      <c r="C17" s="48">
        <f>SUM(C5:C16)</f>
        <v>15712.849999999999</v>
      </c>
      <c r="D17" s="49">
        <f>AVERAGE(D5:D16)</f>
        <v>28.630833333333332</v>
      </c>
      <c r="E17" s="50">
        <f>AVERAGE(E5:E16)</f>
        <v>7.1166666666666663</v>
      </c>
      <c r="F17" s="50">
        <f>SUM(F5:F16)</f>
        <v>124291.10999999999</v>
      </c>
    </row>
    <row r="18" spans="1:6" ht="17.25" customHeight="1" x14ac:dyDescent="0.25"/>
    <row r="19" spans="1:6" hidden="1" x14ac:dyDescent="0.25"/>
    <row r="20" spans="1:6" ht="12.75" customHeight="1" x14ac:dyDescent="0.25">
      <c r="A20" s="101" t="s">
        <v>26</v>
      </c>
      <c r="B20" s="102"/>
      <c r="C20" s="102"/>
      <c r="D20" s="102"/>
      <c r="E20" s="102"/>
      <c r="F20" s="103"/>
    </row>
    <row r="21" spans="1:6" x14ac:dyDescent="0.25">
      <c r="A21" s="84">
        <v>2019</v>
      </c>
      <c r="B21" s="104" t="s">
        <v>13</v>
      </c>
      <c r="C21" s="88"/>
      <c r="D21" s="88"/>
      <c r="E21" s="88"/>
      <c r="F21" s="89"/>
    </row>
    <row r="22" spans="1:6" x14ac:dyDescent="0.25">
      <c r="A22" s="85"/>
      <c r="B22" s="104" t="s">
        <v>0</v>
      </c>
      <c r="C22" s="105"/>
      <c r="D22" s="104" t="s">
        <v>3</v>
      </c>
      <c r="E22" s="105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6">
        <f>SUM(B5:B7)</f>
        <v>137</v>
      </c>
      <c r="C24" s="42">
        <f>SUM(C5:C7)</f>
        <v>3720</v>
      </c>
      <c r="D24" s="25">
        <f>AVERAGE(D5:D7)</f>
        <v>26.056666666666668</v>
      </c>
      <c r="E24" s="6">
        <f>AVERAGE(E5:E7)</f>
        <v>7.2666666666666657</v>
      </c>
      <c r="F24" s="6">
        <f>SUM(F5:F7)</f>
        <v>22356.1</v>
      </c>
    </row>
    <row r="25" spans="1:6" x14ac:dyDescent="0.25">
      <c r="A25" s="43" t="s">
        <v>21</v>
      </c>
      <c r="B25" s="24">
        <f>SUM(B8:B10)</f>
        <v>157</v>
      </c>
      <c r="C25" s="42">
        <f>SUM(C8:C10)</f>
        <v>5844</v>
      </c>
      <c r="D25" s="25">
        <f>AVERAGE(D8:D10)</f>
        <v>30.066666666666663</v>
      </c>
      <c r="E25" s="6">
        <f>AVERAGE(E8:E10)</f>
        <v>6.7</v>
      </c>
      <c r="F25" s="6">
        <f>SUM(F8:F10)</f>
        <v>40849.75</v>
      </c>
    </row>
    <row r="26" spans="1:6" x14ac:dyDescent="0.25">
      <c r="A26" s="43" t="s">
        <v>22</v>
      </c>
      <c r="B26" s="24">
        <f>SUM(B11:B13)</f>
        <v>145</v>
      </c>
      <c r="C26" s="42">
        <f>SUM(C11:C13)</f>
        <v>3538.85</v>
      </c>
      <c r="D26" s="25">
        <f>AVERAGE(D11:D13)</f>
        <v>23.466666666666665</v>
      </c>
      <c r="E26" s="6">
        <f>AVERAGE(E11:E13)</f>
        <v>7.3666666666666663</v>
      </c>
      <c r="F26" s="6">
        <f>SUM(F11:F13)</f>
        <v>27712.560000000001</v>
      </c>
    </row>
    <row r="27" spans="1:6" x14ac:dyDescent="0.25">
      <c r="A27" s="43" t="s">
        <v>23</v>
      </c>
      <c r="B27" s="26">
        <f>SUM(B14:B16)</f>
        <v>167</v>
      </c>
      <c r="C27" s="42">
        <f>SUM(C14:C16)</f>
        <v>2610</v>
      </c>
      <c r="D27" s="25">
        <f>AVERAGE(D14:D16)</f>
        <v>34.93333333333333</v>
      </c>
      <c r="E27" s="6">
        <f>AVERAGE(E14:E16)</f>
        <v>7.1333333333333329</v>
      </c>
      <c r="F27" s="6">
        <f>SUM(F14:F16)</f>
        <v>33372.699999999997</v>
      </c>
    </row>
    <row r="29" spans="1:6" x14ac:dyDescent="0.25">
      <c r="A29" s="92" t="s">
        <v>39</v>
      </c>
      <c r="B29" s="93"/>
      <c r="C29" s="93"/>
      <c r="D29" s="93"/>
    </row>
  </sheetData>
  <mergeCells count="11">
    <mergeCell ref="A1:F1"/>
    <mergeCell ref="A2:A4"/>
    <mergeCell ref="B3:C3"/>
    <mergeCell ref="D3:E3"/>
    <mergeCell ref="B2:F2"/>
    <mergeCell ref="A29:D29"/>
    <mergeCell ref="A20:F20"/>
    <mergeCell ref="B21:F21"/>
    <mergeCell ref="B22:C22"/>
    <mergeCell ref="D22:E22"/>
    <mergeCell ref="A21:A23"/>
  </mergeCells>
  <pageMargins left="0.7" right="0.7" top="0.75" bottom="0.7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activeCell="A29" sqref="A29:D29"/>
    </sheetView>
  </sheetViews>
  <sheetFormatPr defaultRowHeight="15" x14ac:dyDescent="0.25"/>
  <cols>
    <col min="1" max="1" width="15" customWidth="1"/>
    <col min="2" max="2" width="14.28515625" customWidth="1"/>
    <col min="3" max="3" width="24.5703125" customWidth="1"/>
    <col min="4" max="4" width="18.7109375" customWidth="1"/>
    <col min="5" max="5" width="20.28515625" customWidth="1"/>
    <col min="6" max="6" width="26.85546875" customWidth="1"/>
  </cols>
  <sheetData>
    <row r="1" spans="1:6" ht="15" customHeight="1" x14ac:dyDescent="0.25">
      <c r="A1" s="112" t="s">
        <v>31</v>
      </c>
      <c r="B1" s="112"/>
      <c r="C1" s="112"/>
      <c r="D1" s="112"/>
      <c r="E1" s="112"/>
      <c r="F1" s="112"/>
    </row>
    <row r="2" spans="1:6" x14ac:dyDescent="0.25">
      <c r="A2" s="106">
        <v>2020</v>
      </c>
      <c r="B2" s="100" t="s">
        <v>13</v>
      </c>
      <c r="C2" s="100"/>
      <c r="D2" s="100"/>
      <c r="E2" s="100"/>
      <c r="F2" s="100"/>
    </row>
    <row r="3" spans="1:6" x14ac:dyDescent="0.25">
      <c r="A3" s="106"/>
      <c r="B3" s="100" t="s">
        <v>0</v>
      </c>
      <c r="C3" s="100"/>
      <c r="D3" s="100" t="s">
        <v>3</v>
      </c>
      <c r="E3" s="100"/>
      <c r="F3" s="20" t="s">
        <v>14</v>
      </c>
    </row>
    <row r="4" spans="1:6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6" x14ac:dyDescent="0.25">
      <c r="A5" s="10" t="s">
        <v>34</v>
      </c>
      <c r="B5" s="2">
        <v>64</v>
      </c>
      <c r="C5" s="27">
        <v>1302</v>
      </c>
      <c r="D5" s="1">
        <v>30.5</v>
      </c>
      <c r="E5" s="28">
        <v>8</v>
      </c>
      <c r="F5" s="28">
        <v>11033.4</v>
      </c>
    </row>
    <row r="6" spans="1:6" x14ac:dyDescent="0.25">
      <c r="A6" s="10" t="s">
        <v>35</v>
      </c>
      <c r="B6" s="2">
        <v>91</v>
      </c>
      <c r="C6" s="27">
        <v>1828</v>
      </c>
      <c r="D6" s="1">
        <v>30.5</v>
      </c>
      <c r="E6" s="28">
        <v>8</v>
      </c>
      <c r="F6" s="28">
        <v>14624</v>
      </c>
    </row>
    <row r="7" spans="1:6" x14ac:dyDescent="0.25">
      <c r="A7" s="10" t="s">
        <v>36</v>
      </c>
      <c r="B7" s="2">
        <v>36</v>
      </c>
      <c r="C7" s="27">
        <v>999</v>
      </c>
      <c r="D7" s="1">
        <v>30.5</v>
      </c>
      <c r="E7" s="28">
        <v>8</v>
      </c>
      <c r="F7" s="28">
        <v>8016.9</v>
      </c>
    </row>
    <row r="8" spans="1:6" x14ac:dyDescent="0.25">
      <c r="A8" s="10" t="s">
        <v>37</v>
      </c>
      <c r="B8" s="18">
        <v>11</v>
      </c>
      <c r="C8" s="38">
        <v>347</v>
      </c>
      <c r="D8" s="44">
        <v>30.5</v>
      </c>
      <c r="E8" s="45">
        <v>8</v>
      </c>
      <c r="F8" s="45">
        <v>2953</v>
      </c>
    </row>
    <row r="9" spans="1:6" x14ac:dyDescent="0.25">
      <c r="A9" s="10" t="s">
        <v>27</v>
      </c>
      <c r="B9" s="18">
        <v>21</v>
      </c>
      <c r="C9" s="38">
        <v>977</v>
      </c>
      <c r="D9" s="44">
        <v>30.5</v>
      </c>
      <c r="E9" s="45">
        <v>8</v>
      </c>
      <c r="F9" s="45">
        <v>5994.25</v>
      </c>
    </row>
    <row r="10" spans="1:6" x14ac:dyDescent="0.25">
      <c r="A10" s="10" t="s">
        <v>38</v>
      </c>
      <c r="B10" s="46">
        <v>24</v>
      </c>
      <c r="C10" s="27">
        <v>840.6</v>
      </c>
      <c r="D10" s="1">
        <v>30.5</v>
      </c>
      <c r="E10" s="28">
        <v>8</v>
      </c>
      <c r="F10" s="28">
        <v>5652.5</v>
      </c>
    </row>
    <row r="11" spans="1:6" x14ac:dyDescent="0.25">
      <c r="A11" s="10" t="s">
        <v>6</v>
      </c>
      <c r="B11" s="18">
        <v>57</v>
      </c>
      <c r="C11" s="18">
        <v>1398.95</v>
      </c>
      <c r="D11" s="18">
        <v>30.5</v>
      </c>
      <c r="E11" s="45">
        <v>8</v>
      </c>
      <c r="F11" s="45">
        <v>9255.48</v>
      </c>
    </row>
    <row r="12" spans="1:6" x14ac:dyDescent="0.25">
      <c r="A12" s="10" t="s">
        <v>7</v>
      </c>
      <c r="B12" s="18">
        <v>28</v>
      </c>
      <c r="C12" s="18" t="s">
        <v>29</v>
      </c>
      <c r="D12" s="18">
        <v>29.4</v>
      </c>
      <c r="E12" s="45">
        <v>8</v>
      </c>
      <c r="F12" s="45">
        <v>6465.51</v>
      </c>
    </row>
    <row r="13" spans="1:6" x14ac:dyDescent="0.25">
      <c r="A13" s="10" t="s">
        <v>8</v>
      </c>
      <c r="B13" s="18">
        <v>55</v>
      </c>
      <c r="C13" s="18">
        <v>1733.52</v>
      </c>
      <c r="D13" s="18">
        <v>16.7</v>
      </c>
      <c r="E13" s="45">
        <v>8</v>
      </c>
      <c r="F13" s="45">
        <v>11872.86</v>
      </c>
    </row>
    <row r="14" spans="1:6" x14ac:dyDescent="0.25">
      <c r="A14" s="10" t="s">
        <v>9</v>
      </c>
      <c r="B14" s="2">
        <v>48</v>
      </c>
      <c r="C14" s="27">
        <v>1266.5</v>
      </c>
      <c r="D14" s="1">
        <v>17.600000000000001</v>
      </c>
      <c r="E14" s="28">
        <v>8</v>
      </c>
      <c r="F14" s="28">
        <v>9559.41</v>
      </c>
    </row>
    <row r="15" spans="1:6" x14ac:dyDescent="0.25">
      <c r="A15" s="10" t="s">
        <v>10</v>
      </c>
      <c r="B15" s="2">
        <v>55</v>
      </c>
      <c r="C15" s="27">
        <v>1080</v>
      </c>
      <c r="D15" s="1">
        <v>10.7</v>
      </c>
      <c r="E15" s="28">
        <v>8</v>
      </c>
      <c r="F15" s="28">
        <v>9682</v>
      </c>
    </row>
    <row r="16" spans="1:6" x14ac:dyDescent="0.25">
      <c r="A16" s="10" t="s">
        <v>11</v>
      </c>
      <c r="B16" s="3">
        <v>76</v>
      </c>
      <c r="C16" s="39">
        <v>1732</v>
      </c>
      <c r="D16" s="4">
        <v>10.9</v>
      </c>
      <c r="E16" s="40">
        <v>7.5</v>
      </c>
      <c r="F16" s="40">
        <v>14447.6</v>
      </c>
    </row>
    <row r="17" spans="1:6" x14ac:dyDescent="0.25">
      <c r="A17" s="51" t="s">
        <v>12</v>
      </c>
      <c r="B17" s="47">
        <f>SUM(B5:B16)</f>
        <v>566</v>
      </c>
      <c r="C17" s="48">
        <f>SUM(C5:C16)</f>
        <v>13504.57</v>
      </c>
      <c r="D17" s="49">
        <f>AVERAGE(D5:D16)</f>
        <v>24.900000000000002</v>
      </c>
      <c r="E17" s="50">
        <f>AVERAGE(E5:E16)</f>
        <v>7.958333333333333</v>
      </c>
      <c r="F17" s="50">
        <f>SUM(F5:F16)</f>
        <v>109556.91</v>
      </c>
    </row>
    <row r="20" spans="1:6" ht="20.25" customHeight="1" x14ac:dyDescent="0.25">
      <c r="A20" s="108" t="s">
        <v>28</v>
      </c>
      <c r="B20" s="109"/>
      <c r="C20" s="109"/>
      <c r="D20" s="109"/>
      <c r="E20" s="109"/>
      <c r="F20" s="110"/>
    </row>
    <row r="21" spans="1:6" x14ac:dyDescent="0.25">
      <c r="A21" s="84">
        <v>2020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6">
        <f>SUM(B5:B7)</f>
        <v>191</v>
      </c>
      <c r="C24" s="42">
        <f>SUM(C5:C7)</f>
        <v>4129</v>
      </c>
      <c r="D24" s="25">
        <f>AVERAGE(D5:D7)</f>
        <v>30.5</v>
      </c>
      <c r="E24" s="6">
        <f>AVERAGE(E5:E7)</f>
        <v>8</v>
      </c>
      <c r="F24" s="6">
        <f>SUM(F5:F7)</f>
        <v>33674.300000000003</v>
      </c>
    </row>
    <row r="25" spans="1:6" x14ac:dyDescent="0.25">
      <c r="A25" s="43" t="s">
        <v>21</v>
      </c>
      <c r="B25" s="24">
        <f>SUM(B8:B10)</f>
        <v>56</v>
      </c>
      <c r="C25" s="42">
        <f>SUM(C8:C10)</f>
        <v>2164.6</v>
      </c>
      <c r="D25" s="25">
        <f>AVERAGE(D8:D10)</f>
        <v>30.5</v>
      </c>
      <c r="E25" s="6">
        <f>AVERAGE(E8:E10)</f>
        <v>8</v>
      </c>
      <c r="F25" s="6">
        <f>SUM(F8:F10)</f>
        <v>14599.75</v>
      </c>
    </row>
    <row r="26" spans="1:6" x14ac:dyDescent="0.25">
      <c r="A26" s="43" t="s">
        <v>22</v>
      </c>
      <c r="B26" s="24">
        <f>SUM(B11:B13)</f>
        <v>140</v>
      </c>
      <c r="C26" s="42">
        <f>SUM(C11:C13)</f>
        <v>3132.4700000000003</v>
      </c>
      <c r="D26" s="25">
        <f>AVERAGE(D11:D13)</f>
        <v>25.533333333333331</v>
      </c>
      <c r="E26" s="6">
        <f>AVERAGE(E11:E13)</f>
        <v>8</v>
      </c>
      <c r="F26" s="6">
        <f>SUM(F11:F13)</f>
        <v>27593.85</v>
      </c>
    </row>
    <row r="27" spans="1:6" x14ac:dyDescent="0.25">
      <c r="A27" s="43" t="s">
        <v>23</v>
      </c>
      <c r="B27" s="26">
        <f>SUM(B14:B16)</f>
        <v>179</v>
      </c>
      <c r="C27" s="42">
        <f>SUM(C14:C16)</f>
        <v>4078.5</v>
      </c>
      <c r="D27" s="25">
        <f>AVERAGE(D14:D16)</f>
        <v>13.066666666666668</v>
      </c>
      <c r="E27" s="6">
        <f>AVERAGE(E14:E16)</f>
        <v>7.833333333333333</v>
      </c>
      <c r="F27" s="6">
        <f>SUM(F14:F16)</f>
        <v>33689.01</v>
      </c>
    </row>
    <row r="29" spans="1:6" x14ac:dyDescent="0.25">
      <c r="A29" s="92" t="s">
        <v>39</v>
      </c>
      <c r="B29" s="93"/>
      <c r="C29" s="93"/>
      <c r="D29" s="93"/>
    </row>
  </sheetData>
  <mergeCells count="11">
    <mergeCell ref="A1:F1"/>
    <mergeCell ref="A2:A4"/>
    <mergeCell ref="B3:C3"/>
    <mergeCell ref="D3:E3"/>
    <mergeCell ref="B2:F2"/>
    <mergeCell ref="A29:D29"/>
    <mergeCell ref="A20:F20"/>
    <mergeCell ref="B21:F21"/>
    <mergeCell ref="B22:C22"/>
    <mergeCell ref="D22:E22"/>
    <mergeCell ref="A21:A2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18" sqref="C18"/>
    </sheetView>
  </sheetViews>
  <sheetFormatPr defaultRowHeight="15" x14ac:dyDescent="0.25"/>
  <cols>
    <col min="1" max="1" width="23.140625" customWidth="1"/>
    <col min="2" max="2" width="19.28515625" customWidth="1"/>
    <col min="3" max="3" width="14.42578125" customWidth="1"/>
    <col min="4" max="4" width="12.28515625" customWidth="1"/>
    <col min="5" max="5" width="16.85546875" customWidth="1"/>
    <col min="6" max="6" width="32.28515625" customWidth="1"/>
  </cols>
  <sheetData>
    <row r="1" spans="1:6" x14ac:dyDescent="0.25">
      <c r="A1" s="112" t="s">
        <v>41</v>
      </c>
      <c r="B1" s="112"/>
      <c r="C1" s="112"/>
      <c r="D1" s="112"/>
      <c r="E1" s="112"/>
      <c r="F1" s="112"/>
    </row>
    <row r="2" spans="1:6" x14ac:dyDescent="0.25">
      <c r="A2" s="106">
        <v>2021</v>
      </c>
      <c r="B2" s="100" t="s">
        <v>13</v>
      </c>
      <c r="C2" s="100"/>
      <c r="D2" s="100"/>
      <c r="E2" s="100"/>
      <c r="F2" s="100"/>
    </row>
    <row r="3" spans="1:6" x14ac:dyDescent="0.25">
      <c r="A3" s="106"/>
      <c r="B3" s="100" t="s">
        <v>0</v>
      </c>
      <c r="C3" s="100"/>
      <c r="D3" s="100" t="s">
        <v>3</v>
      </c>
      <c r="E3" s="100"/>
      <c r="F3" s="20" t="s">
        <v>14</v>
      </c>
    </row>
    <row r="4" spans="1:6" ht="30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6" x14ac:dyDescent="0.25">
      <c r="A5" s="10" t="s">
        <v>34</v>
      </c>
      <c r="B5" s="18">
        <v>101</v>
      </c>
      <c r="C5" s="18">
        <v>2290</v>
      </c>
      <c r="D5" s="18">
        <v>17.600000000000001</v>
      </c>
      <c r="E5" s="18">
        <v>7.58</v>
      </c>
      <c r="F5" s="52">
        <v>20527.8</v>
      </c>
    </row>
    <row r="6" spans="1:6" x14ac:dyDescent="0.25">
      <c r="A6" s="10" t="s">
        <v>35</v>
      </c>
      <c r="B6" s="18">
        <v>46</v>
      </c>
      <c r="C6" s="18">
        <v>982.35</v>
      </c>
      <c r="D6" s="18">
        <v>14.7</v>
      </c>
      <c r="E6" s="18">
        <v>7.5</v>
      </c>
      <c r="F6" s="52">
        <v>24040.400000000001</v>
      </c>
    </row>
    <row r="7" spans="1:6" x14ac:dyDescent="0.25">
      <c r="A7" s="10" t="s">
        <v>36</v>
      </c>
      <c r="B7" s="18">
        <v>118</v>
      </c>
      <c r="C7" s="38">
        <v>2161</v>
      </c>
      <c r="D7" s="18">
        <v>17.8</v>
      </c>
      <c r="E7" s="18">
        <v>7.38</v>
      </c>
      <c r="F7" s="52">
        <v>18624</v>
      </c>
    </row>
    <row r="8" spans="1:6" x14ac:dyDescent="0.25">
      <c r="A8" s="10" t="s">
        <v>37</v>
      </c>
      <c r="B8" s="18">
        <v>77</v>
      </c>
      <c r="C8" s="38">
        <v>1202.8499999999999</v>
      </c>
      <c r="D8" s="18">
        <v>21.8</v>
      </c>
      <c r="E8" s="18">
        <v>6.75</v>
      </c>
      <c r="F8" s="52">
        <v>10627.89</v>
      </c>
    </row>
    <row r="9" spans="1:6" x14ac:dyDescent="0.25">
      <c r="A9" s="10" t="s">
        <v>27</v>
      </c>
      <c r="B9" s="18">
        <v>65</v>
      </c>
      <c r="C9" s="38">
        <v>1084.75</v>
      </c>
      <c r="D9" s="18">
        <v>15.4</v>
      </c>
      <c r="E9" s="18">
        <v>5.21</v>
      </c>
      <c r="F9" s="52">
        <v>9346.93</v>
      </c>
    </row>
    <row r="10" spans="1:6" x14ac:dyDescent="0.25">
      <c r="A10" s="10" t="s">
        <v>38</v>
      </c>
      <c r="B10" s="46">
        <v>62</v>
      </c>
      <c r="C10" s="46">
        <v>971.75</v>
      </c>
      <c r="D10" s="46">
        <v>8.5</v>
      </c>
      <c r="E10" s="46">
        <v>5.63</v>
      </c>
      <c r="F10" s="53">
        <v>8876</v>
      </c>
    </row>
    <row r="11" spans="1:6" x14ac:dyDescent="0.25">
      <c r="A11" s="10" t="s">
        <v>6</v>
      </c>
      <c r="B11" s="18">
        <v>64</v>
      </c>
      <c r="C11" s="18">
        <v>2034.45</v>
      </c>
      <c r="D11" s="18">
        <v>23.4</v>
      </c>
      <c r="E11" s="45">
        <v>4.62</v>
      </c>
      <c r="F11" s="52">
        <v>15471</v>
      </c>
    </row>
    <row r="12" spans="1:6" x14ac:dyDescent="0.25">
      <c r="A12" s="10" t="s">
        <v>7</v>
      </c>
      <c r="B12" s="18">
        <v>122</v>
      </c>
      <c r="C12" s="18">
        <v>1625.75</v>
      </c>
      <c r="D12" s="18">
        <v>6.8</v>
      </c>
      <c r="E12" s="45">
        <v>6.14</v>
      </c>
      <c r="F12" s="52">
        <v>15043</v>
      </c>
    </row>
    <row r="13" spans="1:6" x14ac:dyDescent="0.25">
      <c r="A13" s="10" t="s">
        <v>8</v>
      </c>
      <c r="B13" s="18">
        <v>90</v>
      </c>
      <c r="C13" s="18">
        <v>1837</v>
      </c>
      <c r="D13" s="18">
        <v>10.3</v>
      </c>
      <c r="E13" s="45">
        <v>8.8000000000000007</v>
      </c>
      <c r="F13" s="52">
        <v>16525</v>
      </c>
    </row>
    <row r="14" spans="1:6" x14ac:dyDescent="0.25">
      <c r="A14" s="10" t="s">
        <v>9</v>
      </c>
      <c r="B14" s="2">
        <v>187</v>
      </c>
      <c r="C14" s="27">
        <v>3354</v>
      </c>
      <c r="D14" s="54">
        <v>17.7</v>
      </c>
      <c r="E14" s="28">
        <v>7.6</v>
      </c>
      <c r="F14" s="53">
        <v>25821</v>
      </c>
    </row>
    <row r="15" spans="1:6" x14ac:dyDescent="0.25">
      <c r="A15" s="10" t="s">
        <v>10</v>
      </c>
      <c r="B15" s="2">
        <v>81</v>
      </c>
      <c r="C15" s="27">
        <v>2488</v>
      </c>
      <c r="D15" s="54">
        <v>26.4</v>
      </c>
      <c r="E15" s="28">
        <v>5.5</v>
      </c>
      <c r="F15" s="53">
        <v>16178</v>
      </c>
    </row>
    <row r="16" spans="1:6" x14ac:dyDescent="0.25">
      <c r="A16" s="10" t="s">
        <v>11</v>
      </c>
      <c r="B16" s="3">
        <v>67</v>
      </c>
      <c r="C16" s="39">
        <v>3321</v>
      </c>
      <c r="D16" s="3">
        <v>49</v>
      </c>
      <c r="E16" s="40">
        <v>8</v>
      </c>
      <c r="F16" s="55">
        <v>18386</v>
      </c>
    </row>
    <row r="17" spans="1:6" x14ac:dyDescent="0.25">
      <c r="A17" s="22" t="s">
        <v>12</v>
      </c>
      <c r="B17" s="47">
        <f>SUM(B5:B16)</f>
        <v>1080</v>
      </c>
      <c r="C17" s="56">
        <f>SUM(C5:C16)</f>
        <v>23352.9</v>
      </c>
      <c r="D17" s="49">
        <f>AVERAGE(D5:D16)</f>
        <v>19.116666666666664</v>
      </c>
      <c r="E17" s="49">
        <f>AVERAGE(E5:E16)</f>
        <v>6.7258333333333331</v>
      </c>
      <c r="F17" s="50">
        <f>SUM(F5:F12)</f>
        <v>122557.01999999999</v>
      </c>
    </row>
    <row r="20" spans="1:6" x14ac:dyDescent="0.25">
      <c r="A20" s="108" t="s">
        <v>40</v>
      </c>
      <c r="B20" s="109"/>
      <c r="C20" s="109"/>
      <c r="D20" s="109"/>
      <c r="E20" s="109"/>
      <c r="F20" s="110"/>
    </row>
    <row r="21" spans="1:6" x14ac:dyDescent="0.25">
      <c r="A21" s="84">
        <v>2021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6">
        <f>SUM(B5:B7)</f>
        <v>265</v>
      </c>
      <c r="C24" s="42">
        <f>SUM(C5:C7)</f>
        <v>5433.35</v>
      </c>
      <c r="D24" s="25">
        <f>AVERAGE(D5:D7)</f>
        <v>16.7</v>
      </c>
      <c r="E24" s="6">
        <f>AVERAGE(E5:E7)</f>
        <v>7.4866666666666672</v>
      </c>
      <c r="F24" s="6">
        <f>SUM(F5:F7)</f>
        <v>63192.2</v>
      </c>
    </row>
    <row r="25" spans="1:6" x14ac:dyDescent="0.25">
      <c r="A25" s="43" t="s">
        <v>21</v>
      </c>
      <c r="B25" s="24">
        <f>SUM(B8:B10)</f>
        <v>204</v>
      </c>
      <c r="C25" s="24">
        <f>SUM(C8:C10)</f>
        <v>3259.35</v>
      </c>
      <c r="D25" s="25">
        <f>AVERAGE(D8:D10)</f>
        <v>15.233333333333334</v>
      </c>
      <c r="E25" s="25">
        <f>AVERAGE(E8:E10)</f>
        <v>5.8633333333333333</v>
      </c>
      <c r="F25" s="6">
        <f>SUM(F8:F10)</f>
        <v>28850.82</v>
      </c>
    </row>
    <row r="26" spans="1:6" x14ac:dyDescent="0.25">
      <c r="A26" s="43" t="s">
        <v>22</v>
      </c>
      <c r="B26" s="24">
        <f>SUM(B11:B13)</f>
        <v>276</v>
      </c>
      <c r="C26" s="42">
        <f>SUM(C11:C13)</f>
        <v>5497.2</v>
      </c>
      <c r="D26" s="25">
        <f>AVERAGE(D11:D13)</f>
        <v>13.5</v>
      </c>
      <c r="E26" s="6">
        <f>AVERAGE(E11:E13)</f>
        <v>6.5200000000000005</v>
      </c>
      <c r="F26" s="6">
        <f>SUM(F11:F13)</f>
        <v>47039</v>
      </c>
    </row>
    <row r="27" spans="1:6" x14ac:dyDescent="0.25">
      <c r="A27" s="43" t="s">
        <v>23</v>
      </c>
      <c r="B27" s="26">
        <f>SUM(B14:B16)</f>
        <v>335</v>
      </c>
      <c r="C27" s="42">
        <f>SUM(C14:C16)</f>
        <v>9163</v>
      </c>
      <c r="D27" s="25">
        <f>AVERAGE(D14:D16)</f>
        <v>31.033333333333331</v>
      </c>
      <c r="E27" s="6">
        <f>AVERAGE(E14:E16)</f>
        <v>7.0333333333333341</v>
      </c>
      <c r="F27" s="6">
        <f>SUM(F14:F16)</f>
        <v>60385</v>
      </c>
    </row>
    <row r="29" spans="1:6" x14ac:dyDescent="0.25">
      <c r="A29" s="113" t="s">
        <v>39</v>
      </c>
      <c r="B29" s="114"/>
      <c r="C29" s="114"/>
      <c r="D29" s="114"/>
    </row>
  </sheetData>
  <mergeCells count="11">
    <mergeCell ref="A21:A23"/>
    <mergeCell ref="B21:F21"/>
    <mergeCell ref="B22:C22"/>
    <mergeCell ref="D22:E22"/>
    <mergeCell ref="A29:D29"/>
    <mergeCell ref="A20:F20"/>
    <mergeCell ref="A1:F1"/>
    <mergeCell ref="A2:A4"/>
    <mergeCell ref="B2:F2"/>
    <mergeCell ref="B3:C3"/>
    <mergeCell ref="D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28" sqref="F28"/>
    </sheetView>
  </sheetViews>
  <sheetFormatPr defaultRowHeight="15" x14ac:dyDescent="0.25"/>
  <cols>
    <col min="1" max="1" width="14.7109375" customWidth="1"/>
    <col min="2" max="2" width="21.7109375" customWidth="1"/>
    <col min="3" max="3" width="19.28515625" customWidth="1"/>
    <col min="4" max="4" width="20" customWidth="1"/>
    <col min="5" max="5" width="17.42578125" customWidth="1"/>
    <col min="6" max="6" width="23.140625" customWidth="1"/>
  </cols>
  <sheetData>
    <row r="1" spans="1:6" x14ac:dyDescent="0.25">
      <c r="A1" s="112" t="s">
        <v>54</v>
      </c>
      <c r="B1" s="112"/>
      <c r="C1" s="112"/>
      <c r="D1" s="112"/>
      <c r="E1" s="112"/>
      <c r="F1" s="112"/>
    </row>
    <row r="2" spans="1:6" x14ac:dyDescent="0.25">
      <c r="A2" s="106">
        <v>2022</v>
      </c>
      <c r="B2" s="100" t="s">
        <v>13</v>
      </c>
      <c r="C2" s="100"/>
      <c r="D2" s="100"/>
      <c r="E2" s="100"/>
      <c r="F2" s="100"/>
    </row>
    <row r="3" spans="1:6" x14ac:dyDescent="0.25">
      <c r="A3" s="106"/>
      <c r="B3" s="100" t="s">
        <v>0</v>
      </c>
      <c r="C3" s="100"/>
      <c r="D3" s="100" t="s">
        <v>3</v>
      </c>
      <c r="E3" s="100"/>
      <c r="F3" s="20" t="s">
        <v>14</v>
      </c>
    </row>
    <row r="4" spans="1:6" ht="30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6" x14ac:dyDescent="0.25">
      <c r="A5" s="10" t="s">
        <v>34</v>
      </c>
      <c r="B5" s="46">
        <v>35</v>
      </c>
      <c r="C5" s="27">
        <v>1293</v>
      </c>
      <c r="D5" s="46">
        <v>49</v>
      </c>
      <c r="E5" s="8">
        <v>6.4</v>
      </c>
      <c r="F5" s="8">
        <v>9386</v>
      </c>
    </row>
    <row r="6" spans="1:6" x14ac:dyDescent="0.25">
      <c r="A6" s="10" t="s">
        <v>35</v>
      </c>
      <c r="B6" s="46">
        <v>53</v>
      </c>
      <c r="C6" s="27">
        <v>2055</v>
      </c>
      <c r="D6" s="46">
        <v>42.3</v>
      </c>
      <c r="E6" s="8">
        <v>6.9</v>
      </c>
      <c r="F6" s="8">
        <v>16928</v>
      </c>
    </row>
    <row r="7" spans="1:6" x14ac:dyDescent="0.25">
      <c r="A7" s="10" t="s">
        <v>36</v>
      </c>
      <c r="B7" s="46">
        <v>41</v>
      </c>
      <c r="C7" s="27">
        <v>1071</v>
      </c>
      <c r="D7" s="46">
        <v>33.200000000000003</v>
      </c>
      <c r="E7" s="8">
        <v>6.7</v>
      </c>
      <c r="F7" s="8">
        <v>8457</v>
      </c>
    </row>
    <row r="8" spans="1:6" x14ac:dyDescent="0.25">
      <c r="A8" s="10" t="s">
        <v>37</v>
      </c>
      <c r="B8" s="46">
        <v>39</v>
      </c>
      <c r="C8" s="27">
        <v>807</v>
      </c>
      <c r="D8" s="46">
        <v>33.200000000000003</v>
      </c>
      <c r="E8" s="60">
        <v>6.7</v>
      </c>
      <c r="F8" s="53">
        <v>6459</v>
      </c>
    </row>
    <row r="9" spans="1:6" x14ac:dyDescent="0.25">
      <c r="A9" s="10" t="s">
        <v>27</v>
      </c>
      <c r="B9" s="18">
        <v>41</v>
      </c>
      <c r="C9" s="38">
        <v>902</v>
      </c>
      <c r="D9" s="18">
        <v>33.200000000000003</v>
      </c>
      <c r="E9" s="61">
        <v>6.7</v>
      </c>
      <c r="F9" s="52">
        <v>7234</v>
      </c>
    </row>
    <row r="10" spans="1:6" x14ac:dyDescent="0.25">
      <c r="A10" s="10" t="s">
        <v>38</v>
      </c>
      <c r="B10" s="46">
        <v>39</v>
      </c>
      <c r="C10" s="46">
        <v>1042</v>
      </c>
      <c r="D10" s="46">
        <v>33.200000000000003</v>
      </c>
      <c r="E10" s="60">
        <v>6.7</v>
      </c>
      <c r="F10" s="53">
        <v>8058</v>
      </c>
    </row>
    <row r="11" spans="1:6" x14ac:dyDescent="0.25">
      <c r="A11" s="10" t="s">
        <v>6</v>
      </c>
      <c r="B11" s="46">
        <v>64</v>
      </c>
      <c r="C11" s="46">
        <v>2034.45</v>
      </c>
      <c r="D11" s="46">
        <v>23.4</v>
      </c>
      <c r="E11" s="60">
        <v>4.62</v>
      </c>
      <c r="F11" s="52">
        <v>15471</v>
      </c>
    </row>
    <row r="12" spans="1:6" x14ac:dyDescent="0.25">
      <c r="A12" s="10" t="s">
        <v>7</v>
      </c>
      <c r="B12" s="46">
        <v>51</v>
      </c>
      <c r="C12" s="27">
        <v>2075</v>
      </c>
      <c r="D12" s="46">
        <v>36.9</v>
      </c>
      <c r="E12" s="60">
        <v>6.7</v>
      </c>
      <c r="F12" s="52">
        <v>13603</v>
      </c>
    </row>
    <row r="13" spans="1:6" x14ac:dyDescent="0.25">
      <c r="A13" s="10" t="s">
        <v>8</v>
      </c>
      <c r="B13" s="46">
        <v>1</v>
      </c>
      <c r="C13" s="27">
        <v>119</v>
      </c>
      <c r="D13" s="46">
        <v>119</v>
      </c>
      <c r="E13" s="60">
        <v>5</v>
      </c>
      <c r="F13" s="52">
        <v>595</v>
      </c>
    </row>
    <row r="14" spans="1:6" x14ac:dyDescent="0.25">
      <c r="A14" s="10" t="s">
        <v>9</v>
      </c>
      <c r="B14" s="2">
        <v>3</v>
      </c>
      <c r="C14" s="27">
        <v>145</v>
      </c>
      <c r="D14" s="54">
        <v>48.3</v>
      </c>
      <c r="E14" s="62">
        <v>5</v>
      </c>
      <c r="F14" s="53">
        <v>725</v>
      </c>
    </row>
    <row r="15" spans="1:6" x14ac:dyDescent="0.25">
      <c r="A15" s="10" t="s">
        <v>10</v>
      </c>
      <c r="B15" s="2">
        <v>0</v>
      </c>
      <c r="C15" s="27">
        <v>0</v>
      </c>
      <c r="D15" s="54">
        <v>0</v>
      </c>
      <c r="E15" s="60">
        <v>0</v>
      </c>
      <c r="F15" s="53">
        <v>0</v>
      </c>
    </row>
    <row r="16" spans="1:6" x14ac:dyDescent="0.25">
      <c r="A16" s="10" t="s">
        <v>11</v>
      </c>
      <c r="B16" s="3">
        <v>0</v>
      </c>
      <c r="C16" s="39">
        <v>0</v>
      </c>
      <c r="D16" s="3">
        <v>0</v>
      </c>
      <c r="E16" s="63">
        <v>0</v>
      </c>
      <c r="F16" s="55">
        <v>0</v>
      </c>
    </row>
    <row r="17" spans="1:6" ht="45" x14ac:dyDescent="0.25">
      <c r="A17" s="22" t="s">
        <v>12</v>
      </c>
      <c r="B17" s="47">
        <f>SUM(B5:B16)</f>
        <v>367</v>
      </c>
      <c r="C17" s="47">
        <f>SUM(C5:C16)</f>
        <v>11543.45</v>
      </c>
      <c r="D17" s="49">
        <f>AVERAGE(D5:D16)</f>
        <v>37.641666666666666</v>
      </c>
      <c r="E17" s="59">
        <f>AVERAGE(E5:E16)</f>
        <v>5.1183333333333332</v>
      </c>
      <c r="F17" s="59">
        <f>SUM(F5:F16)</f>
        <v>86916</v>
      </c>
    </row>
    <row r="20" spans="1:6" x14ac:dyDescent="0.25">
      <c r="A20" s="108" t="s">
        <v>40</v>
      </c>
      <c r="B20" s="109"/>
      <c r="C20" s="109"/>
      <c r="D20" s="109"/>
      <c r="E20" s="109"/>
      <c r="F20" s="110"/>
    </row>
    <row r="21" spans="1:6" x14ac:dyDescent="0.25">
      <c r="A21" s="84">
        <v>2022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6">
        <f>SUM(B5:B7)</f>
        <v>129</v>
      </c>
      <c r="C24" s="26">
        <f>SUM(C5:C7)</f>
        <v>4419</v>
      </c>
      <c r="D24" s="25">
        <f>AVERAGE(D5:D7)</f>
        <v>41.5</v>
      </c>
      <c r="E24" s="25">
        <f>AVERAGE(E5:E7)</f>
        <v>6.666666666666667</v>
      </c>
      <c r="F24" s="6">
        <f>SUM(F5:F7)</f>
        <v>34771</v>
      </c>
    </row>
    <row r="25" spans="1:6" x14ac:dyDescent="0.25">
      <c r="A25" s="43" t="s">
        <v>21</v>
      </c>
      <c r="B25" s="24">
        <f>SUM(B8:B10)</f>
        <v>119</v>
      </c>
      <c r="C25" s="42">
        <f>SUM(C8:C10)</f>
        <v>2751</v>
      </c>
      <c r="D25" s="25">
        <f>AVERAGE(D8:D10)</f>
        <v>33.200000000000003</v>
      </c>
      <c r="E25" s="25">
        <f>AVERAGE(E8:E10)</f>
        <v>6.7</v>
      </c>
      <c r="F25" s="6">
        <f>SUM(F8:F10)</f>
        <v>21751</v>
      </c>
    </row>
    <row r="26" spans="1:6" x14ac:dyDescent="0.25">
      <c r="A26" s="43" t="s">
        <v>22</v>
      </c>
      <c r="B26" s="24">
        <f>SUM(B11+B12+B13)</f>
        <v>116</v>
      </c>
      <c r="C26" s="42">
        <f>SUM(C11+C12+C13)</f>
        <v>4228.45</v>
      </c>
      <c r="D26" s="25">
        <f>SUM(D11+D12+D13)</f>
        <v>179.3</v>
      </c>
      <c r="E26" s="6">
        <f>SUM(E11+E12+E13)</f>
        <v>16.32</v>
      </c>
      <c r="F26" s="6">
        <f>SUM(F11+F12+F13)</f>
        <v>29669</v>
      </c>
    </row>
    <row r="27" spans="1:6" x14ac:dyDescent="0.25">
      <c r="A27" s="43" t="s">
        <v>23</v>
      </c>
      <c r="B27" s="26">
        <f>SUM(B14:B16)</f>
        <v>3</v>
      </c>
      <c r="C27" s="42">
        <f>SUM(C14:C16)</f>
        <v>145</v>
      </c>
      <c r="D27" s="25">
        <f>SUM(D14:D16)</f>
        <v>48.3</v>
      </c>
      <c r="E27" s="6">
        <f>SUM(E14:E16)</f>
        <v>5</v>
      </c>
      <c r="F27" s="6">
        <f>SUM(F14:F16)</f>
        <v>725</v>
      </c>
    </row>
    <row r="29" spans="1:6" x14ac:dyDescent="0.25">
      <c r="A29" s="113" t="s">
        <v>39</v>
      </c>
      <c r="B29" s="114"/>
      <c r="C29" s="114"/>
      <c r="D29" s="114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K14" sqref="K14"/>
    </sheetView>
  </sheetViews>
  <sheetFormatPr defaultRowHeight="15" x14ac:dyDescent="0.25"/>
  <cols>
    <col min="1" max="1" width="22" customWidth="1"/>
    <col min="2" max="2" width="15.85546875" customWidth="1"/>
    <col min="3" max="3" width="13.140625" customWidth="1"/>
    <col min="4" max="4" width="15" customWidth="1"/>
    <col min="5" max="5" width="15.140625" customWidth="1"/>
    <col min="6" max="6" width="17.140625" customWidth="1"/>
  </cols>
  <sheetData>
    <row r="1" spans="1:6" x14ac:dyDescent="0.25">
      <c r="A1" s="118" t="s">
        <v>53</v>
      </c>
      <c r="B1" s="119"/>
      <c r="C1" s="119"/>
      <c r="D1" s="119"/>
      <c r="E1" s="119"/>
      <c r="F1" s="120"/>
    </row>
    <row r="2" spans="1:6" x14ac:dyDescent="0.25">
      <c r="A2" s="106">
        <v>2023</v>
      </c>
      <c r="B2" s="100" t="s">
        <v>13</v>
      </c>
      <c r="C2" s="100"/>
      <c r="D2" s="100"/>
      <c r="E2" s="100"/>
      <c r="F2" s="100"/>
    </row>
    <row r="3" spans="1:6" x14ac:dyDescent="0.25">
      <c r="A3" s="106"/>
      <c r="B3" s="100" t="s">
        <v>0</v>
      </c>
      <c r="C3" s="100"/>
      <c r="D3" s="100" t="s">
        <v>3</v>
      </c>
      <c r="E3" s="100"/>
      <c r="F3" s="20" t="s">
        <v>14</v>
      </c>
    </row>
    <row r="4" spans="1:6" ht="30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6" x14ac:dyDescent="0.25">
      <c r="A5" s="66" t="s">
        <v>34</v>
      </c>
      <c r="B5" s="67">
        <v>0</v>
      </c>
      <c r="C5" s="67">
        <v>0</v>
      </c>
      <c r="D5" s="67">
        <v>0</v>
      </c>
      <c r="E5" s="68">
        <v>0</v>
      </c>
      <c r="F5" s="68">
        <v>0</v>
      </c>
    </row>
    <row r="6" spans="1:6" x14ac:dyDescent="0.25">
      <c r="A6" s="66" t="s">
        <v>35</v>
      </c>
      <c r="B6" s="67">
        <v>0</v>
      </c>
      <c r="C6" s="67">
        <v>0</v>
      </c>
      <c r="D6" s="67">
        <v>0</v>
      </c>
      <c r="E6" s="68">
        <v>0</v>
      </c>
      <c r="F6" s="68">
        <v>0</v>
      </c>
    </row>
    <row r="7" spans="1:6" x14ac:dyDescent="0.25">
      <c r="A7" s="66" t="s">
        <v>36</v>
      </c>
      <c r="B7" s="67">
        <v>7</v>
      </c>
      <c r="C7" s="67">
        <v>125</v>
      </c>
      <c r="D7" s="67">
        <v>17.899999999999999</v>
      </c>
      <c r="E7" s="68">
        <v>9.5</v>
      </c>
      <c r="F7" s="68">
        <v>1188</v>
      </c>
    </row>
    <row r="8" spans="1:6" x14ac:dyDescent="0.25">
      <c r="A8" s="66" t="s">
        <v>37</v>
      </c>
      <c r="B8" s="67">
        <v>20</v>
      </c>
      <c r="C8" s="67">
        <v>125</v>
      </c>
      <c r="D8" s="67">
        <v>11.7</v>
      </c>
      <c r="E8" s="67">
        <v>9.5</v>
      </c>
      <c r="F8" s="67">
        <v>2354.5</v>
      </c>
    </row>
    <row r="9" spans="1:6" x14ac:dyDescent="0.25">
      <c r="A9" s="66" t="s">
        <v>27</v>
      </c>
      <c r="B9" s="69">
        <v>35</v>
      </c>
      <c r="C9" s="69">
        <v>125</v>
      </c>
      <c r="D9" s="69">
        <v>31</v>
      </c>
      <c r="E9" s="69">
        <v>10</v>
      </c>
      <c r="F9" s="69">
        <v>10462</v>
      </c>
    </row>
    <row r="10" spans="1:6" x14ac:dyDescent="0.25">
      <c r="A10" s="66" t="s">
        <v>38</v>
      </c>
      <c r="B10" s="67">
        <v>26</v>
      </c>
      <c r="C10" s="67">
        <v>125</v>
      </c>
      <c r="D10" s="67">
        <v>36</v>
      </c>
      <c r="E10" s="67">
        <v>10</v>
      </c>
      <c r="F10" s="67">
        <v>7990</v>
      </c>
    </row>
    <row r="11" spans="1:6" x14ac:dyDescent="0.25">
      <c r="A11" s="66" t="s">
        <v>6</v>
      </c>
      <c r="B11" s="67">
        <v>27</v>
      </c>
      <c r="C11" s="67">
        <v>1030</v>
      </c>
      <c r="D11" s="67">
        <v>41.2</v>
      </c>
      <c r="E11" s="67">
        <v>9.5</v>
      </c>
      <c r="F11" s="69">
        <v>9100</v>
      </c>
    </row>
    <row r="12" spans="1:6" x14ac:dyDescent="0.25">
      <c r="A12" s="66" t="s">
        <v>7</v>
      </c>
      <c r="B12" s="67">
        <v>38</v>
      </c>
      <c r="C12" s="67">
        <v>1734</v>
      </c>
      <c r="D12" s="67">
        <v>45.6</v>
      </c>
      <c r="E12" s="67">
        <v>8</v>
      </c>
      <c r="F12" s="69">
        <v>12768</v>
      </c>
    </row>
    <row r="13" spans="1:6" x14ac:dyDescent="0.25">
      <c r="A13" s="66" t="s">
        <v>8</v>
      </c>
      <c r="B13" s="67">
        <v>30</v>
      </c>
      <c r="C13" s="67">
        <v>1965</v>
      </c>
      <c r="D13" s="67">
        <v>65.5</v>
      </c>
      <c r="E13" s="67">
        <v>8</v>
      </c>
      <c r="F13" s="69">
        <v>12952</v>
      </c>
    </row>
    <row r="14" spans="1:6" x14ac:dyDescent="0.25">
      <c r="A14" s="66" t="s">
        <v>9</v>
      </c>
      <c r="B14" s="67">
        <v>38</v>
      </c>
      <c r="C14" s="67">
        <v>1387</v>
      </c>
      <c r="D14" s="67">
        <v>48.9</v>
      </c>
      <c r="E14" s="67">
        <v>8.3000000000000007</v>
      </c>
      <c r="F14" s="67">
        <v>11803</v>
      </c>
    </row>
    <row r="15" spans="1:6" x14ac:dyDescent="0.25">
      <c r="A15" s="66" t="s">
        <v>10</v>
      </c>
      <c r="B15" s="67">
        <v>25</v>
      </c>
      <c r="C15" s="67">
        <v>1298</v>
      </c>
      <c r="D15" s="67">
        <v>33</v>
      </c>
      <c r="E15" s="67">
        <v>8.8000000000000007</v>
      </c>
      <c r="F15" s="67">
        <v>9160</v>
      </c>
    </row>
    <row r="16" spans="1:6" x14ac:dyDescent="0.25">
      <c r="A16" s="66" t="s">
        <v>11</v>
      </c>
      <c r="B16" s="70">
        <v>18</v>
      </c>
      <c r="C16" s="70">
        <v>1009</v>
      </c>
      <c r="D16" s="70">
        <v>33</v>
      </c>
      <c r="E16" s="70">
        <v>8.8000000000000007</v>
      </c>
      <c r="F16" s="70">
        <v>7259</v>
      </c>
    </row>
    <row r="17" spans="1:6" ht="19.5" customHeight="1" x14ac:dyDescent="0.25">
      <c r="A17" s="74" t="s">
        <v>12</v>
      </c>
      <c r="B17" s="75">
        <f>SUM(B5:B16)</f>
        <v>264</v>
      </c>
      <c r="C17" s="75">
        <f>SUM(C5:C16)</f>
        <v>8923</v>
      </c>
      <c r="D17" s="75">
        <f>AVERAGE(D5:D16)</f>
        <v>30.316666666666666</v>
      </c>
      <c r="E17" s="75">
        <f>AVERAGE(E5:E16)</f>
        <v>7.5333333333333323</v>
      </c>
      <c r="F17" s="77">
        <f>SUM(F5:F16)</f>
        <v>85036.5</v>
      </c>
    </row>
    <row r="20" spans="1:6" x14ac:dyDescent="0.25">
      <c r="A20" s="115" t="s">
        <v>52</v>
      </c>
      <c r="B20" s="116"/>
      <c r="C20" s="116"/>
      <c r="D20" s="116"/>
      <c r="E20" s="116"/>
      <c r="F20" s="117"/>
    </row>
    <row r="21" spans="1:6" x14ac:dyDescent="0.25">
      <c r="A21" s="84">
        <v>2023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5">
        <f>SUM(B5,B6,B7)</f>
        <v>7</v>
      </c>
      <c r="C24" s="25">
        <f>SUM(C5,C6,C7)</f>
        <v>125</v>
      </c>
      <c r="D24" s="25">
        <f>AVERAGE(D5,D6,D7)</f>
        <v>5.9666666666666659</v>
      </c>
      <c r="E24" s="25">
        <f>AVERAGE(E5,E6,E7)</f>
        <v>3.1666666666666665</v>
      </c>
      <c r="F24" s="25">
        <f>SUM(F5,F6,F7)</f>
        <v>1188</v>
      </c>
    </row>
    <row r="25" spans="1:6" x14ac:dyDescent="0.25">
      <c r="A25" s="43" t="s">
        <v>21</v>
      </c>
      <c r="B25" s="25">
        <f>SUM(B8,B9,B10)</f>
        <v>81</v>
      </c>
      <c r="C25" s="25">
        <f>SUM(C8,C9,C10)</f>
        <v>375</v>
      </c>
      <c r="D25" s="25">
        <f>AVERAGE(D8,D9,D10)</f>
        <v>26.233333333333334</v>
      </c>
      <c r="E25" s="25">
        <f>AVERAGE(E8,E9,E10)</f>
        <v>9.8333333333333339</v>
      </c>
      <c r="F25" s="25">
        <f>SUM(F8,F9,F10)</f>
        <v>20806.5</v>
      </c>
    </row>
    <row r="26" spans="1:6" x14ac:dyDescent="0.25">
      <c r="A26" s="43" t="s">
        <v>22</v>
      </c>
      <c r="B26" s="25">
        <f>SUM(B11,B12,B13)</f>
        <v>95</v>
      </c>
      <c r="C26" s="25">
        <f>SUM(C11,C12,C13)</f>
        <v>4729</v>
      </c>
      <c r="D26" s="25">
        <f>AVERAGE(D11,D12,D13)</f>
        <v>50.766666666666673</v>
      </c>
      <c r="E26" s="25">
        <f>AVERAGE(E11,E12,E13)</f>
        <v>8.5</v>
      </c>
      <c r="F26" s="25">
        <f>SUM(F11,F12,F13)</f>
        <v>34820</v>
      </c>
    </row>
    <row r="27" spans="1:6" x14ac:dyDescent="0.25">
      <c r="A27" s="43" t="s">
        <v>23</v>
      </c>
      <c r="B27" s="25">
        <f>SUM(B14,B15,B16)</f>
        <v>81</v>
      </c>
      <c r="C27" s="25">
        <f>SUM(C14,C15,C16)</f>
        <v>3694</v>
      </c>
      <c r="D27" s="25">
        <f>AVERAGE(D14,D15,D16)</f>
        <v>38.300000000000004</v>
      </c>
      <c r="E27" s="25">
        <f>AVERAGE(E14,E15,E16)</f>
        <v>8.6333333333333346</v>
      </c>
      <c r="F27" s="25">
        <f>SUM(F14,F15,F16)</f>
        <v>28222</v>
      </c>
    </row>
    <row r="29" spans="1:6" x14ac:dyDescent="0.25">
      <c r="A29" s="113" t="s">
        <v>39</v>
      </c>
      <c r="B29" s="114"/>
      <c r="C29" s="114"/>
      <c r="D29" s="114"/>
    </row>
  </sheetData>
  <mergeCells count="11">
    <mergeCell ref="A21:A23"/>
    <mergeCell ref="B21:F21"/>
    <mergeCell ref="B22:C22"/>
    <mergeCell ref="D22:E22"/>
    <mergeCell ref="A29:D29"/>
    <mergeCell ref="A20:F20"/>
    <mergeCell ref="A1:F1"/>
    <mergeCell ref="A2:A4"/>
    <mergeCell ref="B2:F2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C5" sqref="C5"/>
    </sheetView>
  </sheetViews>
  <sheetFormatPr defaultRowHeight="15" x14ac:dyDescent="0.25"/>
  <cols>
    <col min="1" max="1" width="22" customWidth="1"/>
    <col min="2" max="2" width="15.85546875" customWidth="1"/>
    <col min="3" max="3" width="13.140625" customWidth="1"/>
    <col min="4" max="4" width="15" customWidth="1"/>
    <col min="5" max="5" width="15.140625" customWidth="1"/>
    <col min="6" max="6" width="17.140625" customWidth="1"/>
  </cols>
  <sheetData>
    <row r="1" spans="1:7" x14ac:dyDescent="0.25">
      <c r="A1" s="118" t="s">
        <v>55</v>
      </c>
      <c r="B1" s="119"/>
      <c r="C1" s="119"/>
      <c r="D1" s="119"/>
      <c r="E1" s="119"/>
      <c r="F1" s="120"/>
    </row>
    <row r="2" spans="1:7" x14ac:dyDescent="0.25">
      <c r="A2" s="106">
        <v>2024</v>
      </c>
      <c r="B2" s="100" t="s">
        <v>13</v>
      </c>
      <c r="C2" s="100"/>
      <c r="D2" s="100"/>
      <c r="E2" s="100"/>
      <c r="F2" s="100"/>
    </row>
    <row r="3" spans="1:7" x14ac:dyDescent="0.25">
      <c r="A3" s="106"/>
      <c r="B3" s="100" t="s">
        <v>0</v>
      </c>
      <c r="C3" s="100"/>
      <c r="D3" s="100" t="s">
        <v>3</v>
      </c>
      <c r="E3" s="100"/>
      <c r="F3" s="20" t="s">
        <v>14</v>
      </c>
    </row>
    <row r="4" spans="1:7" ht="30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7" x14ac:dyDescent="0.25">
      <c r="A5" s="66" t="s">
        <v>34</v>
      </c>
      <c r="B5" s="67">
        <v>25</v>
      </c>
      <c r="C5" s="67">
        <v>1180</v>
      </c>
      <c r="D5" s="67">
        <v>35.1</v>
      </c>
      <c r="E5" s="65">
        <v>9.8000000000000007</v>
      </c>
      <c r="F5" s="65">
        <v>8546</v>
      </c>
    </row>
    <row r="6" spans="1:7" x14ac:dyDescent="0.25">
      <c r="A6" s="66" t="s">
        <v>35</v>
      </c>
      <c r="B6" s="67">
        <v>53</v>
      </c>
      <c r="C6" s="67">
        <v>2160</v>
      </c>
      <c r="D6" s="67">
        <v>35.1</v>
      </c>
      <c r="E6" s="65">
        <v>9.8000000000000007</v>
      </c>
      <c r="F6" s="65">
        <v>14620</v>
      </c>
    </row>
    <row r="7" spans="1:7" x14ac:dyDescent="0.25">
      <c r="A7" s="66" t="s">
        <v>36</v>
      </c>
      <c r="B7" s="67">
        <v>43</v>
      </c>
      <c r="C7" s="67">
        <v>1832</v>
      </c>
      <c r="D7" s="67">
        <v>32</v>
      </c>
      <c r="E7" s="65">
        <v>8</v>
      </c>
      <c r="F7" s="65">
        <v>12452</v>
      </c>
    </row>
    <row r="8" spans="1:7" x14ac:dyDescent="0.25">
      <c r="A8" s="66" t="s">
        <v>37</v>
      </c>
      <c r="B8" s="67">
        <v>11</v>
      </c>
      <c r="C8" s="67">
        <v>513</v>
      </c>
      <c r="D8" s="67">
        <v>37.5</v>
      </c>
      <c r="E8" s="65">
        <v>8.5</v>
      </c>
      <c r="F8" s="65">
        <v>3672</v>
      </c>
    </row>
    <row r="9" spans="1:7" x14ac:dyDescent="0.25">
      <c r="A9" s="66" t="s">
        <v>27</v>
      </c>
      <c r="B9" s="69">
        <v>0</v>
      </c>
      <c r="C9" s="69">
        <v>0</v>
      </c>
      <c r="D9" s="69">
        <v>0</v>
      </c>
      <c r="E9" s="71">
        <v>0</v>
      </c>
      <c r="F9" s="71">
        <v>0</v>
      </c>
    </row>
    <row r="10" spans="1:7" x14ac:dyDescent="0.25">
      <c r="A10" s="66" t="s">
        <v>38</v>
      </c>
      <c r="B10" s="67">
        <v>2</v>
      </c>
      <c r="C10" s="67">
        <v>81</v>
      </c>
      <c r="D10" s="67">
        <v>40.5</v>
      </c>
      <c r="E10" s="65">
        <v>10</v>
      </c>
      <c r="F10" s="72">
        <v>810</v>
      </c>
      <c r="G10" s="64"/>
    </row>
    <row r="11" spans="1:7" x14ac:dyDescent="0.25">
      <c r="A11" s="66" t="s">
        <v>6</v>
      </c>
      <c r="B11" s="67">
        <v>2</v>
      </c>
      <c r="C11" s="67">
        <v>99</v>
      </c>
      <c r="D11" s="67">
        <v>40.5</v>
      </c>
      <c r="E11" s="65">
        <v>7</v>
      </c>
      <c r="F11" s="71">
        <v>693</v>
      </c>
    </row>
    <row r="12" spans="1:7" x14ac:dyDescent="0.25">
      <c r="A12" s="66" t="s">
        <v>7</v>
      </c>
      <c r="B12" s="67">
        <v>0</v>
      </c>
      <c r="C12" s="67">
        <v>0</v>
      </c>
      <c r="D12" s="67">
        <v>0</v>
      </c>
      <c r="E12" s="65">
        <v>0</v>
      </c>
      <c r="F12" s="65">
        <v>0</v>
      </c>
    </row>
    <row r="13" spans="1:7" x14ac:dyDescent="0.25">
      <c r="A13" s="66" t="s">
        <v>8</v>
      </c>
      <c r="B13" s="67">
        <v>11</v>
      </c>
      <c r="C13" s="67">
        <v>489.05</v>
      </c>
      <c r="D13" s="67">
        <v>44.5</v>
      </c>
      <c r="E13" s="65">
        <v>9</v>
      </c>
      <c r="F13" s="71">
        <v>4401.45</v>
      </c>
    </row>
    <row r="14" spans="1:7" x14ac:dyDescent="0.25">
      <c r="A14" s="66" t="s">
        <v>9</v>
      </c>
      <c r="B14" s="67">
        <v>10</v>
      </c>
      <c r="C14" s="67">
        <v>529.95000000000005</v>
      </c>
      <c r="D14" s="67">
        <v>53</v>
      </c>
      <c r="E14" s="65">
        <v>9</v>
      </c>
      <c r="F14" s="65">
        <v>4769.55</v>
      </c>
    </row>
    <row r="15" spans="1:7" x14ac:dyDescent="0.25">
      <c r="A15" s="66" t="s">
        <v>10</v>
      </c>
      <c r="B15" s="67">
        <v>11</v>
      </c>
      <c r="C15" s="67">
        <v>166.45</v>
      </c>
      <c r="D15" s="67">
        <v>25.9</v>
      </c>
      <c r="E15" s="65">
        <v>11.25</v>
      </c>
      <c r="F15" s="65">
        <v>1498.88</v>
      </c>
    </row>
    <row r="16" spans="1:7" x14ac:dyDescent="0.25">
      <c r="A16" s="66" t="s">
        <v>11</v>
      </c>
      <c r="B16" s="70">
        <v>10</v>
      </c>
      <c r="C16" s="70">
        <v>346.2</v>
      </c>
      <c r="D16" s="70">
        <v>34.619999999999997</v>
      </c>
      <c r="E16" s="73">
        <v>7.8</v>
      </c>
      <c r="F16" s="73">
        <v>2698.8</v>
      </c>
    </row>
    <row r="17" spans="1:6" ht="19.5" customHeight="1" x14ac:dyDescent="0.25">
      <c r="A17" s="74" t="s">
        <v>12</v>
      </c>
      <c r="B17" s="75">
        <f>SUM(B5,B6,B7,B8,B9,B10,B11,B12,B13,B14,B15,B16)</f>
        <v>178</v>
      </c>
      <c r="C17" s="75">
        <f>SUM(C5,C6,C7,C8,C9,C10,C11,C12,C13,C14,C15,C16)</f>
        <v>7396.65</v>
      </c>
      <c r="D17" s="75">
        <f>AVERAGE(D5,D6,D7,D8,D9,D10,D11,D12,D13,D14,D15,D16)</f>
        <v>31.56</v>
      </c>
      <c r="E17" s="76">
        <f>AVERAGE(E5,E6,E7,E8,E9,E10,E11,E12,E13,E14,E15,E16)</f>
        <v>7.5124999999999993</v>
      </c>
      <c r="F17" s="76">
        <f>SUM(F5,F6,F7,F8,F9,F10,F11,F12,F13,F14,F15,F16)</f>
        <v>54161.68</v>
      </c>
    </row>
    <row r="20" spans="1:6" x14ac:dyDescent="0.25">
      <c r="A20" s="108" t="s">
        <v>56</v>
      </c>
      <c r="B20" s="109"/>
      <c r="C20" s="109"/>
      <c r="D20" s="109"/>
      <c r="E20" s="109"/>
      <c r="F20" s="110"/>
    </row>
    <row r="21" spans="1:6" x14ac:dyDescent="0.25">
      <c r="A21" s="84">
        <v>2024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6">
        <f>SUM(B5,B6,B7)</f>
        <v>121</v>
      </c>
      <c r="C24" s="26">
        <f>SUM(C5,C6,C7)</f>
        <v>5172</v>
      </c>
      <c r="D24" s="25">
        <f>AVERAGE(D5,D6,D7)</f>
        <v>34.06666666666667</v>
      </c>
      <c r="E24" s="25">
        <f>AVERAGE(E5,E6,E7)</f>
        <v>9.2000000000000011</v>
      </c>
      <c r="F24" s="6">
        <f>SUM(F5,F6,F7)</f>
        <v>35618</v>
      </c>
    </row>
    <row r="25" spans="1:6" x14ac:dyDescent="0.25">
      <c r="A25" s="43" t="s">
        <v>21</v>
      </c>
      <c r="B25" s="24">
        <f>SUM(B8,B9,B10)</f>
        <v>13</v>
      </c>
      <c r="C25" s="24">
        <f>SUM(C8,C9,C10)</f>
        <v>594</v>
      </c>
      <c r="D25" s="25">
        <f>AVERAGE(D8,D9,D10)</f>
        <v>26</v>
      </c>
      <c r="E25" s="25">
        <f>AVERAGE(E8,E9,E10)</f>
        <v>6.166666666666667</v>
      </c>
      <c r="F25" s="6">
        <f>SUM(F8,F9,F10)</f>
        <v>4482</v>
      </c>
    </row>
    <row r="26" spans="1:6" x14ac:dyDescent="0.25">
      <c r="A26" s="43" t="s">
        <v>22</v>
      </c>
      <c r="B26" s="24">
        <f>SUM(B11,B12,B13)</f>
        <v>13</v>
      </c>
      <c r="C26" s="24">
        <f>SUM(C11,C12,C13)</f>
        <v>588.04999999999995</v>
      </c>
      <c r="D26" s="25">
        <f>AVERAGE(D11,D12,D13)</f>
        <v>28.333333333333332</v>
      </c>
      <c r="E26" s="25">
        <f>AVERAGE(E11,E12,E13)</f>
        <v>5.333333333333333</v>
      </c>
      <c r="F26" s="6">
        <f>SUM(F11,F12,F13)</f>
        <v>5094.45</v>
      </c>
    </row>
    <row r="27" spans="1:6" x14ac:dyDescent="0.25">
      <c r="A27" s="43" t="s">
        <v>23</v>
      </c>
      <c r="B27" s="26">
        <f>SUM(B14,B15,B16)</f>
        <v>31</v>
      </c>
      <c r="C27" s="26">
        <f>SUM(C14,C15,C16)</f>
        <v>1042.6000000000001</v>
      </c>
      <c r="D27" s="25">
        <f>AVERAGE(D14,D15,D16)</f>
        <v>37.840000000000003</v>
      </c>
      <c r="E27" s="25">
        <f>AVERAGE(E14,E15,E16)</f>
        <v>9.35</v>
      </c>
      <c r="F27" s="6">
        <f>SUM(F14,F15,F16)</f>
        <v>8967.23</v>
      </c>
    </row>
    <row r="29" spans="1:6" x14ac:dyDescent="0.25">
      <c r="A29" s="113" t="s">
        <v>39</v>
      </c>
      <c r="B29" s="114"/>
      <c r="C29" s="114"/>
      <c r="D29" s="114"/>
    </row>
  </sheetData>
  <mergeCells count="11">
    <mergeCell ref="A21:A23"/>
    <mergeCell ref="B21:F21"/>
    <mergeCell ref="B22:C22"/>
    <mergeCell ref="D22:E22"/>
    <mergeCell ref="A29:D29"/>
    <mergeCell ref="A20:F20"/>
    <mergeCell ref="A1:F1"/>
    <mergeCell ref="A2:A4"/>
    <mergeCell ref="B2:F2"/>
    <mergeCell ref="B3:C3"/>
    <mergeCell ref="D3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25" sqref="F25"/>
    </sheetView>
  </sheetViews>
  <sheetFormatPr defaultRowHeight="15" x14ac:dyDescent="0.25"/>
  <cols>
    <col min="1" max="1" width="18.7109375" customWidth="1"/>
    <col min="2" max="2" width="18" customWidth="1"/>
    <col min="3" max="4" width="18.5703125" customWidth="1"/>
    <col min="5" max="5" width="18" customWidth="1"/>
    <col min="6" max="6" width="17.7109375" customWidth="1"/>
  </cols>
  <sheetData>
    <row r="1" spans="1:6" x14ac:dyDescent="0.25">
      <c r="A1" s="118" t="s">
        <v>57</v>
      </c>
      <c r="B1" s="119"/>
      <c r="C1" s="119"/>
      <c r="D1" s="119"/>
      <c r="E1" s="119"/>
      <c r="F1" s="120"/>
    </row>
    <row r="2" spans="1:6" x14ac:dyDescent="0.25">
      <c r="A2" s="106">
        <v>2025</v>
      </c>
      <c r="B2" s="100" t="s">
        <v>13</v>
      </c>
      <c r="C2" s="100"/>
      <c r="D2" s="100"/>
      <c r="E2" s="100"/>
      <c r="F2" s="100"/>
    </row>
    <row r="3" spans="1:6" x14ac:dyDescent="0.25">
      <c r="A3" s="106"/>
      <c r="B3" s="100" t="s">
        <v>0</v>
      </c>
      <c r="C3" s="100"/>
      <c r="D3" s="100" t="s">
        <v>3</v>
      </c>
      <c r="E3" s="100"/>
      <c r="F3" s="20" t="s">
        <v>14</v>
      </c>
    </row>
    <row r="4" spans="1:6" ht="30" x14ac:dyDescent="0.25">
      <c r="A4" s="10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6" x14ac:dyDescent="0.25">
      <c r="A5" s="66" t="s">
        <v>34</v>
      </c>
      <c r="B5" s="46">
        <v>0</v>
      </c>
      <c r="C5" s="46">
        <v>0</v>
      </c>
      <c r="D5" s="46">
        <v>0</v>
      </c>
      <c r="E5" s="65">
        <v>0</v>
      </c>
      <c r="F5" s="65">
        <v>0</v>
      </c>
    </row>
    <row r="6" spans="1:6" x14ac:dyDescent="0.25">
      <c r="A6" s="66" t="s">
        <v>35</v>
      </c>
      <c r="B6" s="46">
        <v>33</v>
      </c>
      <c r="C6" s="46">
        <v>1304</v>
      </c>
      <c r="D6" s="46">
        <v>40</v>
      </c>
      <c r="E6" s="65">
        <v>7</v>
      </c>
      <c r="F6" s="65">
        <v>9128</v>
      </c>
    </row>
    <row r="7" spans="1:6" x14ac:dyDescent="0.25">
      <c r="A7" s="66" t="s">
        <v>36</v>
      </c>
      <c r="B7" s="46">
        <v>23</v>
      </c>
      <c r="C7" s="46">
        <v>791</v>
      </c>
      <c r="D7" s="46">
        <v>34.39</v>
      </c>
      <c r="E7" s="65">
        <v>7.47</v>
      </c>
      <c r="F7" s="65">
        <v>5908.35</v>
      </c>
    </row>
    <row r="8" spans="1:6" x14ac:dyDescent="0.25">
      <c r="A8" s="66" t="s">
        <v>37</v>
      </c>
      <c r="B8" s="46">
        <v>11</v>
      </c>
      <c r="C8" s="46">
        <v>613.95000000000005</v>
      </c>
      <c r="D8" s="46">
        <v>55.81</v>
      </c>
      <c r="E8" s="65">
        <v>6.57</v>
      </c>
      <c r="F8" s="65">
        <v>4032.7</v>
      </c>
    </row>
    <row r="9" spans="1:6" x14ac:dyDescent="0.25">
      <c r="A9" s="66" t="s">
        <v>27</v>
      </c>
      <c r="B9" s="18">
        <v>18</v>
      </c>
      <c r="C9" s="18">
        <v>1154.25</v>
      </c>
      <c r="D9" s="18">
        <v>64.13</v>
      </c>
      <c r="E9" s="71">
        <v>6.11</v>
      </c>
      <c r="F9" s="71">
        <v>7052.37</v>
      </c>
    </row>
    <row r="10" spans="1:6" x14ac:dyDescent="0.25">
      <c r="A10" s="66" t="s">
        <v>38</v>
      </c>
      <c r="B10" s="46">
        <v>9</v>
      </c>
      <c r="C10" s="46">
        <v>376</v>
      </c>
      <c r="D10" s="46">
        <v>41.78</v>
      </c>
      <c r="E10" s="65">
        <v>6.62</v>
      </c>
      <c r="F10" s="65">
        <v>2488</v>
      </c>
    </row>
    <row r="11" spans="1:6" x14ac:dyDescent="0.25">
      <c r="A11" s="66" t="s">
        <v>6</v>
      </c>
      <c r="B11" s="46">
        <v>5</v>
      </c>
      <c r="C11" s="46">
        <v>230</v>
      </c>
      <c r="D11" s="46">
        <v>41</v>
      </c>
      <c r="E11" s="65">
        <v>9.5</v>
      </c>
      <c r="F11" s="71">
        <v>2300</v>
      </c>
    </row>
    <row r="12" spans="1:6" x14ac:dyDescent="0.25">
      <c r="A12" s="66" t="s">
        <v>7</v>
      </c>
      <c r="B12" s="46">
        <v>0</v>
      </c>
      <c r="C12" s="46">
        <v>0</v>
      </c>
      <c r="D12" s="46">
        <v>0</v>
      </c>
      <c r="E12" s="8">
        <v>0</v>
      </c>
      <c r="F12" s="8">
        <v>0</v>
      </c>
    </row>
    <row r="13" spans="1:6" x14ac:dyDescent="0.25">
      <c r="A13" s="66" t="s">
        <v>8</v>
      </c>
      <c r="B13" s="46">
        <v>6</v>
      </c>
      <c r="C13" s="46">
        <v>373.15</v>
      </c>
      <c r="D13" s="1">
        <v>62.191666666666663</v>
      </c>
      <c r="E13" s="8">
        <v>7.1127428647996789</v>
      </c>
      <c r="F13" s="8">
        <v>2654.12</v>
      </c>
    </row>
    <row r="14" spans="1:6" x14ac:dyDescent="0.25">
      <c r="A14" s="66" t="s">
        <v>9</v>
      </c>
      <c r="B14" s="46">
        <v>32</v>
      </c>
      <c r="C14" s="46">
        <v>1942.35</v>
      </c>
      <c r="D14" s="1">
        <v>60.698437499999997</v>
      </c>
      <c r="E14" s="8">
        <v>6.3669524030169642</v>
      </c>
      <c r="F14" s="8">
        <v>12366.85</v>
      </c>
    </row>
    <row r="15" spans="1:6" x14ac:dyDescent="0.25">
      <c r="A15" s="66" t="s">
        <v>10</v>
      </c>
      <c r="B15" s="2">
        <v>6</v>
      </c>
      <c r="C15" s="83">
        <v>396.25</v>
      </c>
      <c r="D15" s="2">
        <v>66.041666666666671</v>
      </c>
      <c r="E15" s="8">
        <v>6.4817665615141955</v>
      </c>
      <c r="F15" s="8">
        <v>2568.4</v>
      </c>
    </row>
    <row r="16" spans="1:6" x14ac:dyDescent="0.25">
      <c r="A16" s="66" t="s">
        <v>11</v>
      </c>
      <c r="B16" s="46">
        <v>13</v>
      </c>
      <c r="C16" s="46">
        <v>579.45000000000005</v>
      </c>
      <c r="D16" s="1">
        <v>44.573076923076925</v>
      </c>
      <c r="E16" s="8">
        <v>7.375097074812321</v>
      </c>
      <c r="F16" s="8">
        <v>4273.5</v>
      </c>
    </row>
    <row r="17" spans="1:6" ht="23.25" customHeight="1" x14ac:dyDescent="0.25">
      <c r="A17" s="74" t="s">
        <v>12</v>
      </c>
      <c r="B17" s="81">
        <f>SUM(B5,B6,B7,B8,B9,B10,B11,B12,B13,B14,B15,B16)</f>
        <v>156</v>
      </c>
      <c r="C17" s="81">
        <f>SUM(C5:C16)</f>
        <v>7760.3999999999987</v>
      </c>
      <c r="D17" s="81">
        <f>AVERAGE(D5:D16)</f>
        <v>42.551237313034193</v>
      </c>
      <c r="E17" s="76">
        <f>AVERAGE(E5:E16)</f>
        <v>5.8838799086785967</v>
      </c>
      <c r="F17" s="76">
        <f>SUM(F5:F16)</f>
        <v>52772.29</v>
      </c>
    </row>
    <row r="20" spans="1:6" x14ac:dyDescent="0.25">
      <c r="A20" s="108" t="s">
        <v>58</v>
      </c>
      <c r="B20" s="109"/>
      <c r="C20" s="109"/>
      <c r="D20" s="109"/>
      <c r="E20" s="109"/>
      <c r="F20" s="110"/>
    </row>
    <row r="21" spans="1:6" x14ac:dyDescent="0.25">
      <c r="A21" s="84">
        <v>2025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46">
        <f>SUM(B5,B6,B7)</f>
        <v>56</v>
      </c>
      <c r="C24" s="46">
        <f>SUM(C5,C6,C7)</f>
        <v>2095</v>
      </c>
      <c r="D24" s="46">
        <f>AVERAGE(D5,D6,D7)</f>
        <v>24.796666666666667</v>
      </c>
      <c r="E24" s="65">
        <f>AVERAGE(E5,E6,E7)</f>
        <v>4.8233333333333333</v>
      </c>
      <c r="F24" s="78">
        <f>SUM(F5,F6,F7)</f>
        <v>15036.35</v>
      </c>
    </row>
    <row r="25" spans="1:6" x14ac:dyDescent="0.25">
      <c r="A25" s="43" t="s">
        <v>21</v>
      </c>
      <c r="B25" s="46">
        <f>SUM(B8,B9,B10)</f>
        <v>38</v>
      </c>
      <c r="C25" s="46">
        <f>SUM(C8,C9,C10)</f>
        <v>2144.1999999999998</v>
      </c>
      <c r="D25" s="46">
        <f>AVERAGE(D8,D9,D10)</f>
        <v>53.906666666666666</v>
      </c>
      <c r="E25" s="79">
        <f>AVERAGE(E8,E9,E10)</f>
        <v>6.4333333333333336</v>
      </c>
      <c r="F25" s="79">
        <f>SUM(F8,F9,F10)</f>
        <v>13573.07</v>
      </c>
    </row>
    <row r="26" spans="1:6" x14ac:dyDescent="0.25">
      <c r="A26" s="43" t="s">
        <v>22</v>
      </c>
      <c r="B26" s="46">
        <f>SUM(B11,B12,B13)</f>
        <v>11</v>
      </c>
      <c r="C26" s="46">
        <f>SUM(C11,C12,C13)</f>
        <v>603.15</v>
      </c>
      <c r="D26" s="1">
        <f>AVERAGE(D11,D12,D13)</f>
        <v>34.397222222222219</v>
      </c>
      <c r="E26" s="79">
        <f>AVERAGE(E11,E12,E13)</f>
        <v>5.537580954933226</v>
      </c>
      <c r="F26" s="79">
        <f>SUM(F11,F12,F13)</f>
        <v>4954.12</v>
      </c>
    </row>
    <row r="27" spans="1:6" x14ac:dyDescent="0.25">
      <c r="A27" s="43" t="s">
        <v>23</v>
      </c>
      <c r="B27" s="2">
        <f>SUM(B14,B15,B16)</f>
        <v>51</v>
      </c>
      <c r="C27" s="2">
        <f>SUM(C14,C15,C16)</f>
        <v>2918.05</v>
      </c>
      <c r="D27" s="1">
        <f>AVERAGE(D14,D15,D16)</f>
        <v>57.104393696581191</v>
      </c>
      <c r="E27" s="79">
        <f>AVERAGE(E14,E15,16)</f>
        <v>9.616239654843719</v>
      </c>
      <c r="F27" s="79">
        <f>SUM(F14,F15,F16)</f>
        <v>19208.75</v>
      </c>
    </row>
    <row r="29" spans="1:6" x14ac:dyDescent="0.25">
      <c r="A29" s="113" t="s">
        <v>39</v>
      </c>
      <c r="B29" s="114"/>
      <c r="C29" s="114"/>
      <c r="D29" s="114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9:D2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F26" sqref="F26"/>
    </sheetView>
  </sheetViews>
  <sheetFormatPr defaultRowHeight="15" x14ac:dyDescent="0.25"/>
  <cols>
    <col min="1" max="1" width="18" customWidth="1"/>
    <col min="2" max="2" width="16.7109375" customWidth="1"/>
    <col min="3" max="3" width="18" customWidth="1"/>
    <col min="4" max="4" width="17.5703125" customWidth="1"/>
    <col min="5" max="5" width="19.140625" customWidth="1"/>
    <col min="6" max="6" width="20.140625" customWidth="1"/>
  </cols>
  <sheetData>
    <row r="1" spans="1:6" x14ac:dyDescent="0.25">
      <c r="A1" s="118" t="s">
        <v>59</v>
      </c>
      <c r="B1" s="119"/>
      <c r="C1" s="119"/>
      <c r="D1" s="119"/>
      <c r="E1" s="119"/>
      <c r="F1" s="120"/>
    </row>
    <row r="2" spans="1:6" x14ac:dyDescent="0.25">
      <c r="A2" s="84">
        <v>2026</v>
      </c>
      <c r="B2" s="100" t="s">
        <v>13</v>
      </c>
      <c r="C2" s="100"/>
      <c r="D2" s="100"/>
      <c r="E2" s="100"/>
      <c r="F2" s="100"/>
    </row>
    <row r="3" spans="1:6" x14ac:dyDescent="0.25">
      <c r="A3" s="85"/>
      <c r="B3" s="100" t="s">
        <v>0</v>
      </c>
      <c r="C3" s="100"/>
      <c r="D3" s="100" t="s">
        <v>3</v>
      </c>
      <c r="E3" s="100"/>
      <c r="F3" s="20" t="s">
        <v>14</v>
      </c>
    </row>
    <row r="4" spans="1:6" ht="27" customHeight="1" x14ac:dyDescent="0.25">
      <c r="A4" s="86"/>
      <c r="B4" s="19" t="s">
        <v>1</v>
      </c>
      <c r="C4" s="19" t="s">
        <v>2</v>
      </c>
      <c r="D4" s="20" t="s">
        <v>4</v>
      </c>
      <c r="E4" s="20" t="s">
        <v>5</v>
      </c>
      <c r="F4" s="20" t="s">
        <v>19</v>
      </c>
    </row>
    <row r="5" spans="1:6" x14ac:dyDescent="0.25">
      <c r="A5" s="80" t="s">
        <v>34</v>
      </c>
      <c r="B5" s="25">
        <v>9</v>
      </c>
      <c r="C5" s="25">
        <v>388.9</v>
      </c>
      <c r="D5" s="25">
        <v>43.211111111111109</v>
      </c>
      <c r="E5" s="82">
        <v>8.0509128310619698</v>
      </c>
      <c r="F5" s="82">
        <v>3131</v>
      </c>
    </row>
    <row r="6" spans="1:6" x14ac:dyDescent="0.25">
      <c r="A6" s="80" t="s">
        <v>35</v>
      </c>
      <c r="B6" s="25">
        <v>11</v>
      </c>
      <c r="C6" s="25">
        <v>370.55</v>
      </c>
      <c r="D6" s="25">
        <v>33.686363636363637</v>
      </c>
      <c r="E6" s="82">
        <v>6.1454594521656993</v>
      </c>
      <c r="F6" s="82">
        <v>2277.1999999999998</v>
      </c>
    </row>
    <row r="7" spans="1:6" x14ac:dyDescent="0.25">
      <c r="A7" s="80" t="s">
        <v>36</v>
      </c>
      <c r="B7" s="25">
        <v>9</v>
      </c>
      <c r="C7" s="25">
        <v>385.7</v>
      </c>
      <c r="D7" s="25">
        <v>42.855555555555554</v>
      </c>
      <c r="E7" s="82">
        <v>6.9502203785325376</v>
      </c>
      <c r="F7" s="82">
        <v>2680.7</v>
      </c>
    </row>
    <row r="8" spans="1:6" x14ac:dyDescent="0.25">
      <c r="A8" s="80" t="s">
        <v>37</v>
      </c>
      <c r="B8" s="25">
        <v>12</v>
      </c>
      <c r="C8" s="25">
        <v>519.5</v>
      </c>
      <c r="D8" s="25">
        <v>43.29</v>
      </c>
      <c r="E8" s="82">
        <v>7.34</v>
      </c>
      <c r="F8" s="82">
        <v>3815.65</v>
      </c>
    </row>
    <row r="9" spans="1:6" x14ac:dyDescent="0.25">
      <c r="A9" s="80" t="s">
        <v>27</v>
      </c>
      <c r="B9" s="25">
        <v>4</v>
      </c>
      <c r="C9" s="25">
        <v>280</v>
      </c>
      <c r="D9" s="25">
        <v>70</v>
      </c>
      <c r="E9" s="82">
        <v>10.25</v>
      </c>
      <c r="F9" s="82">
        <v>2870</v>
      </c>
    </row>
    <row r="10" spans="1:6" x14ac:dyDescent="0.25">
      <c r="A10" s="80" t="s">
        <v>38</v>
      </c>
      <c r="B10" s="25">
        <v>2</v>
      </c>
      <c r="C10" s="25">
        <v>63</v>
      </c>
      <c r="D10" s="25">
        <v>31.5</v>
      </c>
      <c r="E10" s="82">
        <v>6.5</v>
      </c>
      <c r="F10" s="82">
        <v>409.5</v>
      </c>
    </row>
    <row r="11" spans="1:6" x14ac:dyDescent="0.25">
      <c r="A11" s="80" t="s">
        <v>6</v>
      </c>
      <c r="B11" s="24"/>
      <c r="C11" s="24"/>
      <c r="D11" s="24"/>
      <c r="E11" s="24"/>
      <c r="F11" s="24"/>
    </row>
    <row r="12" spans="1:6" x14ac:dyDescent="0.25">
      <c r="A12" s="80" t="s">
        <v>7</v>
      </c>
      <c r="B12" s="24"/>
      <c r="C12" s="24"/>
      <c r="D12" s="24"/>
      <c r="E12" s="24"/>
      <c r="F12" s="24"/>
    </row>
    <row r="13" spans="1:6" x14ac:dyDescent="0.25">
      <c r="A13" s="80" t="s">
        <v>8</v>
      </c>
      <c r="B13" s="24"/>
      <c r="C13" s="24"/>
      <c r="D13" s="24"/>
      <c r="E13" s="24"/>
      <c r="F13" s="24"/>
    </row>
    <row r="14" spans="1:6" x14ac:dyDescent="0.25">
      <c r="A14" s="80" t="s">
        <v>9</v>
      </c>
      <c r="B14" s="24"/>
      <c r="C14" s="24"/>
      <c r="D14" s="24"/>
      <c r="E14" s="24"/>
      <c r="F14" s="24"/>
    </row>
    <row r="15" spans="1:6" x14ac:dyDescent="0.25">
      <c r="A15" s="80" t="s">
        <v>10</v>
      </c>
      <c r="B15" s="24"/>
      <c r="C15" s="24"/>
      <c r="D15" s="24"/>
      <c r="E15" s="24"/>
      <c r="F15" s="24"/>
    </row>
    <row r="16" spans="1:6" x14ac:dyDescent="0.25">
      <c r="A16" s="80" t="s">
        <v>11</v>
      </c>
      <c r="B16" s="24"/>
      <c r="C16" s="24"/>
      <c r="D16" s="24"/>
      <c r="E16" s="24"/>
      <c r="F16" s="24"/>
    </row>
    <row r="17" spans="1:6" ht="24" customHeight="1" x14ac:dyDescent="0.25">
      <c r="A17" s="74" t="s">
        <v>12</v>
      </c>
      <c r="B17" s="24"/>
      <c r="C17" s="24"/>
      <c r="D17" s="24"/>
      <c r="E17" s="24"/>
      <c r="F17" s="24"/>
    </row>
    <row r="20" spans="1:6" x14ac:dyDescent="0.25">
      <c r="A20" s="108" t="s">
        <v>60</v>
      </c>
      <c r="B20" s="109"/>
      <c r="C20" s="109"/>
      <c r="D20" s="109"/>
      <c r="E20" s="109"/>
      <c r="F20" s="110"/>
    </row>
    <row r="21" spans="1:6" x14ac:dyDescent="0.25">
      <c r="A21" s="84">
        <v>2026</v>
      </c>
      <c r="B21" s="104" t="s">
        <v>13</v>
      </c>
      <c r="C21" s="111"/>
      <c r="D21" s="111"/>
      <c r="E21" s="111"/>
      <c r="F21" s="105"/>
    </row>
    <row r="22" spans="1:6" ht="15.75" x14ac:dyDescent="0.25">
      <c r="A22" s="85"/>
      <c r="B22" s="90" t="s">
        <v>0</v>
      </c>
      <c r="C22" s="91"/>
      <c r="D22" s="90" t="s">
        <v>3</v>
      </c>
      <c r="E22" s="91"/>
      <c r="F22" s="19" t="s">
        <v>14</v>
      </c>
    </row>
    <row r="23" spans="1:6" ht="20.25" customHeight="1" x14ac:dyDescent="0.25">
      <c r="A23" s="86"/>
      <c r="B23" s="23" t="s">
        <v>15</v>
      </c>
      <c r="C23" s="23" t="s">
        <v>16</v>
      </c>
      <c r="D23" s="23" t="s">
        <v>17</v>
      </c>
      <c r="E23" s="23" t="s">
        <v>18</v>
      </c>
      <c r="F23" s="19" t="s">
        <v>19</v>
      </c>
    </row>
    <row r="24" spans="1:6" x14ac:dyDescent="0.25">
      <c r="A24" s="43" t="s">
        <v>20</v>
      </c>
      <c r="B24" s="24">
        <f>SUM(B5,B6,B7)</f>
        <v>29</v>
      </c>
      <c r="C24" s="25">
        <f>SUM(C5,C6,C7)</f>
        <v>1145.1500000000001</v>
      </c>
      <c r="D24" s="25">
        <f>AVERAGE(D5,D6,D7)</f>
        <v>39.917676767676767</v>
      </c>
      <c r="E24" s="82">
        <f>AVERAGE(E5,E6,E7)</f>
        <v>7.0488642205867356</v>
      </c>
      <c r="F24" s="82">
        <f>SUM(F5,F6,F7)</f>
        <v>8088.9</v>
      </c>
    </row>
    <row r="25" spans="1:6" x14ac:dyDescent="0.25">
      <c r="A25" s="43" t="s">
        <v>21</v>
      </c>
      <c r="B25" s="25">
        <f>SUM(B8,B9,B10)</f>
        <v>18</v>
      </c>
      <c r="C25" s="25">
        <f>SUM(C8,C9,C10)</f>
        <v>862.5</v>
      </c>
      <c r="D25" s="25">
        <f>AVERAGE(D8,D9,D10)</f>
        <v>48.263333333333328</v>
      </c>
      <c r="E25" s="82">
        <f>AVERAGE(E8,E9,E10)</f>
        <v>8.0299999999999994</v>
      </c>
      <c r="F25" s="82">
        <f>SUM(F8,F9,F10)</f>
        <v>7095.15</v>
      </c>
    </row>
    <row r="26" spans="1:6" x14ac:dyDescent="0.25">
      <c r="A26" s="43" t="s">
        <v>22</v>
      </c>
      <c r="B26" s="24"/>
      <c r="C26" s="24"/>
      <c r="D26" s="24"/>
      <c r="E26" s="24"/>
      <c r="F26" s="24"/>
    </row>
    <row r="27" spans="1:6" x14ac:dyDescent="0.25">
      <c r="A27" s="43" t="s">
        <v>23</v>
      </c>
      <c r="B27" s="24"/>
      <c r="C27" s="24"/>
      <c r="D27" s="24"/>
      <c r="E27" s="24"/>
      <c r="F27" s="24"/>
    </row>
    <row r="28" spans="1:6" x14ac:dyDescent="0.25">
      <c r="A28" s="113" t="s">
        <v>39</v>
      </c>
      <c r="B28" s="114"/>
      <c r="C28" s="114"/>
      <c r="D28" s="114"/>
    </row>
  </sheetData>
  <mergeCells count="11">
    <mergeCell ref="A20:F20"/>
    <mergeCell ref="A1:F1"/>
    <mergeCell ref="A2:A4"/>
    <mergeCell ref="B2:F2"/>
    <mergeCell ref="B3:C3"/>
    <mergeCell ref="D3:E3"/>
    <mergeCell ref="A21:A23"/>
    <mergeCell ref="B21:F21"/>
    <mergeCell ref="B22:C22"/>
    <mergeCell ref="D22:E22"/>
    <mergeCell ref="A28:D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Tilomai Wong</dc:creator>
  <cp:lastModifiedBy>Fereni Shalom Tofilau</cp:lastModifiedBy>
  <cp:lastPrinted>2021-03-22T02:59:16Z</cp:lastPrinted>
  <dcterms:created xsi:type="dcterms:W3CDTF">2019-02-17T21:05:09Z</dcterms:created>
  <dcterms:modified xsi:type="dcterms:W3CDTF">2026-07-21T20:17:53Z</dcterms:modified>
</cp:coreProperties>
</file>