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1417EEB8-D274-465B-BE6D-B67D15BEB74D}" xr6:coauthVersionLast="47" xr6:coauthVersionMax="47" xr10:uidLastSave="{00000000-0000-0000-0000-000000000000}"/>
  <bookViews>
    <workbookView xWindow="14295" yWindow="0" windowWidth="14610" windowHeight="15585" firstSheet="7" activeTab="13" xr2:uid="{00000000-000D-0000-FFFF-FFFF00000000}"/>
  </bookViews>
  <sheets>
    <sheet name="2013" sheetId="5" r:id="rId1"/>
    <sheet name="2014" sheetId="7" r:id="rId2"/>
    <sheet name="2015" sheetId="8" r:id="rId3"/>
    <sheet name="2016" sheetId="9" r:id="rId4"/>
    <sheet name="2017" sheetId="10" r:id="rId5"/>
    <sheet name="2018" sheetId="1" r:id="rId6"/>
    <sheet name="2019" sheetId="2" r:id="rId7"/>
    <sheet name="2020" sheetId="3" r:id="rId8"/>
    <sheet name="2021" sheetId="4" r:id="rId9"/>
    <sheet name="2022" sheetId="11" r:id="rId10"/>
    <sheet name="2023" sheetId="12" r:id="rId11"/>
    <sheet name="2024" sheetId="14" r:id="rId12"/>
    <sheet name="2025" sheetId="15" r:id="rId13"/>
    <sheet name="2026" sheetId="1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6" l="1"/>
  <c r="E25" i="16"/>
  <c r="D25" i="16"/>
  <c r="C25" i="16"/>
  <c r="B25" i="16"/>
  <c r="F24" i="16" l="1"/>
  <c r="E24" i="16"/>
  <c r="D24" i="16"/>
  <c r="C24" i="16"/>
  <c r="B24" i="16"/>
  <c r="C24" i="15" l="1"/>
  <c r="D24" i="15"/>
  <c r="F17" i="15" l="1"/>
  <c r="E17" i="15"/>
  <c r="D17" i="15"/>
  <c r="C17" i="15"/>
  <c r="B17" i="15"/>
  <c r="F27" i="15"/>
  <c r="F26" i="15"/>
  <c r="E27" i="15"/>
  <c r="E26" i="15"/>
  <c r="D27" i="15"/>
  <c r="D26" i="15"/>
  <c r="C27" i="15"/>
  <c r="C26" i="15"/>
  <c r="B26" i="15"/>
  <c r="B27" i="15"/>
  <c r="B24" i="15"/>
  <c r="B25" i="15"/>
  <c r="F25" i="15" l="1"/>
  <c r="E25" i="15"/>
  <c r="D25" i="15"/>
  <c r="C25" i="15"/>
  <c r="D24" i="4" l="1"/>
  <c r="D24" i="11"/>
  <c r="F24" i="15"/>
  <c r="E24" i="15"/>
  <c r="D24" i="14"/>
  <c r="F27" i="14" l="1"/>
  <c r="E27" i="14"/>
  <c r="D27" i="14"/>
  <c r="C27" i="14"/>
  <c r="B27" i="14"/>
  <c r="B26" i="14"/>
  <c r="F17" i="14"/>
  <c r="E17" i="14"/>
  <c r="D17" i="14"/>
  <c r="C17" i="14"/>
  <c r="B17" i="14"/>
  <c r="F26" i="14" l="1"/>
  <c r="E26" i="14"/>
  <c r="D26" i="14"/>
  <c r="C26" i="14"/>
  <c r="C25" i="14"/>
  <c r="B25" i="14"/>
  <c r="B24" i="14"/>
  <c r="F25" i="14" l="1"/>
  <c r="E25" i="14"/>
  <c r="D25" i="14"/>
  <c r="F24" i="14"/>
  <c r="E24" i="14"/>
  <c r="C24" i="14"/>
  <c r="F27" i="12" l="1"/>
  <c r="E27" i="12"/>
  <c r="D27" i="12"/>
  <c r="C27" i="12"/>
  <c r="B27" i="12"/>
  <c r="F17" i="12"/>
  <c r="E17" i="12"/>
  <c r="D17" i="12"/>
  <c r="C17" i="12"/>
  <c r="B17" i="12"/>
  <c r="E25" i="12" l="1"/>
  <c r="D25" i="12"/>
  <c r="F26" i="12" l="1"/>
  <c r="F25" i="12"/>
  <c r="F24" i="12"/>
  <c r="C25" i="12"/>
  <c r="B25" i="12"/>
  <c r="B24" i="12"/>
  <c r="C26" i="12" l="1"/>
  <c r="B26" i="12"/>
  <c r="E26" i="12" l="1"/>
  <c r="E24" i="12"/>
  <c r="D24" i="12"/>
  <c r="D26" i="12"/>
  <c r="C24" i="12"/>
  <c r="B17" i="3" l="1"/>
  <c r="C17" i="3"/>
  <c r="D17" i="3"/>
  <c r="E17" i="3"/>
  <c r="F17" i="3"/>
  <c r="B17" i="11" l="1"/>
  <c r="F27" i="11"/>
  <c r="E27" i="11"/>
  <c r="D27" i="11"/>
  <c r="C27" i="11"/>
  <c r="B27" i="11"/>
  <c r="E17" i="11"/>
  <c r="D17" i="11"/>
  <c r="F17" i="11"/>
  <c r="F26" i="11" l="1"/>
  <c r="E26" i="11" l="1"/>
  <c r="D26" i="11"/>
  <c r="B26" i="11"/>
  <c r="C26" i="11"/>
  <c r="F25" i="11" l="1"/>
  <c r="E24" i="11"/>
  <c r="E25" i="11"/>
  <c r="D25" i="11"/>
  <c r="C25" i="11"/>
  <c r="B25" i="11"/>
  <c r="C17" i="11"/>
  <c r="F24" i="11" l="1"/>
  <c r="C24" i="11" l="1"/>
  <c r="B24" i="11"/>
  <c r="F25" i="10" l="1"/>
  <c r="F24" i="10"/>
  <c r="E25" i="10"/>
  <c r="E24" i="10"/>
  <c r="D25" i="10"/>
  <c r="D24" i="10"/>
  <c r="C25" i="10"/>
  <c r="C24" i="10"/>
  <c r="B25" i="10"/>
  <c r="B24" i="10"/>
  <c r="F27" i="9"/>
  <c r="F26" i="9"/>
  <c r="F25" i="9"/>
  <c r="F24" i="9"/>
  <c r="F17" i="9"/>
  <c r="E17" i="9"/>
  <c r="D17" i="9"/>
  <c r="C17" i="9"/>
  <c r="B17" i="9"/>
  <c r="E27" i="9"/>
  <c r="E26" i="9"/>
  <c r="E25" i="9"/>
  <c r="D25" i="9"/>
  <c r="D26" i="9"/>
  <c r="D27" i="9"/>
  <c r="E24" i="9"/>
  <c r="D24" i="9"/>
  <c r="C27" i="9"/>
  <c r="C26" i="9"/>
  <c r="C25" i="9"/>
  <c r="C24" i="9"/>
  <c r="B27" i="9"/>
  <c r="B26" i="9"/>
  <c r="B25" i="9"/>
  <c r="B24" i="9"/>
  <c r="F27" i="8"/>
  <c r="F26" i="8"/>
  <c r="F25" i="8"/>
  <c r="F24" i="8"/>
  <c r="E27" i="8"/>
  <c r="E26" i="8"/>
  <c r="E25" i="8"/>
  <c r="E24" i="8"/>
  <c r="D27" i="8"/>
  <c r="D26" i="8"/>
  <c r="D25" i="8"/>
  <c r="D24" i="8"/>
  <c r="C27" i="8"/>
  <c r="C26" i="8"/>
  <c r="C25" i="8"/>
  <c r="C24" i="8"/>
  <c r="B27" i="8"/>
  <c r="B26" i="8"/>
  <c r="B25" i="8"/>
  <c r="B24" i="8"/>
  <c r="F17" i="8"/>
  <c r="E17" i="8"/>
  <c r="D17" i="8"/>
  <c r="C17" i="8"/>
  <c r="B17" i="8"/>
  <c r="F17" i="7"/>
  <c r="E17" i="7"/>
  <c r="D17" i="7"/>
  <c r="C17" i="7"/>
  <c r="B17" i="7"/>
  <c r="F27" i="7"/>
  <c r="F26" i="7"/>
  <c r="F25" i="7"/>
  <c r="F24" i="7"/>
  <c r="E27" i="7"/>
  <c r="E26" i="7"/>
  <c r="E25" i="7"/>
  <c r="E24" i="7"/>
  <c r="D27" i="7"/>
  <c r="D26" i="7"/>
  <c r="D25" i="7"/>
  <c r="D24" i="7"/>
  <c r="C27" i="7"/>
  <c r="C26" i="7"/>
  <c r="C25" i="7"/>
  <c r="C24" i="7"/>
  <c r="B27" i="7"/>
  <c r="B26" i="7"/>
  <c r="B25" i="7"/>
  <c r="B24" i="7"/>
  <c r="F27" i="5"/>
  <c r="F26" i="5"/>
  <c r="E27" i="5"/>
  <c r="E26" i="5"/>
  <c r="D27" i="5"/>
  <c r="D26" i="5"/>
  <c r="C27" i="5"/>
  <c r="C26" i="5"/>
  <c r="B27" i="5"/>
  <c r="B26" i="5"/>
  <c r="B17" i="5"/>
  <c r="F17" i="5"/>
  <c r="E17" i="5"/>
  <c r="D17" i="5"/>
  <c r="C17" i="5"/>
  <c r="F27" i="4" l="1"/>
  <c r="E27" i="4"/>
  <c r="D27" i="4"/>
  <c r="C27" i="4"/>
  <c r="B27" i="4"/>
  <c r="F26" i="4"/>
  <c r="E26" i="4"/>
  <c r="D26" i="4"/>
  <c r="C26" i="4"/>
  <c r="B26" i="4"/>
  <c r="B24" i="4"/>
  <c r="F17" i="4"/>
  <c r="D17" i="4"/>
  <c r="E17" i="4"/>
  <c r="C17" i="4"/>
  <c r="B17" i="4"/>
  <c r="F25" i="4" l="1"/>
  <c r="E25" i="4"/>
  <c r="D25" i="4"/>
  <c r="C25" i="4"/>
  <c r="B25" i="4"/>
  <c r="F24" i="4" l="1"/>
  <c r="E24" i="4"/>
  <c r="C24" i="4"/>
  <c r="F27" i="1" l="1"/>
  <c r="F26" i="1"/>
  <c r="F25" i="1"/>
  <c r="F24" i="1"/>
  <c r="E27" i="1"/>
  <c r="E26" i="1"/>
  <c r="E25" i="1"/>
  <c r="E24" i="1"/>
  <c r="D24" i="1"/>
  <c r="D25" i="1"/>
  <c r="D26" i="1"/>
  <c r="D27" i="1"/>
  <c r="C27" i="1"/>
  <c r="C26" i="1"/>
  <c r="C25" i="1"/>
  <c r="C24" i="1"/>
  <c r="B27" i="1"/>
  <c r="B26" i="1"/>
  <c r="B25" i="1"/>
  <c r="B24" i="1"/>
  <c r="C17" i="1"/>
  <c r="D17" i="1"/>
  <c r="E17" i="1"/>
  <c r="F17" i="1"/>
  <c r="B17" i="1"/>
  <c r="E17" i="2"/>
  <c r="F17" i="2"/>
  <c r="C17" i="2"/>
  <c r="B17" i="2"/>
  <c r="F27" i="2"/>
  <c r="F26" i="2"/>
  <c r="F25" i="2"/>
  <c r="F24" i="2"/>
  <c r="E27" i="2"/>
  <c r="E26" i="2"/>
  <c r="E25" i="2"/>
  <c r="E24" i="2"/>
  <c r="D27" i="2"/>
  <c r="D26" i="2"/>
  <c r="D25" i="2"/>
  <c r="D24" i="2"/>
  <c r="C27" i="2"/>
  <c r="C26" i="2"/>
  <c r="C25" i="2"/>
  <c r="C24" i="2"/>
  <c r="B27" i="2"/>
  <c r="B26" i="2"/>
  <c r="B25" i="2"/>
  <c r="B24" i="2"/>
  <c r="D17" i="2"/>
  <c r="D27" i="3" l="1"/>
  <c r="F27" i="3"/>
  <c r="E27" i="3"/>
  <c r="C27" i="3"/>
  <c r="F26" i="3"/>
  <c r="D26" i="3"/>
  <c r="B27" i="3"/>
  <c r="C26" i="3"/>
  <c r="B26" i="3"/>
  <c r="E26" i="3" l="1"/>
  <c r="B25" i="3" l="1"/>
  <c r="B24" i="3"/>
  <c r="F25" i="3" l="1"/>
  <c r="E25" i="3"/>
  <c r="D25" i="3"/>
  <c r="C25" i="3"/>
  <c r="F24" i="3" l="1"/>
  <c r="E24" i="3"/>
  <c r="D24" i="3"/>
  <c r="C24" i="3"/>
</calcChain>
</file>

<file path=xl/sharedStrings.xml><?xml version="1.0" encoding="utf-8"?>
<sst xmlns="http://schemas.openxmlformats.org/spreadsheetml/2006/main" count="533" uniqueCount="55">
  <si>
    <t>BEEF</t>
  </si>
  <si>
    <t>Total</t>
  </si>
  <si>
    <t>Average</t>
  </si>
  <si>
    <t>Total Revenue</t>
  </si>
  <si>
    <t>$SAT</t>
  </si>
  <si>
    <t>Weight (kg)</t>
  </si>
  <si>
    <t>Carcass Weight (kg)</t>
  </si>
  <si>
    <t>Farmgate Price ($/kg)</t>
  </si>
  <si>
    <t>May</t>
  </si>
  <si>
    <t>June</t>
  </si>
  <si>
    <t>No. Carcasses</t>
  </si>
  <si>
    <t>Source: APHD Monthly Meat Data Collection</t>
  </si>
  <si>
    <t>July</t>
  </si>
  <si>
    <t>August</t>
  </si>
  <si>
    <t>September</t>
  </si>
  <si>
    <t>Q1</t>
  </si>
  <si>
    <t>Q2</t>
  </si>
  <si>
    <t>Q3</t>
  </si>
  <si>
    <t>Q4</t>
  </si>
  <si>
    <t>October</t>
  </si>
  <si>
    <t>November</t>
  </si>
  <si>
    <t>December</t>
  </si>
  <si>
    <t>TABLE 2: Quarterly Average and Total Supply &amp; Sales of Beef Meat at Selected Local Retail Stores 2020</t>
  </si>
  <si>
    <t>Table 2: Quarterly Average and Total Supply &amp; Sales of Beef Meat at Selected Local Retail Stores 2018</t>
  </si>
  <si>
    <t>Table 1: Average Weight and Total Sales of Beef Meat at Local Retail Stores from Jan -December 2018</t>
  </si>
  <si>
    <t>TABLE 1: Average Weight and Total Sales of Beef Meat at Local Retail Stores from  January-December 2020</t>
  </si>
  <si>
    <t>Table 1: Average Weight and Total Sales of Beef Meat at Local Retail Stores from Jan- Dec 2019</t>
  </si>
  <si>
    <t>Table 2: Quarterly Average and Total Supply &amp; Sales of Beef Meat at Selected Local Retail Stores 2019</t>
  </si>
  <si>
    <t>TABLE 2: Quarterly Average and Total Supply &amp; Sales of Beef Meat at Selected Local Retail Stores 2021</t>
  </si>
  <si>
    <t>January</t>
  </si>
  <si>
    <t>February</t>
  </si>
  <si>
    <t>March</t>
  </si>
  <si>
    <t>April</t>
  </si>
  <si>
    <t>TABLE 1: Average Weight and Total Sales of Beef Meat at Local Retail Stores from  January-December 2021</t>
  </si>
  <si>
    <t>TABLE 1: Average Weight and Total Sales of Beef Meat at Local Retail Stores from  January-December 2013</t>
  </si>
  <si>
    <t>TABLE 2: Quarterly Average and Total Supply &amp; Sales of Beef Meat at Selected Local Retail Stores 2013</t>
  </si>
  <si>
    <t>TABLE 1: Average Weight and Total Sales of Beef Meat at Local Retail Stores from  January-December 2014</t>
  </si>
  <si>
    <t>TABLE 2: Quarterly Average and Total Supply &amp; Sales of Beef Meat at Selected Local Retail Stores 2014</t>
  </si>
  <si>
    <t>TABLE 1: Average Weight and Total Sales of Beef Meat at Local Retail Stores from  January-December 2015</t>
  </si>
  <si>
    <t>TABLE 2: Quarterly Average and Total Supply &amp; Sales of Beef Meat at Selected Local Retail Stores 2015</t>
  </si>
  <si>
    <t>TABLE 1: Average Weight and Total Sales of Beef Meat at Local Retail Stores from  January-December 2016</t>
  </si>
  <si>
    <t>TABLE 2: Quarterly Average and Total Supply &amp; Sales of Beef Meat at Selected Local Retail Stores 2016</t>
  </si>
  <si>
    <t>TABLE 1: Average Weight and Total Sales of Beef Meat at Local Retail Stores from  January-December 2017</t>
  </si>
  <si>
    <t>TABLE 2: Quarterly Average and Total Supply &amp; Sales of Beef Meat at Selected Local Retail Stores 2017</t>
  </si>
  <si>
    <t>TABLE 1: Average Weight and Total Sales of Beef Meat at Local Retail Stores from January to March 2022</t>
  </si>
  <si>
    <t>TABLE 2: Quarterly Average and Total Supply &amp; Sales of Beef Meat at Selected Local Retail Stores 2022</t>
  </si>
  <si>
    <t>TABLE 2: Quarterly Average and Total Supply &amp; Sales of Beef Meat at Selected Local Retail Stores 2023</t>
  </si>
  <si>
    <t>TABLE 1: Average Weight and Total Sales of Beef Meat at Local Retail Stores from January to December 2024</t>
  </si>
  <si>
    <t>TABLE 1: Average Weight and Total Sales of Beef Meat at Local Retail Stores from January to December 2023</t>
  </si>
  <si>
    <t>TABLE 2: Quarterly Average and Total Supply &amp; Sales of Beef Meat at Selected Local Retail Stores 2024</t>
  </si>
  <si>
    <t>TABLE 1: Average Weight and Total Sales of Beef Meat at Local Retail Stores from January to December 2025</t>
  </si>
  <si>
    <t>TABLE 2: Quarterly Average and Total Supply &amp; Sales of Beef Meat at Selected Local Retail Stores 2025</t>
  </si>
  <si>
    <t>TABLE 1: Average Weight and Total Sales of Beef Meat at Local Retail Stores from January to December 2026</t>
  </si>
  <si>
    <t>TABLE 2: Quarterly Average and Total Supply &amp; Sales of Beef Meat at Selected Local Retail Stores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</si>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</sst>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WS$&quot;* #,##0.00_-;\-&quot;WS$&quot;* #,##0.00_-;_-&quot;WS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  <numFmt numFmtId="167" formatCode="_-[$$-409]* #,##0.00_ ;_-[$$-409]* \-#,##0.00\ ;_-[$$-409]* &quot;-&quot;??_ ;_-@_ 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0" fillId="0" borderId="1" xfId="0" applyBorder="1"/>
    <xf numFmtId="166" fontId="0" fillId="0" borderId="1" xfId="0" applyNumberFormat="1" applyBorder="1"/>
    <xf numFmtId="166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0" fillId="0" borderId="1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3" fillId="0" borderId="1" xfId="0" applyNumberFormat="1" applyFont="1" applyBorder="1" applyAlignment="1">
      <alignment horizontal="center" vertical="top" wrapText="1"/>
    </xf>
    <xf numFmtId="166" fontId="0" fillId="0" borderId="0" xfId="0" applyNumberFormat="1"/>
    <xf numFmtId="166" fontId="0" fillId="0" borderId="6" xfId="1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164" fontId="2" fillId="0" borderId="1" xfId="2" applyFont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5" fillId="2" borderId="1" xfId="0" applyFont="1" applyFill="1" applyBorder="1"/>
    <xf numFmtId="3" fontId="5" fillId="2" borderId="1" xfId="0" applyNumberFormat="1" applyFont="1" applyFill="1" applyBorder="1"/>
    <xf numFmtId="166" fontId="5" fillId="2" borderId="1" xfId="0" applyNumberFormat="1" applyFont="1" applyFill="1" applyBorder="1"/>
    <xf numFmtId="0" fontId="0" fillId="2" borderId="1" xfId="0" applyFill="1" applyBorder="1"/>
    <xf numFmtId="166" fontId="0" fillId="3" borderId="1" xfId="0" applyNumberFormat="1" applyFill="1" applyBorder="1"/>
    <xf numFmtId="166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166" fontId="0" fillId="3" borderId="1" xfId="0" applyNumberFormat="1" applyFill="1" applyBorder="1" applyAlignment="1">
      <alignment horizontal="center" wrapText="1"/>
    </xf>
    <xf numFmtId="2" fontId="0" fillId="2" borderId="1" xfId="0" applyNumberForma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0" fontId="0" fillId="2" borderId="11" xfId="0" applyFill="1" applyBorder="1"/>
    <xf numFmtId="0" fontId="0" fillId="0" borderId="11" xfId="0" applyBorder="1"/>
    <xf numFmtId="3" fontId="0" fillId="0" borderId="11" xfId="0" applyNumberFormat="1" applyBorder="1"/>
    <xf numFmtId="3" fontId="0" fillId="0" borderId="0" xfId="0" applyNumberFormat="1"/>
    <xf numFmtId="167" fontId="2" fillId="0" borderId="1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7" fontId="2" fillId="0" borderId="1" xfId="2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4" fontId="0" fillId="2" borderId="1" xfId="2" applyFont="1" applyFill="1" applyBorder="1"/>
    <xf numFmtId="4" fontId="0" fillId="0" borderId="6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167" fontId="0" fillId="0" borderId="6" xfId="0" applyNumberFormat="1" applyBorder="1" applyAlignment="1">
      <alignment horizontal="center" vertical="center" wrapText="1"/>
    </xf>
    <xf numFmtId="164" fontId="0" fillId="0" borderId="1" xfId="2" applyFont="1" applyBorder="1" applyAlignment="1">
      <alignment horizontal="center" vertical="center" wrapText="1"/>
    </xf>
    <xf numFmtId="164" fontId="0" fillId="0" borderId="6" xfId="2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2" fontId="0" fillId="2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6" fillId="2" borderId="1" xfId="0" applyFont="1" applyFill="1" applyBorder="1"/>
    <xf numFmtId="2" fontId="0" fillId="0" borderId="1" xfId="0" applyNumberFormat="1" applyBorder="1" applyAlignment="1">
      <alignment vertical="center" wrapText="1"/>
    </xf>
    <xf numFmtId="2" fontId="0" fillId="0" borderId="6" xfId="0" applyNumberFormat="1" applyBorder="1" applyAlignment="1">
      <alignment vertical="center" wrapText="1"/>
    </xf>
    <xf numFmtId="2" fontId="4" fillId="0" borderId="6" xfId="0" applyNumberFormat="1" applyFont="1" applyBorder="1"/>
    <xf numFmtId="2" fontId="0" fillId="0" borderId="10" xfId="0" applyNumberFormat="1" applyBorder="1"/>
    <xf numFmtId="2" fontId="4" fillId="0" borderId="10" xfId="0" applyNumberFormat="1" applyFont="1" applyBorder="1"/>
    <xf numFmtId="2" fontId="6" fillId="2" borderId="1" xfId="0" applyNumberFormat="1" applyFont="1" applyFill="1" applyBorder="1"/>
    <xf numFmtId="164" fontId="0" fillId="0" borderId="1" xfId="2" applyFont="1" applyBorder="1" applyAlignment="1">
      <alignment vertical="center" wrapText="1"/>
    </xf>
    <xf numFmtId="164" fontId="0" fillId="0" borderId="6" xfId="2" applyFont="1" applyBorder="1" applyAlignment="1">
      <alignment vertical="center" wrapText="1"/>
    </xf>
    <xf numFmtId="164" fontId="4" fillId="0" borderId="6" xfId="2" applyFont="1" applyBorder="1" applyAlignment="1"/>
    <xf numFmtId="164" fontId="0" fillId="0" borderId="1" xfId="2" applyFont="1" applyBorder="1" applyAlignment="1"/>
    <xf numFmtId="164" fontId="6" fillId="2" borderId="1" xfId="2" applyFont="1" applyFill="1" applyBorder="1" applyAlignment="1"/>
    <xf numFmtId="164" fontId="2" fillId="0" borderId="6" xfId="2" applyFont="1" applyBorder="1" applyAlignment="1"/>
    <xf numFmtId="164" fontId="2" fillId="0" borderId="1" xfId="2" applyFont="1" applyBorder="1" applyAlignment="1"/>
    <xf numFmtId="164" fontId="0" fillId="0" borderId="1" xfId="2" applyFont="1" applyBorder="1"/>
    <xf numFmtId="166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6" fontId="0" fillId="3" borderId="1" xfId="0" applyNumberFormat="1" applyFill="1" applyBorder="1" applyAlignment="1">
      <alignment horizontal="center" vertical="center"/>
    </xf>
    <xf numFmtId="165" fontId="0" fillId="0" borderId="1" xfId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164" fontId="0" fillId="0" borderId="1" xfId="2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6" fontId="0" fillId="3" borderId="6" xfId="0" applyNumberFormat="1" applyFill="1" applyBorder="1" applyAlignment="1">
      <alignment horizontal="center" vertical="center" wrapText="1"/>
    </xf>
    <xf numFmtId="166" fontId="0" fillId="3" borderId="6" xfId="0" applyNumberFormat="1" applyFill="1" applyBorder="1" applyAlignment="1">
      <alignment horizontal="center" vertical="center"/>
    </xf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164" fontId="0" fillId="4" borderId="1" xfId="2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4" fontId="0" fillId="0" borderId="1" xfId="0" applyNumberFormat="1" applyBorder="1"/>
    <xf numFmtId="0" fontId="0" fillId="3" borderId="6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>
      <selection activeCell="C34" sqref="C34"/>
    </sheetView>
  </sheetViews>
  <sheetFormatPr defaultRowHeight="15" x14ac:dyDescent="0.25"/>
  <cols>
    <col min="1" max="1" width="19.5703125" customWidth="1"/>
    <col min="2" max="2" width="19.28515625" customWidth="1"/>
    <col min="3" max="3" width="14.140625" customWidth="1"/>
    <col min="4" max="4" width="14.28515625" customWidth="1"/>
    <col min="5" max="5" width="18.28515625" customWidth="1"/>
    <col min="6" max="6" width="38.140625" customWidth="1"/>
  </cols>
  <sheetData>
    <row r="1" spans="1:6" ht="15.75" x14ac:dyDescent="0.25">
      <c r="A1" s="119" t="s">
        <v>34</v>
      </c>
      <c r="B1" s="120"/>
      <c r="C1" s="120"/>
      <c r="D1" s="120"/>
      <c r="E1" s="120"/>
      <c r="F1" s="121"/>
    </row>
    <row r="2" spans="1:6" x14ac:dyDescent="0.25">
      <c r="A2" s="111">
        <v>2013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40" t="s">
        <v>7</v>
      </c>
      <c r="F4" s="41" t="s">
        <v>4</v>
      </c>
    </row>
    <row r="5" spans="1:6" x14ac:dyDescent="0.25">
      <c r="A5" s="2" t="s">
        <v>29</v>
      </c>
      <c r="B5" s="7"/>
      <c r="C5" s="8"/>
      <c r="D5" s="7"/>
      <c r="E5" s="11"/>
      <c r="F5" s="14"/>
    </row>
    <row r="6" spans="1:6" x14ac:dyDescent="0.25">
      <c r="A6" s="2" t="s">
        <v>30</v>
      </c>
      <c r="B6" s="9"/>
      <c r="C6" s="10"/>
      <c r="D6" s="9"/>
      <c r="E6" s="12"/>
      <c r="F6" s="15"/>
    </row>
    <row r="7" spans="1:6" x14ac:dyDescent="0.25">
      <c r="A7" s="2" t="s">
        <v>31</v>
      </c>
      <c r="B7" s="9"/>
      <c r="C7" s="10"/>
      <c r="D7" s="9"/>
      <c r="E7" s="12"/>
      <c r="F7" s="15"/>
    </row>
    <row r="8" spans="1:6" x14ac:dyDescent="0.25">
      <c r="A8" s="2" t="s">
        <v>32</v>
      </c>
      <c r="B8" s="9"/>
      <c r="C8" s="10"/>
      <c r="D8" s="9"/>
      <c r="E8" s="12"/>
      <c r="F8" s="19"/>
    </row>
    <row r="9" spans="1:6" x14ac:dyDescent="0.25">
      <c r="A9" s="2" t="s">
        <v>8</v>
      </c>
      <c r="B9" s="9"/>
      <c r="C9" s="10"/>
      <c r="D9" s="9"/>
      <c r="E9" s="12"/>
      <c r="F9" s="19"/>
    </row>
    <row r="10" spans="1:6" x14ac:dyDescent="0.25">
      <c r="A10" s="2" t="s">
        <v>9</v>
      </c>
      <c r="B10" s="16"/>
      <c r="C10" s="10"/>
      <c r="D10" s="17"/>
      <c r="E10" s="18"/>
      <c r="F10" s="20"/>
    </row>
    <row r="11" spans="1:6" x14ac:dyDescent="0.25">
      <c r="A11" s="2" t="s">
        <v>12</v>
      </c>
      <c r="B11" s="22">
        <v>152</v>
      </c>
      <c r="C11" s="10">
        <v>26184</v>
      </c>
      <c r="D11" s="10">
        <v>172</v>
      </c>
      <c r="E11" s="23">
        <v>7.04</v>
      </c>
      <c r="F11" s="23">
        <v>184338.25</v>
      </c>
    </row>
    <row r="12" spans="1:6" x14ac:dyDescent="0.25">
      <c r="A12" s="2" t="s">
        <v>13</v>
      </c>
      <c r="B12" s="22">
        <v>124</v>
      </c>
      <c r="C12" s="10">
        <v>24250</v>
      </c>
      <c r="D12" s="10">
        <v>196</v>
      </c>
      <c r="E12" s="23">
        <v>6.51</v>
      </c>
      <c r="F12" s="23">
        <v>157867.5</v>
      </c>
    </row>
    <row r="13" spans="1:6" x14ac:dyDescent="0.25">
      <c r="A13" s="2" t="s">
        <v>14</v>
      </c>
      <c r="B13" s="22">
        <v>125</v>
      </c>
      <c r="C13" s="10">
        <v>23392</v>
      </c>
      <c r="D13" s="10">
        <v>187</v>
      </c>
      <c r="E13" s="23">
        <v>6.73</v>
      </c>
      <c r="F13" s="24">
        <v>178749.18</v>
      </c>
    </row>
    <row r="14" spans="1:6" x14ac:dyDescent="0.25">
      <c r="A14" s="2" t="s">
        <v>19</v>
      </c>
      <c r="B14" s="22">
        <v>141</v>
      </c>
      <c r="C14" s="10">
        <v>26481</v>
      </c>
      <c r="D14" s="10">
        <v>188</v>
      </c>
      <c r="E14" s="23">
        <v>6.75</v>
      </c>
      <c r="F14" s="23">
        <v>141967.25</v>
      </c>
    </row>
    <row r="15" spans="1:6" x14ac:dyDescent="0.25">
      <c r="A15" s="2" t="s">
        <v>20</v>
      </c>
      <c r="B15" s="22">
        <v>138</v>
      </c>
      <c r="C15" s="10">
        <v>24599</v>
      </c>
      <c r="D15" s="10">
        <v>178</v>
      </c>
      <c r="E15" s="23">
        <v>5.76</v>
      </c>
      <c r="F15" s="23">
        <v>178411.64</v>
      </c>
    </row>
    <row r="16" spans="1:6" x14ac:dyDescent="0.25">
      <c r="A16" s="2" t="s">
        <v>21</v>
      </c>
      <c r="B16" s="22">
        <v>157</v>
      </c>
      <c r="C16" s="10">
        <v>28555</v>
      </c>
      <c r="D16" s="10">
        <v>182</v>
      </c>
      <c r="E16" s="23">
        <v>6.23</v>
      </c>
      <c r="F16" s="23">
        <v>152175.66</v>
      </c>
    </row>
    <row r="17" spans="1:6" x14ac:dyDescent="0.25">
      <c r="A17" s="38" t="s">
        <v>1</v>
      </c>
      <c r="B17" s="44">
        <f>SUM(B11:B16)</f>
        <v>837</v>
      </c>
      <c r="C17" s="44">
        <f>SUM(C11:C16)</f>
        <v>153461</v>
      </c>
      <c r="D17" s="45">
        <f>AVERAGE(D11:D16)</f>
        <v>183.83333333333334</v>
      </c>
      <c r="E17" s="45">
        <f>AVERAGE(E11:E16)</f>
        <v>6.503333333333333</v>
      </c>
      <c r="F17" s="46">
        <f>SUM(F11:F16)</f>
        <v>993509.48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ht="15.75" x14ac:dyDescent="0.25">
      <c r="A20" s="119" t="s">
        <v>35</v>
      </c>
      <c r="B20" s="120"/>
      <c r="C20" s="120"/>
      <c r="D20" s="120"/>
      <c r="E20" s="120"/>
      <c r="F20" s="121"/>
    </row>
    <row r="21" spans="1:6" x14ac:dyDescent="0.25">
      <c r="A21" s="111">
        <v>2013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/>
      <c r="C24" s="5"/>
      <c r="D24" s="5"/>
      <c r="E24" s="3"/>
      <c r="F24" s="3"/>
    </row>
    <row r="25" spans="1:6" x14ac:dyDescent="0.25">
      <c r="A25" s="38" t="s">
        <v>16</v>
      </c>
      <c r="B25" s="2"/>
      <c r="C25" s="5"/>
      <c r="D25" s="21"/>
      <c r="E25" s="3"/>
      <c r="F25" s="3"/>
    </row>
    <row r="26" spans="1:6" x14ac:dyDescent="0.25">
      <c r="A26" s="38" t="s">
        <v>17</v>
      </c>
      <c r="B26" s="2">
        <f>SUM(B11:B13)</f>
        <v>401</v>
      </c>
      <c r="C26" s="2">
        <f>SUM(C11:C13)</f>
        <v>73826</v>
      </c>
      <c r="D26" s="5">
        <f>AVERAGE(D11:D13)</f>
        <v>185</v>
      </c>
      <c r="E26" s="5">
        <f>AVERAGE(E11:E13)</f>
        <v>6.7600000000000007</v>
      </c>
      <c r="F26" s="3">
        <f>SUM(F11:F13)</f>
        <v>520954.93</v>
      </c>
    </row>
    <row r="27" spans="1:6" x14ac:dyDescent="0.25">
      <c r="A27" s="38" t="s">
        <v>18</v>
      </c>
      <c r="B27" s="2">
        <f>SUM(B14:B16)</f>
        <v>436</v>
      </c>
      <c r="C27" s="2">
        <f>SUM(C14:C16)</f>
        <v>79635</v>
      </c>
      <c r="D27" s="5">
        <f>AVERAGE(D14:D16)</f>
        <v>182.66666666666666</v>
      </c>
      <c r="E27" s="5">
        <f>AVERAGE(E14:E16)</f>
        <v>6.246666666666667</v>
      </c>
      <c r="F27" s="3">
        <f>SUM(F14:F16)</f>
        <v>472554.55000000005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D30" sqref="D30"/>
    </sheetView>
  </sheetViews>
  <sheetFormatPr defaultRowHeight="15" x14ac:dyDescent="0.25"/>
  <cols>
    <col min="1" max="1" width="14.85546875" customWidth="1"/>
    <col min="2" max="2" width="17.42578125" customWidth="1"/>
    <col min="3" max="3" width="16.7109375" customWidth="1"/>
    <col min="4" max="4" width="20.85546875" customWidth="1"/>
    <col min="6" max="6" width="20.7109375" customWidth="1"/>
  </cols>
  <sheetData>
    <row r="1" spans="1:6" ht="15.75" x14ac:dyDescent="0.25">
      <c r="A1" s="119" t="s">
        <v>36</v>
      </c>
      <c r="B1" s="120"/>
      <c r="C1" s="120"/>
      <c r="D1" s="120"/>
      <c r="E1" s="120"/>
      <c r="F1" s="121"/>
    </row>
    <row r="2" spans="1:6" x14ac:dyDescent="0.25">
      <c r="A2" s="111">
        <v>2014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40" t="s">
        <v>7</v>
      </c>
      <c r="F4" s="41" t="s">
        <v>4</v>
      </c>
    </row>
    <row r="5" spans="1:6" x14ac:dyDescent="0.25">
      <c r="A5" s="2" t="s">
        <v>29</v>
      </c>
      <c r="B5" s="7">
        <v>120</v>
      </c>
      <c r="C5" s="8">
        <v>23127</v>
      </c>
      <c r="D5" s="7">
        <v>193</v>
      </c>
      <c r="E5" s="11">
        <v>6.58</v>
      </c>
      <c r="F5" s="14">
        <v>152175.66</v>
      </c>
    </row>
    <row r="6" spans="1:6" x14ac:dyDescent="0.25">
      <c r="A6" s="2" t="s">
        <v>30</v>
      </c>
      <c r="B6" s="9">
        <v>124</v>
      </c>
      <c r="C6" s="10">
        <v>21803</v>
      </c>
      <c r="D6" s="9">
        <v>176</v>
      </c>
      <c r="E6" s="12">
        <v>6.47</v>
      </c>
      <c r="F6" s="15">
        <v>141065.41</v>
      </c>
    </row>
    <row r="7" spans="1:6" x14ac:dyDescent="0.25">
      <c r="A7" s="2" t="s">
        <v>31</v>
      </c>
      <c r="B7" s="9">
        <v>143</v>
      </c>
      <c r="C7" s="10">
        <v>23960</v>
      </c>
      <c r="D7" s="9">
        <v>168</v>
      </c>
      <c r="E7" s="12">
        <v>6.62</v>
      </c>
      <c r="F7" s="15">
        <v>158615.20000000001</v>
      </c>
    </row>
    <row r="8" spans="1:6" x14ac:dyDescent="0.25">
      <c r="A8" s="2" t="s">
        <v>32</v>
      </c>
      <c r="B8" s="9">
        <v>120</v>
      </c>
      <c r="C8" s="10">
        <v>20882</v>
      </c>
      <c r="D8" s="9">
        <v>174</v>
      </c>
      <c r="E8" s="12">
        <v>6.82</v>
      </c>
      <c r="F8" s="19">
        <v>142415.24</v>
      </c>
    </row>
    <row r="9" spans="1:6" x14ac:dyDescent="0.25">
      <c r="A9" s="2" t="s">
        <v>8</v>
      </c>
      <c r="B9" s="9">
        <v>157</v>
      </c>
      <c r="C9" s="10">
        <v>28043</v>
      </c>
      <c r="D9" s="9">
        <v>179</v>
      </c>
      <c r="E9" s="12">
        <v>7.04</v>
      </c>
      <c r="F9" s="19">
        <v>197422.72</v>
      </c>
    </row>
    <row r="10" spans="1:6" x14ac:dyDescent="0.25">
      <c r="A10" s="2" t="s">
        <v>9</v>
      </c>
      <c r="B10" s="16">
        <v>120</v>
      </c>
      <c r="C10" s="10">
        <v>20510</v>
      </c>
      <c r="D10" s="17">
        <v>171</v>
      </c>
      <c r="E10" s="18">
        <v>6.89</v>
      </c>
      <c r="F10" s="20">
        <v>141313.9</v>
      </c>
    </row>
    <row r="11" spans="1:6" x14ac:dyDescent="0.25">
      <c r="A11" s="2" t="s">
        <v>12</v>
      </c>
      <c r="B11" s="22">
        <v>146</v>
      </c>
      <c r="C11" s="10">
        <v>27589</v>
      </c>
      <c r="D11" s="10">
        <v>189</v>
      </c>
      <c r="E11" s="23">
        <v>7</v>
      </c>
      <c r="F11" s="23">
        <v>193123</v>
      </c>
    </row>
    <row r="12" spans="1:6" x14ac:dyDescent="0.25">
      <c r="A12" s="2" t="s">
        <v>13</v>
      </c>
      <c r="B12" s="22">
        <v>155</v>
      </c>
      <c r="C12" s="10">
        <v>26788</v>
      </c>
      <c r="D12" s="10">
        <v>172</v>
      </c>
      <c r="E12" s="23">
        <v>7.02</v>
      </c>
      <c r="F12" s="23">
        <v>188051.76</v>
      </c>
    </row>
    <row r="13" spans="1:6" x14ac:dyDescent="0.25">
      <c r="A13" s="2" t="s">
        <v>14</v>
      </c>
      <c r="B13" s="22">
        <v>110</v>
      </c>
      <c r="C13" s="10">
        <v>18503</v>
      </c>
      <c r="D13" s="10">
        <v>168</v>
      </c>
      <c r="E13" s="23">
        <v>7.33</v>
      </c>
      <c r="F13" s="24">
        <v>135626.99</v>
      </c>
    </row>
    <row r="14" spans="1:6" x14ac:dyDescent="0.25">
      <c r="A14" s="2" t="s">
        <v>19</v>
      </c>
      <c r="B14" s="22">
        <v>162</v>
      </c>
      <c r="C14" s="10">
        <v>29526</v>
      </c>
      <c r="D14" s="10">
        <v>182</v>
      </c>
      <c r="E14" s="23">
        <v>7.07</v>
      </c>
      <c r="F14" s="23">
        <v>208748.82</v>
      </c>
    </row>
    <row r="15" spans="1:6" x14ac:dyDescent="0.25">
      <c r="A15" s="2" t="s">
        <v>20</v>
      </c>
      <c r="B15" s="22">
        <v>136</v>
      </c>
      <c r="C15" s="10">
        <v>23123</v>
      </c>
      <c r="D15" s="10">
        <v>172</v>
      </c>
      <c r="E15" s="23">
        <v>6.56</v>
      </c>
      <c r="F15" s="23">
        <v>162659.20000000001</v>
      </c>
    </row>
    <row r="16" spans="1:6" x14ac:dyDescent="0.25">
      <c r="A16" s="2" t="s">
        <v>21</v>
      </c>
      <c r="B16" s="22">
        <v>130</v>
      </c>
      <c r="C16" s="10">
        <v>23422</v>
      </c>
      <c r="D16" s="10">
        <v>192</v>
      </c>
      <c r="E16" s="23">
        <v>6.56</v>
      </c>
      <c r="F16" s="23">
        <v>153648.32000000001</v>
      </c>
    </row>
    <row r="17" spans="1:6" x14ac:dyDescent="0.25">
      <c r="A17" s="38" t="s">
        <v>1</v>
      </c>
      <c r="B17" s="44">
        <f>SUM(B5:B16)</f>
        <v>1623</v>
      </c>
      <c r="C17" s="44">
        <f>SUM(C5:C16)</f>
        <v>287276</v>
      </c>
      <c r="D17" s="45">
        <f>AVERAGE(D5:D16)</f>
        <v>178</v>
      </c>
      <c r="E17" s="45">
        <f>AVERAGE(E5:E16)</f>
        <v>6.830000000000001</v>
      </c>
      <c r="F17" s="46">
        <f>SUM(F5:F16)</f>
        <v>1974866.22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ht="15.75" x14ac:dyDescent="0.25">
      <c r="A20" s="119" t="s">
        <v>37</v>
      </c>
      <c r="B20" s="120"/>
      <c r="C20" s="120"/>
      <c r="D20" s="120"/>
      <c r="E20" s="120"/>
      <c r="F20" s="121"/>
    </row>
    <row r="21" spans="1:6" x14ac:dyDescent="0.25">
      <c r="A21" s="111">
        <v>2014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387</v>
      </c>
      <c r="C24" s="2">
        <f>SUM(C5:C7)</f>
        <v>68890</v>
      </c>
      <c r="D24" s="5">
        <f>AVERAGE(D5:D7)</f>
        <v>179</v>
      </c>
      <c r="E24" s="5">
        <f>AVERAGE(E5:E7)</f>
        <v>6.5566666666666675</v>
      </c>
      <c r="F24" s="3">
        <f>SUM(F5:F7)</f>
        <v>451856.27</v>
      </c>
    </row>
    <row r="25" spans="1:6" x14ac:dyDescent="0.25">
      <c r="A25" s="38" t="s">
        <v>16</v>
      </c>
      <c r="B25" s="2">
        <f>SUM(B8:B10)</f>
        <v>397</v>
      </c>
      <c r="C25" s="2">
        <f>SUM(C8:C10)</f>
        <v>69435</v>
      </c>
      <c r="D25" s="21">
        <f>AVERAGE(D8:D10)</f>
        <v>174.66666666666666</v>
      </c>
      <c r="E25" s="21">
        <f>AVERAGE(E8:E10)</f>
        <v>6.916666666666667</v>
      </c>
      <c r="F25" s="3">
        <f>SUM(F8:F10)</f>
        <v>481151.86</v>
      </c>
    </row>
    <row r="26" spans="1:6" x14ac:dyDescent="0.25">
      <c r="A26" s="38" t="s">
        <v>17</v>
      </c>
      <c r="B26" s="2">
        <f>SUM(B11:B13)</f>
        <v>411</v>
      </c>
      <c r="C26" s="2">
        <f>SUM(C11:C13)</f>
        <v>72880</v>
      </c>
      <c r="D26" s="5">
        <f>AVERAGE(D11:D13)</f>
        <v>176.33333333333334</v>
      </c>
      <c r="E26" s="5">
        <f>AVERAGE(E11:E13)</f>
        <v>7.1166666666666671</v>
      </c>
      <c r="F26" s="3">
        <f>SUM(F11:F13)</f>
        <v>516801.75</v>
      </c>
    </row>
    <row r="27" spans="1:6" x14ac:dyDescent="0.25">
      <c r="A27" s="38" t="s">
        <v>18</v>
      </c>
      <c r="B27" s="2">
        <f>SUM(B14:B16)</f>
        <v>428</v>
      </c>
      <c r="C27" s="2">
        <f>SUM(C14:C16)</f>
        <v>76071</v>
      </c>
      <c r="D27" s="5">
        <f>AVERAGE(D14:D16)</f>
        <v>182</v>
      </c>
      <c r="E27" s="5">
        <f>AVERAGE(E14:E16)</f>
        <v>6.7299999999999995</v>
      </c>
      <c r="F27" s="3">
        <f>SUM(F14:F16)</f>
        <v>525056.34000000008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workbookViewId="0">
      <selection activeCell="E32" sqref="E32"/>
    </sheetView>
  </sheetViews>
  <sheetFormatPr defaultRowHeight="15" x14ac:dyDescent="0.25"/>
  <cols>
    <col min="1" max="1" width="12.42578125" customWidth="1"/>
    <col min="2" max="2" width="17.42578125" customWidth="1"/>
    <col min="3" max="3" width="14.140625" customWidth="1"/>
    <col min="4" max="4" width="24" customWidth="1"/>
    <col min="5" max="5" width="22" customWidth="1"/>
    <col min="6" max="6" width="19" customWidth="1"/>
  </cols>
  <sheetData>
    <row r="1" spans="1:6" ht="15.75" x14ac:dyDescent="0.25">
      <c r="A1" s="119" t="s">
        <v>38</v>
      </c>
      <c r="B1" s="120"/>
      <c r="C1" s="120"/>
      <c r="D1" s="120"/>
      <c r="E1" s="120"/>
      <c r="F1" s="121"/>
    </row>
    <row r="2" spans="1:6" x14ac:dyDescent="0.25">
      <c r="A2" s="111">
        <v>2015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40" t="s">
        <v>7</v>
      </c>
      <c r="F4" s="41" t="s">
        <v>4</v>
      </c>
    </row>
    <row r="5" spans="1:6" x14ac:dyDescent="0.25">
      <c r="A5" s="2" t="s">
        <v>29</v>
      </c>
      <c r="B5" s="7">
        <v>136</v>
      </c>
      <c r="C5" s="8">
        <v>25557</v>
      </c>
      <c r="D5" s="7">
        <v>187</v>
      </c>
      <c r="E5" s="11">
        <v>6.56</v>
      </c>
      <c r="F5" s="14">
        <v>167653.92000000001</v>
      </c>
    </row>
    <row r="6" spans="1:6" x14ac:dyDescent="0.25">
      <c r="A6" s="2" t="s">
        <v>30</v>
      </c>
      <c r="B6" s="9">
        <v>122</v>
      </c>
      <c r="C6" s="10">
        <v>22567</v>
      </c>
      <c r="D6" s="9">
        <v>184</v>
      </c>
      <c r="E6" s="12">
        <v>7.13</v>
      </c>
      <c r="F6" s="15">
        <v>184693</v>
      </c>
    </row>
    <row r="7" spans="1:6" x14ac:dyDescent="0.25">
      <c r="A7" s="2" t="s">
        <v>31</v>
      </c>
      <c r="B7" s="9">
        <v>128</v>
      </c>
      <c r="C7" s="10">
        <v>21407</v>
      </c>
      <c r="D7" s="9">
        <v>186</v>
      </c>
      <c r="E7" s="12">
        <v>7.17</v>
      </c>
      <c r="F7" s="15">
        <v>156659</v>
      </c>
    </row>
    <row r="8" spans="1:6" x14ac:dyDescent="0.25">
      <c r="A8" s="2" t="s">
        <v>32</v>
      </c>
      <c r="B8" s="9">
        <v>135</v>
      </c>
      <c r="C8" s="10">
        <v>21105</v>
      </c>
      <c r="D8" s="9">
        <v>156</v>
      </c>
      <c r="E8" s="12">
        <v>8.8000000000000007</v>
      </c>
      <c r="F8" s="19">
        <v>184932</v>
      </c>
    </row>
    <row r="9" spans="1:6" x14ac:dyDescent="0.25">
      <c r="A9" s="2" t="s">
        <v>8</v>
      </c>
      <c r="B9" s="9">
        <v>99</v>
      </c>
      <c r="C9" s="10">
        <v>17513</v>
      </c>
      <c r="D9" s="9">
        <v>170</v>
      </c>
      <c r="E9" s="12">
        <v>6.99</v>
      </c>
      <c r="F9" s="19">
        <v>122415</v>
      </c>
    </row>
    <row r="10" spans="1:6" x14ac:dyDescent="0.25">
      <c r="A10" s="2" t="s">
        <v>9</v>
      </c>
      <c r="B10" s="16">
        <v>124</v>
      </c>
      <c r="C10" s="10">
        <v>24696</v>
      </c>
      <c r="D10" s="17">
        <v>199</v>
      </c>
      <c r="E10" s="18">
        <v>7.28</v>
      </c>
      <c r="F10" s="20">
        <v>179789.88</v>
      </c>
    </row>
    <row r="11" spans="1:6" x14ac:dyDescent="0.25">
      <c r="A11" s="2" t="s">
        <v>12</v>
      </c>
      <c r="B11" s="22">
        <v>151</v>
      </c>
      <c r="C11" s="10">
        <v>28123</v>
      </c>
      <c r="D11" s="10">
        <v>186</v>
      </c>
      <c r="E11" s="23">
        <v>7.22</v>
      </c>
      <c r="F11" s="23">
        <v>203048.06</v>
      </c>
    </row>
    <row r="12" spans="1:6" x14ac:dyDescent="0.25">
      <c r="A12" s="2" t="s">
        <v>13</v>
      </c>
      <c r="B12" s="22">
        <v>98</v>
      </c>
      <c r="C12" s="10">
        <v>17790.27</v>
      </c>
      <c r="D12" s="10">
        <v>181</v>
      </c>
      <c r="E12" s="23">
        <v>6.89</v>
      </c>
      <c r="F12" s="23">
        <v>122574.96</v>
      </c>
    </row>
    <row r="13" spans="1:6" x14ac:dyDescent="0.25">
      <c r="A13" s="2" t="s">
        <v>14</v>
      </c>
      <c r="B13" s="22">
        <v>136</v>
      </c>
      <c r="C13" s="10">
        <v>23095</v>
      </c>
      <c r="D13" s="10">
        <v>170</v>
      </c>
      <c r="E13" s="23">
        <v>6.34</v>
      </c>
      <c r="F13" s="24">
        <v>153994.98000000001</v>
      </c>
    </row>
    <row r="14" spans="1:6" x14ac:dyDescent="0.25">
      <c r="A14" s="2" t="s">
        <v>19</v>
      </c>
      <c r="B14" s="22">
        <v>126</v>
      </c>
      <c r="C14" s="10">
        <v>21575</v>
      </c>
      <c r="D14" s="10">
        <v>171</v>
      </c>
      <c r="E14" s="23">
        <v>7.35</v>
      </c>
      <c r="F14" s="23">
        <v>158576.25</v>
      </c>
    </row>
    <row r="15" spans="1:6" x14ac:dyDescent="0.25">
      <c r="A15" s="2" t="s">
        <v>20</v>
      </c>
      <c r="B15" s="22">
        <v>146</v>
      </c>
      <c r="C15" s="10">
        <v>23502</v>
      </c>
      <c r="D15" s="10">
        <v>161</v>
      </c>
      <c r="E15" s="23">
        <v>6.93</v>
      </c>
      <c r="F15" s="23">
        <v>162868.85999999999</v>
      </c>
    </row>
    <row r="16" spans="1:6" x14ac:dyDescent="0.25">
      <c r="A16" s="2" t="s">
        <v>21</v>
      </c>
      <c r="B16" s="22">
        <v>168</v>
      </c>
      <c r="C16" s="10">
        <v>28392.32</v>
      </c>
      <c r="D16" s="10">
        <v>169</v>
      </c>
      <c r="E16" s="23">
        <v>7.5</v>
      </c>
      <c r="F16" s="23">
        <v>212942.4</v>
      </c>
    </row>
    <row r="17" spans="1:6" x14ac:dyDescent="0.25">
      <c r="A17" s="38" t="s">
        <v>1</v>
      </c>
      <c r="B17" s="44">
        <f>SUM(B5:B16)</f>
        <v>1569</v>
      </c>
      <c r="C17" s="44">
        <f>SUM(C5:C16)</f>
        <v>275322.58999999997</v>
      </c>
      <c r="D17" s="45">
        <f>AVERAGE(D5:D16)</f>
        <v>176.66666666666666</v>
      </c>
      <c r="E17" s="45">
        <f>AVERAGE(E5:E16)</f>
        <v>7.18</v>
      </c>
      <c r="F17" s="46">
        <f>SUM(F5:F16)</f>
        <v>2010148.31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ht="15.75" x14ac:dyDescent="0.25">
      <c r="A20" s="119" t="s">
        <v>39</v>
      </c>
      <c r="B20" s="120"/>
      <c r="C20" s="120"/>
      <c r="D20" s="120"/>
      <c r="E20" s="120"/>
      <c r="F20" s="121"/>
    </row>
    <row r="21" spans="1:6" x14ac:dyDescent="0.25">
      <c r="A21" s="111">
        <v>2015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386</v>
      </c>
      <c r="C24" s="5">
        <f>SUM(C5:C7)</f>
        <v>69531</v>
      </c>
      <c r="D24" s="5">
        <f>AVERAGE(D5:D7)</f>
        <v>185.66666666666666</v>
      </c>
      <c r="E24" s="5">
        <f>AVERAGE(E5:E7)</f>
        <v>6.9533333333333331</v>
      </c>
      <c r="F24" s="3">
        <f>SUM(F5:F7)</f>
        <v>509005.92000000004</v>
      </c>
    </row>
    <row r="25" spans="1:6" x14ac:dyDescent="0.25">
      <c r="A25" s="38" t="s">
        <v>16</v>
      </c>
      <c r="B25" s="2">
        <f>SUM(B8:B10)</f>
        <v>358</v>
      </c>
      <c r="C25" s="5">
        <f>SUM(C8:C10)</f>
        <v>63314</v>
      </c>
      <c r="D25" s="21">
        <f>AVERAGE(D8:D10)</f>
        <v>175</v>
      </c>
      <c r="E25" s="21">
        <f>AVERAGE(E8:E10)</f>
        <v>7.69</v>
      </c>
      <c r="F25" s="3">
        <f>SUM(F8:F10)</f>
        <v>487136.88</v>
      </c>
    </row>
    <row r="26" spans="1:6" x14ac:dyDescent="0.25">
      <c r="A26" s="38" t="s">
        <v>17</v>
      </c>
      <c r="B26" s="2">
        <f>SUM(B11:B13)</f>
        <v>385</v>
      </c>
      <c r="C26" s="5">
        <f>SUM(C11:C13)</f>
        <v>69008.27</v>
      </c>
      <c r="D26" s="5">
        <f>AVERAGE(D11:D13)</f>
        <v>179</v>
      </c>
      <c r="E26" s="5">
        <f>AVERAGE(E11:E13)</f>
        <v>6.8166666666666664</v>
      </c>
      <c r="F26" s="3">
        <f>SUM(F11:F13)</f>
        <v>479618</v>
      </c>
    </row>
    <row r="27" spans="1:6" x14ac:dyDescent="0.25">
      <c r="A27" s="38" t="s">
        <v>18</v>
      </c>
      <c r="B27" s="2">
        <f>SUM(B14:B16)</f>
        <v>440</v>
      </c>
      <c r="C27" s="5">
        <f>SUM(C14:C16)</f>
        <v>73469.320000000007</v>
      </c>
      <c r="D27" s="5">
        <f>AVERAGE(D14:D16)</f>
        <v>167</v>
      </c>
      <c r="E27" s="5">
        <f>AVERAGE(E14:E16)</f>
        <v>7.2600000000000007</v>
      </c>
      <c r="F27" s="3">
        <f>SUM(F14:F16)</f>
        <v>534387.51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sqref="A1:F28"/>
    </sheetView>
  </sheetViews>
  <sheetFormatPr defaultRowHeight="15" x14ac:dyDescent="0.25"/>
  <cols>
    <col min="1" max="1" width="21.7109375" customWidth="1"/>
    <col min="2" max="2" width="13.85546875" customWidth="1"/>
    <col min="3" max="3" width="18" customWidth="1"/>
    <col min="4" max="4" width="18.42578125" customWidth="1"/>
    <col min="5" max="5" width="15.5703125" customWidth="1"/>
    <col min="6" max="6" width="21.7109375" customWidth="1"/>
  </cols>
  <sheetData>
    <row r="1" spans="1:6" ht="15.75" x14ac:dyDescent="0.25">
      <c r="A1" s="119" t="s">
        <v>40</v>
      </c>
      <c r="B1" s="120"/>
      <c r="C1" s="120"/>
      <c r="D1" s="120"/>
      <c r="E1" s="120"/>
      <c r="F1" s="121"/>
    </row>
    <row r="2" spans="1:6" x14ac:dyDescent="0.25">
      <c r="A2" s="111">
        <v>2016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40" t="s">
        <v>7</v>
      </c>
      <c r="F4" s="41" t="s">
        <v>4</v>
      </c>
    </row>
    <row r="5" spans="1:6" x14ac:dyDescent="0.25">
      <c r="A5" s="2" t="s">
        <v>29</v>
      </c>
      <c r="B5" s="7">
        <v>154</v>
      </c>
      <c r="C5" s="58">
        <v>25725.23</v>
      </c>
      <c r="D5" s="7">
        <v>167</v>
      </c>
      <c r="E5" s="11">
        <v>6.58</v>
      </c>
      <c r="F5" s="14">
        <v>169272.01</v>
      </c>
    </row>
    <row r="6" spans="1:6" x14ac:dyDescent="0.25">
      <c r="A6" s="2" t="s">
        <v>30</v>
      </c>
      <c r="B6" s="9">
        <v>137</v>
      </c>
      <c r="C6" s="59">
        <v>26526.36</v>
      </c>
      <c r="D6" s="9">
        <v>193</v>
      </c>
      <c r="E6" s="12">
        <v>7.59</v>
      </c>
      <c r="F6" s="15">
        <v>201335.07</v>
      </c>
    </row>
    <row r="7" spans="1:6" x14ac:dyDescent="0.25">
      <c r="A7" s="2" t="s">
        <v>31</v>
      </c>
      <c r="B7" s="9">
        <v>143</v>
      </c>
      <c r="C7" s="59">
        <v>24060.45</v>
      </c>
      <c r="D7" s="9">
        <v>168</v>
      </c>
      <c r="E7" s="12">
        <v>7.33</v>
      </c>
      <c r="F7" s="15">
        <v>176363.1</v>
      </c>
    </row>
    <row r="8" spans="1:6" x14ac:dyDescent="0.25">
      <c r="A8" s="2" t="s">
        <v>32</v>
      </c>
      <c r="B8" s="9">
        <v>92</v>
      </c>
      <c r="C8" s="59">
        <v>16093.05</v>
      </c>
      <c r="D8" s="9">
        <v>175</v>
      </c>
      <c r="E8" s="12">
        <v>7.34</v>
      </c>
      <c r="F8" s="19">
        <v>118122.99</v>
      </c>
    </row>
    <row r="9" spans="1:6" x14ac:dyDescent="0.25">
      <c r="A9" s="2" t="s">
        <v>8</v>
      </c>
      <c r="B9" s="9">
        <v>119</v>
      </c>
      <c r="C9" s="59">
        <v>22522.27</v>
      </c>
      <c r="D9" s="9">
        <v>189</v>
      </c>
      <c r="E9" s="12">
        <v>7.52</v>
      </c>
      <c r="F9" s="19">
        <v>169367.47</v>
      </c>
    </row>
    <row r="10" spans="1:6" x14ac:dyDescent="0.25">
      <c r="A10" s="2" t="s">
        <v>9</v>
      </c>
      <c r="B10" s="16">
        <v>128</v>
      </c>
      <c r="C10" s="59">
        <v>24833.55</v>
      </c>
      <c r="D10" s="17">
        <v>192</v>
      </c>
      <c r="E10" s="18">
        <v>7.61</v>
      </c>
      <c r="F10" s="20">
        <v>188983.32</v>
      </c>
    </row>
    <row r="11" spans="1:6" x14ac:dyDescent="0.25">
      <c r="A11" s="2" t="s">
        <v>12</v>
      </c>
      <c r="B11" s="22">
        <v>137</v>
      </c>
      <c r="C11" s="59">
        <v>25032.77</v>
      </c>
      <c r="D11" s="10">
        <v>183</v>
      </c>
      <c r="E11" s="23">
        <v>7.6</v>
      </c>
      <c r="F11" s="23">
        <v>180343.67999999999</v>
      </c>
    </row>
    <row r="12" spans="1:6" x14ac:dyDescent="0.25">
      <c r="A12" s="2" t="s">
        <v>13</v>
      </c>
      <c r="B12" s="22">
        <v>153</v>
      </c>
      <c r="C12" s="59">
        <v>29299</v>
      </c>
      <c r="D12" s="10">
        <v>191</v>
      </c>
      <c r="E12" s="23">
        <v>7.48</v>
      </c>
      <c r="F12" s="23">
        <v>203930</v>
      </c>
    </row>
    <row r="13" spans="1:6" x14ac:dyDescent="0.25">
      <c r="A13" s="2" t="s">
        <v>14</v>
      </c>
      <c r="B13" s="22">
        <v>166</v>
      </c>
      <c r="C13" s="59">
        <v>33325.230000000003</v>
      </c>
      <c r="D13" s="10">
        <v>201</v>
      </c>
      <c r="E13" s="23">
        <v>7.7</v>
      </c>
      <c r="F13" s="24">
        <v>243356.55</v>
      </c>
    </row>
    <row r="14" spans="1:6" x14ac:dyDescent="0.25">
      <c r="A14" s="2" t="s">
        <v>19</v>
      </c>
      <c r="B14" s="22">
        <v>173</v>
      </c>
      <c r="C14" s="59">
        <v>33370.18</v>
      </c>
      <c r="D14" s="10">
        <v>193</v>
      </c>
      <c r="E14" s="23">
        <v>7.5</v>
      </c>
      <c r="F14" s="23">
        <v>232811.4</v>
      </c>
    </row>
    <row r="15" spans="1:6" x14ac:dyDescent="0.25">
      <c r="A15" s="2" t="s">
        <v>20</v>
      </c>
      <c r="B15" s="22">
        <v>171</v>
      </c>
      <c r="C15" s="59">
        <v>31867.64</v>
      </c>
      <c r="D15" s="10">
        <v>186</v>
      </c>
      <c r="E15" s="23">
        <v>7.5</v>
      </c>
      <c r="F15" s="23">
        <v>221737.43</v>
      </c>
    </row>
    <row r="16" spans="1:6" x14ac:dyDescent="0.25">
      <c r="A16" s="2" t="s">
        <v>21</v>
      </c>
      <c r="B16" s="22">
        <v>140</v>
      </c>
      <c r="C16" s="59">
        <v>25281.360000000001</v>
      </c>
      <c r="D16" s="10">
        <v>181</v>
      </c>
      <c r="E16" s="23">
        <v>7.39</v>
      </c>
      <c r="F16" s="23">
        <v>170283</v>
      </c>
    </row>
    <row r="17" spans="1:6" x14ac:dyDescent="0.25">
      <c r="A17" s="38" t="s">
        <v>1</v>
      </c>
      <c r="B17" s="44">
        <f>SUM(B5:B16)</f>
        <v>1713</v>
      </c>
      <c r="C17" s="44">
        <f>SUM(C5:C16)</f>
        <v>317937.08999999997</v>
      </c>
      <c r="D17" s="45">
        <f>AVERAGE(D5:D16)</f>
        <v>184.91666666666666</v>
      </c>
      <c r="E17" s="45">
        <f>AVERAGE(E5:E16)</f>
        <v>7.4283333333333337</v>
      </c>
      <c r="F17" s="46">
        <f>SUM(F5:F16)</f>
        <v>2275906.02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ht="15.75" x14ac:dyDescent="0.25">
      <c r="A20" s="119" t="s">
        <v>41</v>
      </c>
      <c r="B20" s="120"/>
      <c r="C20" s="120"/>
      <c r="D20" s="120"/>
      <c r="E20" s="120"/>
      <c r="F20" s="121"/>
    </row>
    <row r="21" spans="1:6" x14ac:dyDescent="0.25">
      <c r="A21" s="111">
        <v>2016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434</v>
      </c>
      <c r="C24" s="2">
        <f>SUM(C5:C7)</f>
        <v>76312.039999999994</v>
      </c>
      <c r="D24" s="5">
        <f>AVERAGE(D5:D7)</f>
        <v>176</v>
      </c>
      <c r="E24" s="5">
        <f>AVERAGE(E5:E7)</f>
        <v>7.166666666666667</v>
      </c>
      <c r="F24" s="3">
        <f>SUM(F5:F7)</f>
        <v>546970.18000000005</v>
      </c>
    </row>
    <row r="25" spans="1:6" x14ac:dyDescent="0.25">
      <c r="A25" s="38" t="s">
        <v>16</v>
      </c>
      <c r="B25" s="2">
        <f>SUM(B8:B10)</f>
        <v>339</v>
      </c>
      <c r="C25" s="2">
        <f>SUM(C8:C10)</f>
        <v>63448.869999999995</v>
      </c>
      <c r="D25" s="21">
        <f>AVERAGE(D8:D10)</f>
        <v>185.33333333333334</v>
      </c>
      <c r="E25" s="21">
        <f>AVERAGE(E8:E10)</f>
        <v>7.4899999999999993</v>
      </c>
      <c r="F25" s="3">
        <f>SUM(F8:F10)</f>
        <v>476473.78</v>
      </c>
    </row>
    <row r="26" spans="1:6" x14ac:dyDescent="0.25">
      <c r="A26" s="38" t="s">
        <v>17</v>
      </c>
      <c r="B26" s="2">
        <f>SUM(B11:B13)</f>
        <v>456</v>
      </c>
      <c r="C26" s="2">
        <f>SUM(C11:C13)</f>
        <v>87657</v>
      </c>
      <c r="D26" s="5">
        <f>AVERAGE(D11:D13)</f>
        <v>191.66666666666666</v>
      </c>
      <c r="E26" s="5">
        <f>AVERAGE(E11:E13)</f>
        <v>7.5933333333333337</v>
      </c>
      <c r="F26" s="3">
        <f>SUM(F11:F13)</f>
        <v>627630.23</v>
      </c>
    </row>
    <row r="27" spans="1:6" x14ac:dyDescent="0.25">
      <c r="A27" s="38" t="s">
        <v>18</v>
      </c>
      <c r="B27" s="2">
        <f>SUM(B14:B16)</f>
        <v>484</v>
      </c>
      <c r="C27" s="2">
        <f>SUM(C14:C16)</f>
        <v>90519.18</v>
      </c>
      <c r="D27" s="5">
        <f>AVERAGE(D14:D16)</f>
        <v>186.66666666666666</v>
      </c>
      <c r="E27" s="5">
        <f>AVERAGE(E14:E16)</f>
        <v>7.4633333333333338</v>
      </c>
      <c r="F27" s="3">
        <f>SUM(F14:F16)</f>
        <v>624831.82999999996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workbookViewId="0">
      <selection activeCell="F32" sqref="F32"/>
    </sheetView>
  </sheetViews>
  <sheetFormatPr defaultRowHeight="15" x14ac:dyDescent="0.25"/>
  <cols>
    <col min="1" max="1" width="18.7109375" customWidth="1"/>
    <col min="2" max="2" width="12.5703125" customWidth="1"/>
    <col min="3" max="3" width="19" customWidth="1"/>
    <col min="4" max="4" width="20" customWidth="1"/>
    <col min="5" max="5" width="12.140625" customWidth="1"/>
    <col min="6" max="6" width="33.85546875" customWidth="1"/>
  </cols>
  <sheetData>
    <row r="1" spans="1:6" ht="15.75" x14ac:dyDescent="0.25">
      <c r="A1" s="119" t="s">
        <v>42</v>
      </c>
      <c r="B1" s="120"/>
      <c r="C1" s="120"/>
      <c r="D1" s="120"/>
      <c r="E1" s="120"/>
      <c r="F1" s="121"/>
    </row>
    <row r="2" spans="1:6" x14ac:dyDescent="0.25">
      <c r="A2" s="111">
        <v>2017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40" t="s">
        <v>7</v>
      </c>
      <c r="F4" s="41" t="s">
        <v>4</v>
      </c>
    </row>
    <row r="5" spans="1:6" x14ac:dyDescent="0.25">
      <c r="A5" s="2" t="s">
        <v>29</v>
      </c>
      <c r="B5" s="7">
        <v>138</v>
      </c>
      <c r="C5" s="58">
        <v>24650.73</v>
      </c>
      <c r="D5" s="7">
        <v>179</v>
      </c>
      <c r="E5" s="11">
        <v>7.7</v>
      </c>
      <c r="F5" s="14">
        <v>18963.310000000001</v>
      </c>
    </row>
    <row r="6" spans="1:6" x14ac:dyDescent="0.25">
      <c r="A6" s="2" t="s">
        <v>30</v>
      </c>
      <c r="B6" s="9">
        <v>160</v>
      </c>
      <c r="C6" s="59">
        <v>26485.05</v>
      </c>
      <c r="D6" s="9">
        <v>166</v>
      </c>
      <c r="E6" s="12">
        <v>7.39</v>
      </c>
      <c r="F6" s="15">
        <v>191541.35</v>
      </c>
    </row>
    <row r="7" spans="1:6" x14ac:dyDescent="0.25">
      <c r="A7" s="2" t="s">
        <v>31</v>
      </c>
      <c r="B7" s="9">
        <v>192</v>
      </c>
      <c r="C7" s="59">
        <v>33230</v>
      </c>
      <c r="D7" s="9">
        <v>173</v>
      </c>
      <c r="E7" s="12">
        <v>7.5</v>
      </c>
      <c r="F7" s="15">
        <v>232344.6</v>
      </c>
    </row>
    <row r="8" spans="1:6" x14ac:dyDescent="0.25">
      <c r="A8" s="2" t="s">
        <v>32</v>
      </c>
      <c r="B8" s="9">
        <v>135</v>
      </c>
      <c r="C8" s="59">
        <v>22249</v>
      </c>
      <c r="D8" s="9">
        <v>165</v>
      </c>
      <c r="E8" s="12">
        <v>7.83</v>
      </c>
      <c r="F8" s="19">
        <v>167988.44</v>
      </c>
    </row>
    <row r="9" spans="1:6" x14ac:dyDescent="0.25">
      <c r="A9" s="2" t="s">
        <v>8</v>
      </c>
      <c r="B9" s="9">
        <v>144</v>
      </c>
      <c r="C9" s="59">
        <v>24461.18</v>
      </c>
      <c r="D9" s="9">
        <v>170</v>
      </c>
      <c r="E9" s="12">
        <v>7.5</v>
      </c>
      <c r="F9" s="19">
        <v>176936.38</v>
      </c>
    </row>
    <row r="10" spans="1:6" x14ac:dyDescent="0.25">
      <c r="A10" s="2" t="s">
        <v>9</v>
      </c>
      <c r="B10" s="16">
        <v>165</v>
      </c>
      <c r="C10" s="59">
        <v>29841.599999999999</v>
      </c>
      <c r="D10" s="17">
        <v>189</v>
      </c>
      <c r="E10" s="18">
        <v>7.3</v>
      </c>
      <c r="F10" s="20">
        <v>208093.6</v>
      </c>
    </row>
    <row r="11" spans="1:6" x14ac:dyDescent="0.25">
      <c r="A11" s="2" t="s">
        <v>12</v>
      </c>
      <c r="B11" s="22"/>
      <c r="C11" s="59"/>
      <c r="D11" s="10"/>
      <c r="E11" s="23"/>
      <c r="F11" s="23"/>
    </row>
    <row r="12" spans="1:6" x14ac:dyDescent="0.25">
      <c r="A12" s="2" t="s">
        <v>13</v>
      </c>
      <c r="B12" s="22"/>
      <c r="C12" s="59"/>
      <c r="D12" s="10"/>
      <c r="E12" s="23"/>
      <c r="F12" s="23"/>
    </row>
    <row r="13" spans="1:6" x14ac:dyDescent="0.25">
      <c r="A13" s="2" t="s">
        <v>14</v>
      </c>
      <c r="B13" s="22"/>
      <c r="C13" s="59"/>
      <c r="D13" s="10"/>
      <c r="E13" s="23"/>
      <c r="F13" s="24"/>
    </row>
    <row r="14" spans="1:6" x14ac:dyDescent="0.25">
      <c r="A14" s="2" t="s">
        <v>19</v>
      </c>
      <c r="B14" s="22"/>
      <c r="C14" s="59"/>
      <c r="D14" s="10"/>
      <c r="E14" s="23"/>
      <c r="F14" s="23"/>
    </row>
    <row r="15" spans="1:6" x14ac:dyDescent="0.25">
      <c r="A15" s="2" t="s">
        <v>20</v>
      </c>
      <c r="B15" s="22"/>
      <c r="C15" s="59"/>
      <c r="D15" s="10"/>
      <c r="E15" s="23"/>
      <c r="F15" s="23"/>
    </row>
    <row r="16" spans="1:6" x14ac:dyDescent="0.25">
      <c r="A16" s="2" t="s">
        <v>21</v>
      </c>
      <c r="B16" s="22"/>
      <c r="C16" s="59"/>
      <c r="D16" s="10"/>
      <c r="E16" s="23"/>
      <c r="F16" s="23"/>
    </row>
    <row r="17" spans="1:6" x14ac:dyDescent="0.25">
      <c r="A17" s="38" t="s">
        <v>1</v>
      </c>
      <c r="B17" s="44"/>
      <c r="C17" s="44"/>
      <c r="D17" s="45"/>
      <c r="E17" s="45"/>
      <c r="F17" s="46"/>
    </row>
    <row r="18" spans="1:6" x14ac:dyDescent="0.25">
      <c r="E18" s="13"/>
      <c r="F18" s="13"/>
    </row>
    <row r="19" spans="1:6" x14ac:dyDescent="0.25">
      <c r="E19" s="13"/>
      <c r="F19" s="13"/>
    </row>
    <row r="20" spans="1:6" ht="15.75" x14ac:dyDescent="0.25">
      <c r="A20" s="119" t="s">
        <v>43</v>
      </c>
      <c r="B20" s="120"/>
      <c r="C20" s="120"/>
      <c r="D20" s="120"/>
      <c r="E20" s="120"/>
      <c r="F20" s="121"/>
    </row>
    <row r="21" spans="1:6" x14ac:dyDescent="0.25">
      <c r="A21" s="111">
        <v>2017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490</v>
      </c>
      <c r="C24" s="2">
        <f>SUM(C5:C7)</f>
        <v>84365.78</v>
      </c>
      <c r="D24" s="5">
        <f>AVERAGE(D5:D7)</f>
        <v>172.66666666666666</v>
      </c>
      <c r="E24" s="5">
        <f>AVERAGE(E5:E7)</f>
        <v>7.53</v>
      </c>
      <c r="F24" s="3">
        <f>SUM(F5:F7)</f>
        <v>442849.26</v>
      </c>
    </row>
    <row r="25" spans="1:6" x14ac:dyDescent="0.25">
      <c r="A25" s="38" t="s">
        <v>16</v>
      </c>
      <c r="B25" s="2">
        <f>SUM(B8:B10)</f>
        <v>444</v>
      </c>
      <c r="C25" s="2">
        <f>SUM(C8:C10)</f>
        <v>76551.78</v>
      </c>
      <c r="D25" s="21">
        <f>AVERAGE(D8:D10)</f>
        <v>174.66666666666666</v>
      </c>
      <c r="E25" s="21">
        <f>AVERAGE(E8:E10)</f>
        <v>7.543333333333333</v>
      </c>
      <c r="F25" s="3">
        <f>SUM(F8:F10)</f>
        <v>553018.42000000004</v>
      </c>
    </row>
    <row r="26" spans="1:6" x14ac:dyDescent="0.25">
      <c r="A26" s="38" t="s">
        <v>17</v>
      </c>
      <c r="B26" s="2"/>
      <c r="C26" s="2"/>
      <c r="D26" s="5"/>
      <c r="E26" s="5"/>
      <c r="F26" s="3"/>
    </row>
    <row r="27" spans="1:6" x14ac:dyDescent="0.25">
      <c r="A27" s="38" t="s">
        <v>18</v>
      </c>
      <c r="B27" s="2"/>
      <c r="C27" s="2"/>
      <c r="D27" s="5"/>
      <c r="E27" s="5"/>
      <c r="F27" s="3"/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9"/>
  <sheetViews>
    <sheetView workbookViewId="0">
      <selection activeCell="C36" sqref="C36"/>
    </sheetView>
  </sheetViews>
  <sheetFormatPr defaultRowHeight="15" x14ac:dyDescent="0.25"/>
  <cols>
    <col min="1" max="1" width="11" customWidth="1"/>
    <col min="2" max="2" width="14.42578125" customWidth="1"/>
    <col min="3" max="3" width="17.5703125" customWidth="1"/>
    <col min="4" max="4" width="21" customWidth="1"/>
    <col min="5" max="5" width="22.85546875" customWidth="1"/>
    <col min="6" max="6" width="32.5703125" customWidth="1"/>
  </cols>
  <sheetData>
    <row r="1" spans="1:6" s="1" customFormat="1" ht="16.5" customHeight="1" x14ac:dyDescent="0.25">
      <c r="A1" s="125" t="s">
        <v>24</v>
      </c>
      <c r="B1" s="126"/>
      <c r="C1" s="126"/>
      <c r="D1" s="126"/>
      <c r="E1" s="126"/>
      <c r="F1" s="127"/>
    </row>
    <row r="2" spans="1:6" ht="27.75" customHeight="1" x14ac:dyDescent="0.25">
      <c r="A2" s="112">
        <v>2018</v>
      </c>
      <c r="B2" s="122" t="s">
        <v>0</v>
      </c>
      <c r="C2" s="123"/>
      <c r="D2" s="123"/>
      <c r="E2" s="123"/>
      <c r="F2" s="124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2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33" t="s">
        <v>7</v>
      </c>
      <c r="F4" s="34" t="s">
        <v>4</v>
      </c>
    </row>
    <row r="5" spans="1:6" x14ac:dyDescent="0.25">
      <c r="A5" s="2" t="s">
        <v>29</v>
      </c>
      <c r="B5" s="6">
        <v>168.25</v>
      </c>
      <c r="C5" s="30">
        <v>30655</v>
      </c>
      <c r="D5" s="6">
        <v>184</v>
      </c>
      <c r="E5" s="31">
        <v>7.5</v>
      </c>
      <c r="F5" s="3">
        <v>222265.8</v>
      </c>
    </row>
    <row r="6" spans="1:6" x14ac:dyDescent="0.25">
      <c r="A6" s="2" t="s">
        <v>30</v>
      </c>
      <c r="B6" s="6">
        <v>123.25</v>
      </c>
      <c r="C6" s="30">
        <v>21662</v>
      </c>
      <c r="D6" s="6">
        <v>188</v>
      </c>
      <c r="E6" s="31">
        <v>7</v>
      </c>
      <c r="F6" s="3">
        <v>158525.1</v>
      </c>
    </row>
    <row r="7" spans="1:6" x14ac:dyDescent="0.25">
      <c r="A7" s="2" t="s">
        <v>31</v>
      </c>
      <c r="B7" s="6">
        <v>166</v>
      </c>
      <c r="C7" s="30">
        <v>30146</v>
      </c>
      <c r="D7" s="6">
        <v>189.19</v>
      </c>
      <c r="E7" s="31">
        <v>7.35</v>
      </c>
      <c r="F7" s="3">
        <v>209534.55</v>
      </c>
    </row>
    <row r="8" spans="1:6" x14ac:dyDescent="0.25">
      <c r="A8" s="2" t="s">
        <v>32</v>
      </c>
      <c r="B8" s="6">
        <v>156.5</v>
      </c>
      <c r="C8" s="30">
        <v>27519</v>
      </c>
      <c r="D8" s="6">
        <v>179</v>
      </c>
      <c r="E8" s="31">
        <v>7.6</v>
      </c>
      <c r="F8" s="3">
        <v>198188.7</v>
      </c>
    </row>
    <row r="9" spans="1:6" x14ac:dyDescent="0.25">
      <c r="A9" s="2" t="s">
        <v>8</v>
      </c>
      <c r="B9" s="6">
        <v>178</v>
      </c>
      <c r="C9" s="30">
        <v>32741</v>
      </c>
      <c r="D9" s="6">
        <v>182.75</v>
      </c>
      <c r="E9" s="31">
        <v>7.69</v>
      </c>
      <c r="F9" s="3">
        <v>226432.14</v>
      </c>
    </row>
    <row r="10" spans="1:6" x14ac:dyDescent="0.25">
      <c r="A10" s="2" t="s">
        <v>9</v>
      </c>
      <c r="B10" s="6">
        <v>145</v>
      </c>
      <c r="C10" s="30">
        <v>26602</v>
      </c>
      <c r="D10" s="6">
        <v>197</v>
      </c>
      <c r="E10" s="31">
        <v>7.4</v>
      </c>
      <c r="F10" s="3">
        <v>187941.6</v>
      </c>
    </row>
    <row r="11" spans="1:6" x14ac:dyDescent="0.25">
      <c r="A11" s="2" t="s">
        <v>12</v>
      </c>
      <c r="B11" s="6">
        <v>188.75</v>
      </c>
      <c r="C11" s="30">
        <v>34717</v>
      </c>
      <c r="D11" s="6">
        <v>180</v>
      </c>
      <c r="E11" s="31">
        <v>7.4</v>
      </c>
      <c r="F11" s="3">
        <v>252769.2</v>
      </c>
    </row>
    <row r="12" spans="1:6" x14ac:dyDescent="0.25">
      <c r="A12" s="2" t="s">
        <v>13</v>
      </c>
      <c r="B12" s="6">
        <v>211</v>
      </c>
      <c r="C12" s="30">
        <v>37290</v>
      </c>
      <c r="D12" s="6">
        <v>182.36</v>
      </c>
      <c r="E12" s="31">
        <v>7.54</v>
      </c>
      <c r="F12" s="3">
        <v>271371.48</v>
      </c>
    </row>
    <row r="13" spans="1:6" x14ac:dyDescent="0.25">
      <c r="A13" s="2" t="s">
        <v>14</v>
      </c>
      <c r="B13" s="6">
        <v>127.25</v>
      </c>
      <c r="C13" s="30">
        <v>23243</v>
      </c>
      <c r="D13" s="6">
        <v>181</v>
      </c>
      <c r="E13" s="31">
        <v>7.4</v>
      </c>
      <c r="F13" s="3">
        <v>167840.4</v>
      </c>
    </row>
    <row r="14" spans="1:6" x14ac:dyDescent="0.25">
      <c r="A14" s="2" t="s">
        <v>19</v>
      </c>
      <c r="B14" s="6">
        <v>154.25</v>
      </c>
      <c r="C14" s="30">
        <v>27768</v>
      </c>
      <c r="D14" s="6">
        <v>180.02</v>
      </c>
      <c r="E14" s="31">
        <v>6.5</v>
      </c>
      <c r="F14" s="3">
        <v>187955.04</v>
      </c>
    </row>
    <row r="15" spans="1:6" x14ac:dyDescent="0.25">
      <c r="A15" s="2" t="s">
        <v>20</v>
      </c>
      <c r="B15" s="6">
        <v>191.5</v>
      </c>
      <c r="C15" s="30">
        <v>37482</v>
      </c>
      <c r="D15" s="6">
        <v>195.72</v>
      </c>
      <c r="E15" s="31">
        <v>7.52</v>
      </c>
      <c r="F15" s="3">
        <v>276862.74</v>
      </c>
    </row>
    <row r="16" spans="1:6" x14ac:dyDescent="0.25">
      <c r="A16" s="2" t="s">
        <v>21</v>
      </c>
      <c r="B16" s="6">
        <v>174.5</v>
      </c>
      <c r="C16" s="30">
        <v>31973</v>
      </c>
      <c r="D16" s="6">
        <v>193</v>
      </c>
      <c r="E16" s="31">
        <v>7.4</v>
      </c>
      <c r="F16" s="3">
        <v>230427.1</v>
      </c>
    </row>
    <row r="17" spans="1:6" s="1" customFormat="1" ht="15.75" x14ac:dyDescent="0.25">
      <c r="A17" s="35" t="s">
        <v>1</v>
      </c>
      <c r="B17" s="36">
        <f>SUM(B5:B16)</f>
        <v>1984.25</v>
      </c>
      <c r="C17" s="36">
        <f>SUM(C5:C16)</f>
        <v>361798</v>
      </c>
      <c r="D17" s="36">
        <f>SUM(D5:D16)</f>
        <v>2232.04</v>
      </c>
      <c r="E17" s="37">
        <f>SUM(E5:E16)</f>
        <v>88.3</v>
      </c>
      <c r="F17" s="37">
        <f>SUM(F5:F16)</f>
        <v>2590113.85</v>
      </c>
    </row>
    <row r="20" spans="1:6" ht="16.5" customHeight="1" x14ac:dyDescent="0.25">
      <c r="A20" s="129" t="s">
        <v>23</v>
      </c>
      <c r="B20" s="130"/>
      <c r="C20" s="130"/>
      <c r="D20" s="130"/>
      <c r="E20" s="130"/>
      <c r="F20" s="131"/>
    </row>
    <row r="21" spans="1:6" x14ac:dyDescent="0.25">
      <c r="A21" s="111">
        <v>2018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2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2" t="s">
        <v>7</v>
      </c>
      <c r="F23" s="34" t="s">
        <v>4</v>
      </c>
    </row>
    <row r="24" spans="1:6" x14ac:dyDescent="0.25">
      <c r="A24" s="38" t="s">
        <v>15</v>
      </c>
      <c r="B24" s="2">
        <f>SUM(B5:B7)</f>
        <v>457.5</v>
      </c>
      <c r="C24" s="5">
        <f>SUM(C5:C7)</f>
        <v>82463</v>
      </c>
      <c r="D24" s="5">
        <f>AVERAGE(D5:D7)</f>
        <v>187.06333333333336</v>
      </c>
      <c r="E24" s="3">
        <f>AVERAGE(E5:E7)</f>
        <v>7.2833333333333341</v>
      </c>
      <c r="F24" s="3">
        <f>SUM(F5:F7)</f>
        <v>590325.44999999995</v>
      </c>
    </row>
    <row r="25" spans="1:6" x14ac:dyDescent="0.25">
      <c r="A25" s="38" t="s">
        <v>16</v>
      </c>
      <c r="B25" s="2">
        <f>SUM(B8:B10)</f>
        <v>479.5</v>
      </c>
      <c r="C25" s="5">
        <f>SUM(C8:C10)</f>
        <v>86862</v>
      </c>
      <c r="D25" s="5">
        <f>AVERAGE(D8:D10)</f>
        <v>186.25</v>
      </c>
      <c r="E25" s="3">
        <f>AVERAGE(E8:E10)</f>
        <v>7.5633333333333326</v>
      </c>
      <c r="F25" s="3">
        <f>SUM(F8:F10)</f>
        <v>612562.44000000006</v>
      </c>
    </row>
    <row r="26" spans="1:6" x14ac:dyDescent="0.25">
      <c r="A26" s="38" t="s">
        <v>17</v>
      </c>
      <c r="B26" s="2">
        <f>SUM(B11:B13)</f>
        <v>527</v>
      </c>
      <c r="C26" s="5">
        <f>SUM(C11:C13)</f>
        <v>95250</v>
      </c>
      <c r="D26" s="5">
        <f>AVERAGE(D11:D13)</f>
        <v>181.12</v>
      </c>
      <c r="E26" s="3">
        <f>AVERAGE(E11:E13)</f>
        <v>7.4466666666666681</v>
      </c>
      <c r="F26" s="3">
        <f>SUM(F11:F13)</f>
        <v>691981.08</v>
      </c>
    </row>
    <row r="27" spans="1:6" x14ac:dyDescent="0.25">
      <c r="A27" s="38" t="s">
        <v>18</v>
      </c>
      <c r="B27" s="2">
        <f>SUM(B14:B16)</f>
        <v>520.25</v>
      </c>
      <c r="C27" s="5">
        <f>SUM(C14:C16)</f>
        <v>97223</v>
      </c>
      <c r="D27" s="5">
        <f>AVERAGE(D14:D16)</f>
        <v>189.58</v>
      </c>
      <c r="E27" s="3">
        <f>AVERAGE(E14:E16)</f>
        <v>7.1400000000000006</v>
      </c>
      <c r="F27" s="3">
        <f>SUM(F14:F16)</f>
        <v>695244.88</v>
      </c>
    </row>
    <row r="28" spans="1:6" x14ac:dyDescent="0.25">
      <c r="A28" s="47"/>
      <c r="B28" s="48"/>
      <c r="C28" s="49"/>
      <c r="D28" s="50"/>
      <c r="E28" s="13"/>
      <c r="F28" s="13"/>
    </row>
    <row r="29" spans="1:6" x14ac:dyDescent="0.25">
      <c r="A29" s="128" t="s">
        <v>11</v>
      </c>
      <c r="B29" s="128"/>
      <c r="C29" s="128"/>
    </row>
  </sheetData>
  <mergeCells count="11">
    <mergeCell ref="A29:C29"/>
    <mergeCell ref="A20:F20"/>
    <mergeCell ref="B21:F21"/>
    <mergeCell ref="B22:C22"/>
    <mergeCell ref="D22:E22"/>
    <mergeCell ref="A21:A23"/>
    <mergeCell ref="B2:F2"/>
    <mergeCell ref="A1:F1"/>
    <mergeCell ref="D3:E3"/>
    <mergeCell ref="B3:C3"/>
    <mergeCell ref="A2:A4"/>
  </mergeCells>
  <pageMargins left="0.7" right="0.7" top="0.75" bottom="0.75" header="0.3" footer="0.3"/>
  <pageSetup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8"/>
  <sheetViews>
    <sheetView workbookViewId="0">
      <selection activeCell="E31" sqref="E31"/>
    </sheetView>
  </sheetViews>
  <sheetFormatPr defaultRowHeight="15" x14ac:dyDescent="0.25"/>
  <cols>
    <col min="1" max="1" width="13.140625" customWidth="1"/>
    <col min="2" max="2" width="14.42578125" customWidth="1"/>
    <col min="3" max="3" width="17.5703125" customWidth="1"/>
    <col min="4" max="4" width="21" customWidth="1"/>
    <col min="5" max="5" width="22.85546875" customWidth="1"/>
    <col min="6" max="6" width="22" customWidth="1"/>
  </cols>
  <sheetData>
    <row r="1" spans="1:6" s="1" customFormat="1" ht="15" customHeight="1" x14ac:dyDescent="0.25">
      <c r="A1" s="132" t="s">
        <v>26</v>
      </c>
      <c r="B1" s="132"/>
      <c r="C1" s="132"/>
      <c r="D1" s="132"/>
      <c r="E1" s="132"/>
      <c r="F1" s="132"/>
    </row>
    <row r="2" spans="1:6" ht="27.75" customHeight="1" x14ac:dyDescent="0.25">
      <c r="A2" s="135">
        <v>2019</v>
      </c>
      <c r="B2" s="133" t="s">
        <v>0</v>
      </c>
      <c r="C2" s="133"/>
      <c r="D2" s="133"/>
      <c r="E2" s="133"/>
      <c r="F2" s="133"/>
    </row>
    <row r="3" spans="1:6" ht="15.75" x14ac:dyDescent="0.25">
      <c r="A3" s="135"/>
      <c r="B3" s="134" t="s">
        <v>1</v>
      </c>
      <c r="C3" s="134"/>
      <c r="D3" s="134" t="s">
        <v>2</v>
      </c>
      <c r="E3" s="134"/>
      <c r="F3" s="32" t="s">
        <v>3</v>
      </c>
    </row>
    <row r="4" spans="1:6" x14ac:dyDescent="0.25">
      <c r="A4" s="135"/>
      <c r="B4" s="32" t="s">
        <v>10</v>
      </c>
      <c r="C4" s="32" t="s">
        <v>5</v>
      </c>
      <c r="D4" s="32" t="s">
        <v>6</v>
      </c>
      <c r="E4" s="33" t="s">
        <v>7</v>
      </c>
      <c r="F4" s="34" t="s">
        <v>4</v>
      </c>
    </row>
    <row r="5" spans="1:6" x14ac:dyDescent="0.25">
      <c r="A5" s="2" t="s">
        <v>29</v>
      </c>
      <c r="B5" s="6">
        <v>121.5</v>
      </c>
      <c r="C5" s="6">
        <v>19835</v>
      </c>
      <c r="D5" s="6">
        <v>165</v>
      </c>
      <c r="E5" s="4">
        <v>7.04</v>
      </c>
      <c r="F5" s="3">
        <v>135963</v>
      </c>
    </row>
    <row r="6" spans="1:6" x14ac:dyDescent="0.25">
      <c r="A6" s="2" t="s">
        <v>30</v>
      </c>
      <c r="B6" s="6">
        <v>136</v>
      </c>
      <c r="C6" s="6">
        <v>26425</v>
      </c>
      <c r="D6" s="6">
        <v>200.56</v>
      </c>
      <c r="E6" s="4">
        <v>7.33</v>
      </c>
      <c r="F6" s="3">
        <v>188626</v>
      </c>
    </row>
    <row r="7" spans="1:6" x14ac:dyDescent="0.25">
      <c r="A7" s="2" t="s">
        <v>31</v>
      </c>
      <c r="B7" s="6">
        <v>164</v>
      </c>
      <c r="C7" s="6">
        <v>31307</v>
      </c>
      <c r="D7" s="6">
        <v>195</v>
      </c>
      <c r="E7" s="4">
        <v>7.6</v>
      </c>
      <c r="F7" s="3">
        <v>230088.7</v>
      </c>
    </row>
    <row r="8" spans="1:6" x14ac:dyDescent="0.25">
      <c r="A8" s="2" t="s">
        <v>32</v>
      </c>
      <c r="B8" s="6">
        <v>184.75</v>
      </c>
      <c r="C8" s="6">
        <v>33093</v>
      </c>
      <c r="D8" s="6">
        <v>184</v>
      </c>
      <c r="E8" s="4">
        <v>7.6</v>
      </c>
      <c r="F8" s="3">
        <v>239769</v>
      </c>
    </row>
    <row r="9" spans="1:6" x14ac:dyDescent="0.25">
      <c r="A9" s="2" t="s">
        <v>8</v>
      </c>
      <c r="B9" s="6">
        <v>165</v>
      </c>
      <c r="C9" s="6">
        <v>29239</v>
      </c>
      <c r="D9" s="6">
        <v>193</v>
      </c>
      <c r="E9" s="4">
        <v>7.6</v>
      </c>
      <c r="F9" s="3">
        <v>213769</v>
      </c>
    </row>
    <row r="10" spans="1:6" x14ac:dyDescent="0.25">
      <c r="A10" s="2" t="s">
        <v>9</v>
      </c>
      <c r="B10" s="6">
        <v>146</v>
      </c>
      <c r="C10" s="6">
        <v>28979</v>
      </c>
      <c r="D10" s="6">
        <v>205</v>
      </c>
      <c r="E10" s="4">
        <v>8</v>
      </c>
      <c r="F10" s="3">
        <v>228433</v>
      </c>
    </row>
    <row r="11" spans="1:6" x14ac:dyDescent="0.25">
      <c r="A11" s="2" t="s">
        <v>12</v>
      </c>
      <c r="B11" s="6">
        <v>175</v>
      </c>
      <c r="C11" s="6">
        <v>32047</v>
      </c>
      <c r="D11" s="6">
        <v>190</v>
      </c>
      <c r="E11" s="4">
        <v>7.4</v>
      </c>
      <c r="F11" s="3">
        <v>236410.7</v>
      </c>
    </row>
    <row r="12" spans="1:6" x14ac:dyDescent="0.25">
      <c r="A12" s="2" t="s">
        <v>13</v>
      </c>
      <c r="B12" s="6">
        <v>139</v>
      </c>
      <c r="C12" s="6">
        <v>25240</v>
      </c>
      <c r="D12" s="6">
        <v>123</v>
      </c>
      <c r="E12" s="4">
        <v>7.9</v>
      </c>
      <c r="F12" s="3">
        <v>190702</v>
      </c>
    </row>
    <row r="13" spans="1:6" x14ac:dyDescent="0.25">
      <c r="A13" s="2" t="s">
        <v>14</v>
      </c>
      <c r="B13" s="6">
        <v>164.5</v>
      </c>
      <c r="C13" s="6">
        <v>30352</v>
      </c>
      <c r="D13" s="6">
        <v>190</v>
      </c>
      <c r="E13" s="4">
        <v>7.9</v>
      </c>
      <c r="F13" s="3">
        <v>23705</v>
      </c>
    </row>
    <row r="14" spans="1:6" x14ac:dyDescent="0.25">
      <c r="A14" s="2" t="s">
        <v>19</v>
      </c>
      <c r="B14" s="5">
        <v>186</v>
      </c>
      <c r="C14" s="5">
        <v>32726</v>
      </c>
      <c r="D14" s="5">
        <v>180</v>
      </c>
      <c r="E14" s="3">
        <v>7.8</v>
      </c>
      <c r="F14" s="3">
        <v>249583</v>
      </c>
    </row>
    <row r="15" spans="1:6" x14ac:dyDescent="0.25">
      <c r="A15" s="2" t="s">
        <v>20</v>
      </c>
      <c r="B15" s="5">
        <v>166</v>
      </c>
      <c r="C15" s="5">
        <v>29771</v>
      </c>
      <c r="D15" s="5">
        <v>174</v>
      </c>
      <c r="E15" s="3">
        <v>7.5</v>
      </c>
      <c r="F15" s="3">
        <v>222389</v>
      </c>
    </row>
    <row r="16" spans="1:6" x14ac:dyDescent="0.25">
      <c r="A16" s="2" t="s">
        <v>21</v>
      </c>
      <c r="B16" s="5">
        <v>187</v>
      </c>
      <c r="C16" s="5">
        <v>33223</v>
      </c>
      <c r="D16" s="5">
        <v>193</v>
      </c>
      <c r="E16" s="3">
        <v>7.5</v>
      </c>
      <c r="F16" s="3">
        <v>244129</v>
      </c>
    </row>
    <row r="17" spans="1:6" s="1" customFormat="1" ht="15.75" x14ac:dyDescent="0.25">
      <c r="A17" s="35" t="s">
        <v>1</v>
      </c>
      <c r="B17" s="36">
        <f>SUM(B5:B16)</f>
        <v>1934.75</v>
      </c>
      <c r="C17" s="36">
        <f>SUM(C5:C16)</f>
        <v>352237</v>
      </c>
      <c r="D17" s="36">
        <f>SUM(D5:D16)</f>
        <v>2192.56</v>
      </c>
      <c r="E17" s="37">
        <f>SUM(E5:E16)</f>
        <v>91.17</v>
      </c>
      <c r="F17" s="37">
        <f>SUM(F5:F16)</f>
        <v>2403567.4</v>
      </c>
    </row>
    <row r="20" spans="1:6" ht="18.75" customHeight="1" x14ac:dyDescent="0.25">
      <c r="A20" s="119" t="s">
        <v>27</v>
      </c>
      <c r="B20" s="120"/>
      <c r="C20" s="120"/>
      <c r="D20" s="120"/>
      <c r="E20" s="120"/>
      <c r="F20" s="121"/>
    </row>
    <row r="21" spans="1:6" x14ac:dyDescent="0.25">
      <c r="A21" s="111">
        <v>2019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2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2" t="s">
        <v>7</v>
      </c>
      <c r="F23" s="34" t="s">
        <v>4</v>
      </c>
    </row>
    <row r="24" spans="1:6" x14ac:dyDescent="0.25">
      <c r="A24" s="38" t="s">
        <v>15</v>
      </c>
      <c r="B24" s="2">
        <f>SUM(B5:B7)</f>
        <v>421.5</v>
      </c>
      <c r="C24" s="2">
        <f>SUM(C5:C7)</f>
        <v>77567</v>
      </c>
      <c r="D24" s="21">
        <f>AVERAGE(D5:D7)</f>
        <v>186.85333333333332</v>
      </c>
      <c r="E24" s="3">
        <f>AVERAGE(E5:E7)</f>
        <v>7.3233333333333333</v>
      </c>
      <c r="F24" s="3">
        <f>SUM(F5:F7)</f>
        <v>554677.69999999995</v>
      </c>
    </row>
    <row r="25" spans="1:6" x14ac:dyDescent="0.25">
      <c r="A25" s="38" t="s">
        <v>16</v>
      </c>
      <c r="B25" s="2">
        <f>SUM(B8:B10)</f>
        <v>495.75</v>
      </c>
      <c r="C25" s="2">
        <f>SUM(C8:C10)</f>
        <v>91311</v>
      </c>
      <c r="D25" s="2">
        <f>AVERAGE(D8:D10)</f>
        <v>194</v>
      </c>
      <c r="E25" s="3">
        <f>AVERAGE(E8:E10)</f>
        <v>7.7333333333333334</v>
      </c>
      <c r="F25" s="3">
        <f>SUM(F8:F10)</f>
        <v>681971</v>
      </c>
    </row>
    <row r="26" spans="1:6" x14ac:dyDescent="0.25">
      <c r="A26" s="38" t="s">
        <v>17</v>
      </c>
      <c r="B26" s="2">
        <f>SUM(B11:B13)</f>
        <v>478.5</v>
      </c>
      <c r="C26" s="2">
        <f>SUM(C11:C13)</f>
        <v>87639</v>
      </c>
      <c r="D26" s="21">
        <f>AVERAGE(D11:D13)</f>
        <v>167.66666666666666</v>
      </c>
      <c r="E26" s="3">
        <f>AVERAGE(E11:E13)</f>
        <v>7.7333333333333343</v>
      </c>
      <c r="F26" s="3">
        <f>SUM(F11:F13)</f>
        <v>450817.7</v>
      </c>
    </row>
    <row r="27" spans="1:6" x14ac:dyDescent="0.25">
      <c r="A27" s="38" t="s">
        <v>18</v>
      </c>
      <c r="B27" s="5">
        <f>SUM(B14:B16)</f>
        <v>539</v>
      </c>
      <c r="C27" s="5">
        <f>SUM(C14:C16)</f>
        <v>95720</v>
      </c>
      <c r="D27" s="5">
        <f>AVERAGE(D14:D16)</f>
        <v>182.33333333333334</v>
      </c>
      <c r="E27" s="3">
        <f>AVERAGE(E14:E16)</f>
        <v>7.6000000000000005</v>
      </c>
      <c r="F27" s="3">
        <f>SUM(F14:F16)</f>
        <v>716101</v>
      </c>
    </row>
    <row r="28" spans="1:6" x14ac:dyDescent="0.25">
      <c r="A28" t="s">
        <v>11</v>
      </c>
    </row>
  </sheetData>
  <mergeCells count="10">
    <mergeCell ref="A20:F20"/>
    <mergeCell ref="B21:F21"/>
    <mergeCell ref="B22:C22"/>
    <mergeCell ref="D22:E22"/>
    <mergeCell ref="A21:A23"/>
    <mergeCell ref="A1:F1"/>
    <mergeCell ref="B2:F2"/>
    <mergeCell ref="D3:E3"/>
    <mergeCell ref="B3:C3"/>
    <mergeCell ref="A2:A4"/>
  </mergeCells>
  <pageMargins left="0.7" right="0.7" top="0.75" bottom="0.7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8"/>
  <sheetViews>
    <sheetView workbookViewId="0">
      <selection activeCell="K25" sqref="K25"/>
    </sheetView>
  </sheetViews>
  <sheetFormatPr defaultRowHeight="15" x14ac:dyDescent="0.25"/>
  <cols>
    <col min="1" max="1" width="12.28515625" customWidth="1"/>
    <col min="2" max="2" width="17.5703125" customWidth="1"/>
    <col min="3" max="3" width="23.140625" customWidth="1"/>
    <col min="4" max="4" width="23.42578125" customWidth="1"/>
    <col min="5" max="5" width="22.85546875" style="13" customWidth="1"/>
    <col min="6" max="6" width="28.5703125" style="13" customWidth="1"/>
  </cols>
  <sheetData>
    <row r="1" spans="1:6" ht="14.25" customHeight="1" x14ac:dyDescent="0.25">
      <c r="A1" s="119" t="s">
        <v>25</v>
      </c>
      <c r="B1" s="120"/>
      <c r="C1" s="120"/>
      <c r="D1" s="120"/>
      <c r="E1" s="120"/>
      <c r="F1" s="121"/>
    </row>
    <row r="2" spans="1:6" x14ac:dyDescent="0.25">
      <c r="A2" s="111">
        <v>2020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x14ac:dyDescent="0.25">
      <c r="A4" s="113"/>
      <c r="B4" s="32" t="s">
        <v>10</v>
      </c>
      <c r="C4" s="32" t="s">
        <v>5</v>
      </c>
      <c r="D4" s="32" t="s">
        <v>6</v>
      </c>
      <c r="E4" s="40" t="s">
        <v>7</v>
      </c>
      <c r="F4" s="41" t="s">
        <v>4</v>
      </c>
    </row>
    <row r="5" spans="1:6" x14ac:dyDescent="0.25">
      <c r="A5" s="2" t="s">
        <v>29</v>
      </c>
      <c r="B5" s="7">
        <v>222.5</v>
      </c>
      <c r="C5" s="8">
        <v>40292</v>
      </c>
      <c r="D5" s="7">
        <v>179.5</v>
      </c>
      <c r="E5" s="11">
        <v>7.7</v>
      </c>
      <c r="F5" s="14">
        <v>304301.09999999998</v>
      </c>
    </row>
    <row r="6" spans="1:6" x14ac:dyDescent="0.25">
      <c r="A6" s="2" t="s">
        <v>30</v>
      </c>
      <c r="B6" s="9">
        <v>181</v>
      </c>
      <c r="C6" s="10">
        <v>33325</v>
      </c>
      <c r="D6" s="9">
        <v>186</v>
      </c>
      <c r="E6" s="12">
        <v>7.7</v>
      </c>
      <c r="F6" s="15">
        <v>244130</v>
      </c>
    </row>
    <row r="7" spans="1:6" x14ac:dyDescent="0.25">
      <c r="A7" s="2" t="s">
        <v>31</v>
      </c>
      <c r="B7" s="9">
        <v>198</v>
      </c>
      <c r="C7" s="10">
        <v>35748</v>
      </c>
      <c r="D7" s="9">
        <v>188</v>
      </c>
      <c r="E7" s="12">
        <v>7.7</v>
      </c>
      <c r="F7" s="15">
        <v>261368.8</v>
      </c>
    </row>
    <row r="8" spans="1:6" x14ac:dyDescent="0.25">
      <c r="A8" s="2" t="s">
        <v>32</v>
      </c>
      <c r="B8" s="9">
        <v>113.75</v>
      </c>
      <c r="C8" s="10">
        <v>21117</v>
      </c>
      <c r="D8" s="9">
        <v>141</v>
      </c>
      <c r="E8" s="12">
        <v>7.7</v>
      </c>
      <c r="F8" s="19">
        <v>152984</v>
      </c>
    </row>
    <row r="9" spans="1:6" x14ac:dyDescent="0.25">
      <c r="A9" s="2" t="s">
        <v>8</v>
      </c>
      <c r="B9" s="9">
        <v>121.25</v>
      </c>
      <c r="C9" s="10">
        <v>22706</v>
      </c>
      <c r="D9" s="9">
        <v>147</v>
      </c>
      <c r="E9" s="12">
        <v>7.7</v>
      </c>
      <c r="F9" s="19">
        <v>166941</v>
      </c>
    </row>
    <row r="10" spans="1:6" x14ac:dyDescent="0.25">
      <c r="A10" s="2" t="s">
        <v>9</v>
      </c>
      <c r="B10" s="16">
        <v>164</v>
      </c>
      <c r="C10" s="10">
        <v>29755</v>
      </c>
      <c r="D10" s="17">
        <v>179</v>
      </c>
      <c r="E10" s="18">
        <v>7.7</v>
      </c>
      <c r="F10" s="20">
        <v>221893.4</v>
      </c>
    </row>
    <row r="11" spans="1:6" x14ac:dyDescent="0.25">
      <c r="A11" s="2" t="s">
        <v>12</v>
      </c>
      <c r="B11" s="22">
        <v>154.5</v>
      </c>
      <c r="C11" s="10">
        <v>29101</v>
      </c>
      <c r="D11" s="10">
        <v>190</v>
      </c>
      <c r="E11" s="23">
        <v>7.7</v>
      </c>
      <c r="F11" s="23">
        <v>394640.55499999999</v>
      </c>
    </row>
    <row r="12" spans="1:6" x14ac:dyDescent="0.25">
      <c r="A12" s="2" t="s">
        <v>13</v>
      </c>
      <c r="B12" s="22">
        <v>177.5</v>
      </c>
      <c r="C12" s="10">
        <v>32841</v>
      </c>
      <c r="D12" s="10">
        <v>187</v>
      </c>
      <c r="E12" s="23">
        <v>7.7</v>
      </c>
      <c r="F12" s="23">
        <v>269700</v>
      </c>
    </row>
    <row r="13" spans="1:6" x14ac:dyDescent="0.25">
      <c r="A13" s="2" t="s">
        <v>14</v>
      </c>
      <c r="B13" s="22">
        <v>189</v>
      </c>
      <c r="C13" s="10">
        <v>43101</v>
      </c>
      <c r="D13" s="10">
        <v>286</v>
      </c>
      <c r="E13" s="23">
        <v>7.7</v>
      </c>
      <c r="F13" s="24">
        <v>334745.03999999998</v>
      </c>
    </row>
    <row r="14" spans="1:6" x14ac:dyDescent="0.25">
      <c r="A14" s="2" t="s">
        <v>19</v>
      </c>
      <c r="B14" s="22">
        <v>225.5</v>
      </c>
      <c r="C14" s="10">
        <v>41255</v>
      </c>
      <c r="D14" s="10">
        <v>189</v>
      </c>
      <c r="E14" s="23">
        <v>7.7</v>
      </c>
      <c r="F14" s="23">
        <v>319933.52</v>
      </c>
    </row>
    <row r="15" spans="1:6" x14ac:dyDescent="0.25">
      <c r="A15" s="2" t="s">
        <v>20</v>
      </c>
      <c r="B15" s="22">
        <v>249</v>
      </c>
      <c r="C15" s="10">
        <v>47852</v>
      </c>
      <c r="D15" s="10">
        <v>201</v>
      </c>
      <c r="E15" s="23">
        <v>7.7</v>
      </c>
      <c r="F15" s="23">
        <v>361677.7</v>
      </c>
    </row>
    <row r="16" spans="1:6" x14ac:dyDescent="0.25">
      <c r="A16" s="2" t="s">
        <v>21</v>
      </c>
      <c r="B16" s="22">
        <v>185</v>
      </c>
      <c r="C16" s="10">
        <v>34141</v>
      </c>
      <c r="D16" s="10">
        <v>183</v>
      </c>
      <c r="E16" s="23">
        <v>7.5</v>
      </c>
      <c r="F16" s="23">
        <v>245324.21</v>
      </c>
    </row>
    <row r="17" spans="1:6" x14ac:dyDescent="0.25">
      <c r="A17" s="38" t="s">
        <v>1</v>
      </c>
      <c r="B17" s="44">
        <f>SUM(B5:B16)</f>
        <v>2181</v>
      </c>
      <c r="C17" s="45">
        <f>SUM(C5:C16)</f>
        <v>411234</v>
      </c>
      <c r="D17" s="45">
        <f>AVERAGE(D5:D16)</f>
        <v>188.04166666666666</v>
      </c>
      <c r="E17" s="46">
        <f>AVERAGE(E5:E16)</f>
        <v>7.6833333333333345</v>
      </c>
      <c r="F17" s="46">
        <f>SUM(F5:F16)</f>
        <v>3277639.3249999997</v>
      </c>
    </row>
    <row r="20" spans="1:6" ht="13.5" customHeight="1" x14ac:dyDescent="0.25">
      <c r="A20" s="119" t="s">
        <v>22</v>
      </c>
      <c r="B20" s="120"/>
      <c r="C20" s="120"/>
      <c r="D20" s="120"/>
      <c r="E20" s="120"/>
      <c r="F20" s="121"/>
    </row>
    <row r="21" spans="1:6" x14ac:dyDescent="0.25">
      <c r="A21" s="111">
        <v>2020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601.5</v>
      </c>
      <c r="C24" s="5">
        <f>SUM(C5:C7)</f>
        <v>109365</v>
      </c>
      <c r="D24" s="5">
        <f>AVERAGE(D5:D7)</f>
        <v>184.5</v>
      </c>
      <c r="E24" s="3">
        <f>AVERAGE(E5:E7)</f>
        <v>7.7</v>
      </c>
      <c r="F24" s="3">
        <f>SUM(F5:F7)</f>
        <v>809799.89999999991</v>
      </c>
    </row>
    <row r="25" spans="1:6" x14ac:dyDescent="0.25">
      <c r="A25" s="38" t="s">
        <v>16</v>
      </c>
      <c r="B25" s="2">
        <f>SUM(B8:B10)</f>
        <v>399</v>
      </c>
      <c r="C25" s="5">
        <f>SUM(C8:C10)</f>
        <v>73578</v>
      </c>
      <c r="D25" s="21">
        <f>AVERAGE(D8:D10)</f>
        <v>155.66666666666666</v>
      </c>
      <c r="E25" s="3">
        <f>AVERAGE(E8:E10)</f>
        <v>7.7</v>
      </c>
      <c r="F25" s="3">
        <f>SUM(F8:F10)</f>
        <v>541818.4</v>
      </c>
    </row>
    <row r="26" spans="1:6" x14ac:dyDescent="0.25">
      <c r="A26" s="38" t="s">
        <v>17</v>
      </c>
      <c r="B26" s="2">
        <f>SUM(B11:B13)</f>
        <v>521</v>
      </c>
      <c r="C26" s="5">
        <f>SUM(C11:C13)</f>
        <v>105043</v>
      </c>
      <c r="D26" s="5">
        <f>AVERAGE(D11:D13)</f>
        <v>221</v>
      </c>
      <c r="E26" s="3">
        <f>AVERAGE(E11:E13)</f>
        <v>7.7</v>
      </c>
      <c r="F26" s="3">
        <f>SUM(F11:F13)</f>
        <v>999085.59499999997</v>
      </c>
    </row>
    <row r="27" spans="1:6" x14ac:dyDescent="0.25">
      <c r="A27" s="38" t="s">
        <v>18</v>
      </c>
      <c r="B27" s="2">
        <f>SUM(B14:B16)</f>
        <v>659.5</v>
      </c>
      <c r="C27" s="5">
        <f>SUM(C14:C16)</f>
        <v>123248</v>
      </c>
      <c r="D27" s="5">
        <f>AVERAGE(D14:D16)</f>
        <v>191</v>
      </c>
      <c r="E27" s="3">
        <f>AVERAGE(E14:E16)</f>
        <v>7.6333333333333329</v>
      </c>
      <c r="F27" s="3">
        <f>SUM(F14:F16)</f>
        <v>926935.42999999993</v>
      </c>
    </row>
    <row r="28" spans="1:6" x14ac:dyDescent="0.25">
      <c r="A28" t="s">
        <v>11</v>
      </c>
    </row>
  </sheetData>
  <mergeCells count="10">
    <mergeCell ref="A1:F1"/>
    <mergeCell ref="B2:F2"/>
    <mergeCell ref="A20:F20"/>
    <mergeCell ref="B21:F21"/>
    <mergeCell ref="B22:C22"/>
    <mergeCell ref="D22:E22"/>
    <mergeCell ref="B3:C3"/>
    <mergeCell ref="D3:E3"/>
    <mergeCell ref="A21:A23"/>
    <mergeCell ref="A2:A4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workbookViewId="0">
      <selection activeCell="D32" sqref="D32"/>
    </sheetView>
  </sheetViews>
  <sheetFormatPr defaultRowHeight="15" x14ac:dyDescent="0.25"/>
  <cols>
    <col min="1" max="1" width="15.7109375" customWidth="1"/>
    <col min="2" max="2" width="14.85546875" customWidth="1"/>
    <col min="3" max="3" width="13.85546875" customWidth="1"/>
    <col min="4" max="4" width="17.85546875" customWidth="1"/>
    <col min="5" max="5" width="23.28515625" customWidth="1"/>
    <col min="6" max="6" width="22.42578125" customWidth="1"/>
  </cols>
  <sheetData>
    <row r="1" spans="1:6" ht="13.5" customHeight="1" x14ac:dyDescent="0.25">
      <c r="A1" s="136" t="s">
        <v>33</v>
      </c>
      <c r="B1" s="137"/>
      <c r="C1" s="137"/>
      <c r="D1" s="137"/>
      <c r="E1" s="137"/>
      <c r="F1" s="138"/>
    </row>
    <row r="2" spans="1:6" x14ac:dyDescent="0.25">
      <c r="A2" s="111">
        <v>2021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ht="36" customHeight="1" x14ac:dyDescent="0.25">
      <c r="A4" s="113"/>
      <c r="B4" s="32" t="s">
        <v>10</v>
      </c>
      <c r="C4" s="32" t="s">
        <v>5</v>
      </c>
      <c r="D4" s="42" t="s">
        <v>6</v>
      </c>
      <c r="E4" s="43" t="s">
        <v>7</v>
      </c>
      <c r="F4" s="41" t="s">
        <v>4</v>
      </c>
    </row>
    <row r="5" spans="1:6" x14ac:dyDescent="0.25">
      <c r="A5" s="2" t="s">
        <v>29</v>
      </c>
      <c r="B5" s="16">
        <v>205</v>
      </c>
      <c r="C5" s="10">
        <v>39157</v>
      </c>
      <c r="D5" s="17">
        <v>197</v>
      </c>
      <c r="E5" s="55">
        <v>7.58</v>
      </c>
      <c r="F5" s="51">
        <v>277244.15000000002</v>
      </c>
    </row>
    <row r="6" spans="1:6" x14ac:dyDescent="0.25">
      <c r="A6" s="2" t="s">
        <v>30</v>
      </c>
      <c r="B6" s="16">
        <v>192.75</v>
      </c>
      <c r="C6" s="10">
        <v>37842</v>
      </c>
      <c r="D6" s="17">
        <v>200</v>
      </c>
      <c r="E6" s="55">
        <v>7.48</v>
      </c>
      <c r="F6" s="51">
        <v>273177.48</v>
      </c>
    </row>
    <row r="7" spans="1:6" x14ac:dyDescent="0.25">
      <c r="A7" s="2" t="s">
        <v>31</v>
      </c>
      <c r="B7" s="16">
        <v>217.25</v>
      </c>
      <c r="C7" s="10">
        <v>40892</v>
      </c>
      <c r="D7" s="17">
        <v>189</v>
      </c>
      <c r="E7" s="55">
        <v>7</v>
      </c>
      <c r="F7" s="51">
        <v>293070</v>
      </c>
    </row>
    <row r="8" spans="1:6" x14ac:dyDescent="0.25">
      <c r="A8" s="2" t="s">
        <v>32</v>
      </c>
      <c r="B8" s="25">
        <v>196.25</v>
      </c>
      <c r="C8" s="26">
        <v>36763</v>
      </c>
      <c r="D8" s="27">
        <v>188</v>
      </c>
      <c r="E8" s="56">
        <v>7</v>
      </c>
      <c r="F8" s="52">
        <v>259709</v>
      </c>
    </row>
    <row r="9" spans="1:6" x14ac:dyDescent="0.25">
      <c r="A9" s="2" t="s">
        <v>8</v>
      </c>
      <c r="B9" s="25">
        <v>225</v>
      </c>
      <c r="C9" s="28">
        <v>34823</v>
      </c>
      <c r="D9" s="29">
        <v>147</v>
      </c>
      <c r="E9" s="56">
        <v>7</v>
      </c>
      <c r="F9" s="52">
        <v>239887</v>
      </c>
    </row>
    <row r="10" spans="1:6" x14ac:dyDescent="0.25">
      <c r="A10" s="2" t="s">
        <v>9</v>
      </c>
      <c r="B10" s="22">
        <v>184.5</v>
      </c>
      <c r="C10" s="10">
        <v>34858</v>
      </c>
      <c r="D10" s="22">
        <v>191</v>
      </c>
      <c r="E10" s="53">
        <v>8</v>
      </c>
      <c r="F10" s="53">
        <v>252395</v>
      </c>
    </row>
    <row r="11" spans="1:6" x14ac:dyDescent="0.25">
      <c r="A11" s="2" t="s">
        <v>12</v>
      </c>
      <c r="B11" s="22">
        <v>193.75</v>
      </c>
      <c r="C11" s="10">
        <v>36374</v>
      </c>
      <c r="D11" s="10">
        <v>186</v>
      </c>
      <c r="E11" s="53">
        <v>8</v>
      </c>
      <c r="F11" s="53">
        <v>265532</v>
      </c>
    </row>
    <row r="12" spans="1:6" x14ac:dyDescent="0.25">
      <c r="A12" s="2" t="s">
        <v>13</v>
      </c>
      <c r="B12" s="22">
        <v>241</v>
      </c>
      <c r="C12" s="10">
        <v>43983</v>
      </c>
      <c r="D12" s="10">
        <v>187</v>
      </c>
      <c r="E12" s="53">
        <v>8</v>
      </c>
      <c r="F12" s="53">
        <v>325794</v>
      </c>
    </row>
    <row r="13" spans="1:6" x14ac:dyDescent="0.25">
      <c r="A13" s="2" t="s">
        <v>14</v>
      </c>
      <c r="B13" s="22">
        <v>169.5</v>
      </c>
      <c r="C13" s="10">
        <v>31316</v>
      </c>
      <c r="D13" s="10">
        <v>179</v>
      </c>
      <c r="E13" s="53">
        <v>7.64</v>
      </c>
      <c r="F13" s="54">
        <v>238503</v>
      </c>
    </row>
    <row r="14" spans="1:6" x14ac:dyDescent="0.25">
      <c r="A14" s="2" t="s">
        <v>19</v>
      </c>
      <c r="B14" s="22">
        <v>214</v>
      </c>
      <c r="C14" s="10">
        <v>38455</v>
      </c>
      <c r="D14" s="10">
        <v>181</v>
      </c>
      <c r="E14" s="53">
        <v>8</v>
      </c>
      <c r="F14" s="53">
        <v>291312</v>
      </c>
    </row>
    <row r="15" spans="1:6" x14ac:dyDescent="0.25">
      <c r="A15" s="2" t="s">
        <v>20</v>
      </c>
      <c r="B15" s="22">
        <v>215.25</v>
      </c>
      <c r="C15" s="10">
        <v>38162</v>
      </c>
      <c r="D15" s="10">
        <v>181</v>
      </c>
      <c r="E15" s="53">
        <v>7</v>
      </c>
      <c r="F15" s="53">
        <v>291688</v>
      </c>
    </row>
    <row r="16" spans="1:6" x14ac:dyDescent="0.25">
      <c r="A16" s="2" t="s">
        <v>21</v>
      </c>
      <c r="B16" s="22">
        <v>203</v>
      </c>
      <c r="C16" s="10">
        <v>37348</v>
      </c>
      <c r="D16" s="10">
        <v>185</v>
      </c>
      <c r="E16" s="53">
        <v>8</v>
      </c>
      <c r="F16" s="53">
        <v>279594</v>
      </c>
    </row>
    <row r="17" spans="1:6" x14ac:dyDescent="0.25">
      <c r="A17" s="38" t="s">
        <v>1</v>
      </c>
      <c r="B17" s="44">
        <f>SUM(B5:B16)</f>
        <v>2457.25</v>
      </c>
      <c r="C17" s="44">
        <f>SUM(C5:C16)</f>
        <v>449973</v>
      </c>
      <c r="D17" s="45">
        <f>AVERAGE(D5:D16)</f>
        <v>184.25</v>
      </c>
      <c r="E17" s="57">
        <f>AVERAGE(E5:E16)</f>
        <v>7.5583333333333336</v>
      </c>
      <c r="F17" s="57">
        <f>SUM(F5:F16)</f>
        <v>3287905.63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ht="15" customHeight="1" x14ac:dyDescent="0.25">
      <c r="A20" s="136" t="s">
        <v>28</v>
      </c>
      <c r="B20" s="137"/>
      <c r="C20" s="137"/>
      <c r="D20" s="137"/>
      <c r="E20" s="137"/>
      <c r="F20" s="138"/>
    </row>
    <row r="21" spans="1:6" x14ac:dyDescent="0.25">
      <c r="A21" s="111">
        <v>2021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615</v>
      </c>
      <c r="C24" s="5">
        <f>SUM(C5:C7)</f>
        <v>117891</v>
      </c>
      <c r="D24" s="5">
        <f>AVERAGE(D5:D7)</f>
        <v>195.33333333333334</v>
      </c>
      <c r="E24" s="3">
        <f>AVERAGE(E5:E7)</f>
        <v>7.3533333333333344</v>
      </c>
      <c r="F24" s="3">
        <f>SUM(F5:F7)</f>
        <v>843491.63</v>
      </c>
    </row>
    <row r="25" spans="1:6" x14ac:dyDescent="0.25">
      <c r="A25" s="38" t="s">
        <v>16</v>
      </c>
      <c r="B25" s="2">
        <f>SUM(B8:B10)</f>
        <v>605.75</v>
      </c>
      <c r="C25" s="5">
        <f>SUM(C8:C10)</f>
        <v>106444</v>
      </c>
      <c r="D25" s="21">
        <f>AVERAGE(D8:D10)</f>
        <v>175.33333333333334</v>
      </c>
      <c r="E25" s="3">
        <f>AVERAGE(E8:E10)</f>
        <v>7.333333333333333</v>
      </c>
      <c r="F25" s="3">
        <f>SUM(F8:F10)</f>
        <v>751991</v>
      </c>
    </row>
    <row r="26" spans="1:6" x14ac:dyDescent="0.25">
      <c r="A26" s="38" t="s">
        <v>17</v>
      </c>
      <c r="B26" s="2">
        <f>SUM(B11:B13)</f>
        <v>604.25</v>
      </c>
      <c r="C26" s="5">
        <f>SUM(C11:C13)</f>
        <v>111673</v>
      </c>
      <c r="D26" s="5">
        <f>AVERAGE(D11:D13)</f>
        <v>184</v>
      </c>
      <c r="E26" s="3">
        <f>AVERAGE(E11:E13)</f>
        <v>7.88</v>
      </c>
      <c r="F26" s="3">
        <f>SUM(F11:F13)</f>
        <v>829829</v>
      </c>
    </row>
    <row r="27" spans="1:6" x14ac:dyDescent="0.25">
      <c r="A27" s="38" t="s">
        <v>18</v>
      </c>
      <c r="B27" s="2">
        <f>SUM(B14:B16)</f>
        <v>632.25</v>
      </c>
      <c r="C27" s="5">
        <f>SUM(C14:C16)</f>
        <v>113965</v>
      </c>
      <c r="D27" s="5">
        <f>AVERAGE(D14:D16)</f>
        <v>182.33333333333334</v>
      </c>
      <c r="E27" s="3">
        <f>AVERAGE(E14:E16)</f>
        <v>7.666666666666667</v>
      </c>
      <c r="F27" s="3">
        <f>SUM(F14:F16)</f>
        <v>862594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workbookViewId="0">
      <selection activeCell="D24" sqref="D24"/>
    </sheetView>
  </sheetViews>
  <sheetFormatPr defaultRowHeight="15" x14ac:dyDescent="0.25"/>
  <cols>
    <col min="1" max="1" width="20" customWidth="1"/>
    <col min="2" max="2" width="13.140625" customWidth="1"/>
    <col min="3" max="3" width="17.85546875" customWidth="1"/>
    <col min="4" max="4" width="11.140625" customWidth="1"/>
    <col min="5" max="5" width="14.85546875" customWidth="1"/>
    <col min="6" max="6" width="27" customWidth="1"/>
  </cols>
  <sheetData>
    <row r="1" spans="1:6" x14ac:dyDescent="0.25">
      <c r="A1" s="136" t="s">
        <v>44</v>
      </c>
      <c r="B1" s="137"/>
      <c r="C1" s="137"/>
      <c r="D1" s="137"/>
      <c r="E1" s="137"/>
      <c r="F1" s="138"/>
    </row>
    <row r="2" spans="1:6" x14ac:dyDescent="0.25">
      <c r="A2" s="111">
        <v>2022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ht="45" x14ac:dyDescent="0.25">
      <c r="A4" s="113"/>
      <c r="B4" s="32" t="s">
        <v>10</v>
      </c>
      <c r="C4" s="32" t="s">
        <v>5</v>
      </c>
      <c r="D4" s="42" t="s">
        <v>6</v>
      </c>
      <c r="E4" s="43" t="s">
        <v>7</v>
      </c>
      <c r="F4" s="41" t="s">
        <v>4</v>
      </c>
    </row>
    <row r="5" spans="1:6" x14ac:dyDescent="0.25">
      <c r="A5" s="2" t="s">
        <v>29</v>
      </c>
      <c r="B5" s="60">
        <v>158</v>
      </c>
      <c r="C5" s="62">
        <v>27960</v>
      </c>
      <c r="D5" s="60">
        <v>177</v>
      </c>
      <c r="E5" s="66">
        <v>7.5</v>
      </c>
      <c r="F5" s="64">
        <v>199789</v>
      </c>
    </row>
    <row r="6" spans="1:6" x14ac:dyDescent="0.25">
      <c r="A6" s="2" t="s">
        <v>30</v>
      </c>
      <c r="B6" s="60">
        <v>143</v>
      </c>
      <c r="C6" s="62">
        <v>27617</v>
      </c>
      <c r="D6" s="60">
        <v>199</v>
      </c>
      <c r="E6" s="66">
        <v>7.5</v>
      </c>
      <c r="F6" s="64">
        <v>205354</v>
      </c>
    </row>
    <row r="7" spans="1:6" x14ac:dyDescent="0.25">
      <c r="A7" s="2" t="s">
        <v>31</v>
      </c>
      <c r="B7" s="61">
        <v>178.75</v>
      </c>
      <c r="C7" s="63">
        <v>31686</v>
      </c>
      <c r="D7" s="61">
        <v>181</v>
      </c>
      <c r="E7" s="67">
        <v>7.5</v>
      </c>
      <c r="F7" s="65">
        <v>232218</v>
      </c>
    </row>
    <row r="8" spans="1:6" x14ac:dyDescent="0.25">
      <c r="A8" s="2" t="s">
        <v>32</v>
      </c>
      <c r="B8" s="25">
        <v>116</v>
      </c>
      <c r="C8" s="26">
        <v>21007</v>
      </c>
      <c r="D8" s="27">
        <v>183</v>
      </c>
      <c r="E8" s="56">
        <v>7.5</v>
      </c>
      <c r="F8" s="52">
        <v>155932</v>
      </c>
    </row>
    <row r="9" spans="1:6" x14ac:dyDescent="0.25">
      <c r="A9" s="2" t="s">
        <v>8</v>
      </c>
      <c r="B9" s="25">
        <v>195</v>
      </c>
      <c r="C9" s="28">
        <v>35175</v>
      </c>
      <c r="D9" s="29">
        <v>183</v>
      </c>
      <c r="E9" s="56">
        <v>7.7</v>
      </c>
      <c r="F9" s="52">
        <v>270543</v>
      </c>
    </row>
    <row r="10" spans="1:6" x14ac:dyDescent="0.25">
      <c r="A10" s="2" t="s">
        <v>9</v>
      </c>
      <c r="B10" s="22">
        <v>180</v>
      </c>
      <c r="C10" s="10">
        <v>33546</v>
      </c>
      <c r="D10" s="22">
        <v>190</v>
      </c>
      <c r="E10" s="53">
        <v>7.7</v>
      </c>
      <c r="F10" s="53">
        <v>259323</v>
      </c>
    </row>
    <row r="11" spans="1:6" x14ac:dyDescent="0.25">
      <c r="A11" s="2" t="s">
        <v>12</v>
      </c>
      <c r="B11" s="22">
        <v>179.5</v>
      </c>
      <c r="C11" s="10">
        <v>34179</v>
      </c>
      <c r="D11" s="22">
        <v>195</v>
      </c>
      <c r="E11" s="53">
        <v>8.1999999999999993</v>
      </c>
      <c r="F11" s="53">
        <v>279198</v>
      </c>
    </row>
    <row r="12" spans="1:6" x14ac:dyDescent="0.25">
      <c r="A12" s="2" t="s">
        <v>13</v>
      </c>
      <c r="B12" s="22">
        <v>178</v>
      </c>
      <c r="C12" s="10">
        <v>32314</v>
      </c>
      <c r="D12" s="68">
        <v>185</v>
      </c>
      <c r="E12" s="53">
        <v>8.6999999999999993</v>
      </c>
      <c r="F12" s="53">
        <v>271063</v>
      </c>
    </row>
    <row r="13" spans="1:6" x14ac:dyDescent="0.25">
      <c r="A13" s="2" t="s">
        <v>14</v>
      </c>
      <c r="B13" s="22">
        <v>80.75</v>
      </c>
      <c r="C13" s="10">
        <v>14076</v>
      </c>
      <c r="D13" s="22">
        <v>171</v>
      </c>
      <c r="E13" s="53">
        <v>9</v>
      </c>
      <c r="F13" s="54">
        <v>113780</v>
      </c>
    </row>
    <row r="14" spans="1:6" x14ac:dyDescent="0.25">
      <c r="A14" s="2" t="s">
        <v>19</v>
      </c>
      <c r="B14" s="22">
        <v>125</v>
      </c>
      <c r="C14" s="10">
        <v>25454</v>
      </c>
      <c r="D14" s="10">
        <v>204</v>
      </c>
      <c r="E14" s="53">
        <v>9</v>
      </c>
      <c r="F14" s="53">
        <v>226456</v>
      </c>
    </row>
    <row r="15" spans="1:6" x14ac:dyDescent="0.25">
      <c r="A15" s="2" t="s">
        <v>20</v>
      </c>
      <c r="B15" s="22">
        <v>132</v>
      </c>
      <c r="C15" s="10">
        <v>26854</v>
      </c>
      <c r="D15" s="10">
        <v>204</v>
      </c>
      <c r="E15" s="53">
        <v>10</v>
      </c>
      <c r="F15" s="53">
        <v>253225</v>
      </c>
    </row>
    <row r="16" spans="1:6" x14ac:dyDescent="0.25">
      <c r="A16" s="2" t="s">
        <v>21</v>
      </c>
      <c r="B16" s="22">
        <v>120</v>
      </c>
      <c r="C16" s="10">
        <v>22994</v>
      </c>
      <c r="D16" s="10">
        <v>196</v>
      </c>
      <c r="E16" s="53">
        <v>10</v>
      </c>
      <c r="F16" s="53">
        <v>215686</v>
      </c>
    </row>
    <row r="17" spans="1:6" x14ac:dyDescent="0.25">
      <c r="A17" s="38" t="s">
        <v>1</v>
      </c>
      <c r="B17" s="44">
        <f>SUM(B5:B16)</f>
        <v>1786</v>
      </c>
      <c r="C17" s="44">
        <f>SUM(C5:C16)</f>
        <v>332862</v>
      </c>
      <c r="D17" s="45">
        <f>AVERAGE(D5:D16)</f>
        <v>189</v>
      </c>
      <c r="E17" s="57">
        <f>AVERAGE(E5:E16)</f>
        <v>8.3583333333333343</v>
      </c>
      <c r="F17" s="57">
        <f>SUM(F5:F16)</f>
        <v>2682567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x14ac:dyDescent="0.25">
      <c r="A20" s="136" t="s">
        <v>45</v>
      </c>
      <c r="B20" s="137"/>
      <c r="C20" s="137"/>
      <c r="D20" s="137"/>
      <c r="E20" s="137"/>
      <c r="F20" s="138"/>
    </row>
    <row r="21" spans="1:6" x14ac:dyDescent="0.25">
      <c r="A21" s="111">
        <v>2022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SUM(B5:B7)</f>
        <v>479.75</v>
      </c>
      <c r="C24" s="2">
        <f>SUM(C5:C7)</f>
        <v>87263</v>
      </c>
      <c r="D24" s="5">
        <f>AVERAGE(D5:D7)</f>
        <v>185.66666666666666</v>
      </c>
      <c r="E24" s="5">
        <f>AVERAGE(E5:E7)</f>
        <v>7.5</v>
      </c>
      <c r="F24" s="3">
        <f>SUM(F5:F7)</f>
        <v>637361</v>
      </c>
    </row>
    <row r="25" spans="1:6" x14ac:dyDescent="0.25">
      <c r="A25" s="38" t="s">
        <v>16</v>
      </c>
      <c r="B25" s="2">
        <f>SUM(B8:B10)</f>
        <v>491</v>
      </c>
      <c r="C25" s="5">
        <f>SUM(C8:C10)</f>
        <v>89728</v>
      </c>
      <c r="D25" s="21">
        <f>AVERAGE(D8:D10)</f>
        <v>185.33333333333334</v>
      </c>
      <c r="E25" s="3">
        <f>AVERAGE(E8:E10)</f>
        <v>7.6333333333333329</v>
      </c>
      <c r="F25" s="3">
        <f>SUM(F8:F10)</f>
        <v>685798</v>
      </c>
    </row>
    <row r="26" spans="1:6" x14ac:dyDescent="0.25">
      <c r="A26" s="38" t="s">
        <v>17</v>
      </c>
      <c r="B26" s="2">
        <f>SUM(B11+B12+B13)</f>
        <v>438.25</v>
      </c>
      <c r="C26" s="5">
        <f>SUM(C11+C12+C13)</f>
        <v>80569</v>
      </c>
      <c r="D26" s="5">
        <f>SUM(D11+D12+D13)</f>
        <v>551</v>
      </c>
      <c r="E26" s="3">
        <f>SUM(E11+E12+E13)</f>
        <v>25.9</v>
      </c>
      <c r="F26" s="3">
        <f>SUM(F11+F12+F14)</f>
        <v>776717</v>
      </c>
    </row>
    <row r="27" spans="1:6" x14ac:dyDescent="0.25">
      <c r="A27" s="38" t="s">
        <v>18</v>
      </c>
      <c r="B27" s="2">
        <f>SUM(B14:B16)</f>
        <v>377</v>
      </c>
      <c r="C27" s="5">
        <f>SUM(C14:C16)</f>
        <v>75302</v>
      </c>
      <c r="D27" s="5">
        <f>SUM(D14:D16)</f>
        <v>604</v>
      </c>
      <c r="E27" s="3">
        <f>SUM(E14:E16)</f>
        <v>29</v>
      </c>
      <c r="F27" s="3">
        <f>SUM(F14:F16)</f>
        <v>695367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workbookViewId="0">
      <selection activeCell="D24" sqref="D24"/>
    </sheetView>
  </sheetViews>
  <sheetFormatPr defaultRowHeight="15" x14ac:dyDescent="0.25"/>
  <cols>
    <col min="1" max="1" width="22.5703125" customWidth="1"/>
    <col min="2" max="2" width="17" customWidth="1"/>
    <col min="3" max="3" width="15" customWidth="1"/>
    <col min="4" max="4" width="16" customWidth="1"/>
    <col min="5" max="5" width="19.42578125" customWidth="1"/>
    <col min="6" max="6" width="25" customWidth="1"/>
    <col min="7" max="12" width="9.140625" customWidth="1"/>
  </cols>
  <sheetData>
    <row r="1" spans="1:6" x14ac:dyDescent="0.25">
      <c r="A1" s="136" t="s">
        <v>48</v>
      </c>
      <c r="B1" s="137"/>
      <c r="C1" s="137"/>
      <c r="D1" s="137"/>
      <c r="E1" s="137"/>
      <c r="F1" s="138"/>
    </row>
    <row r="2" spans="1:6" x14ac:dyDescent="0.25">
      <c r="A2" s="111">
        <v>2023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ht="30" x14ac:dyDescent="0.25">
      <c r="A4" s="113"/>
      <c r="B4" s="32" t="s">
        <v>10</v>
      </c>
      <c r="C4" s="32" t="s">
        <v>5</v>
      </c>
      <c r="D4" s="42" t="s">
        <v>6</v>
      </c>
      <c r="E4" s="43" t="s">
        <v>7</v>
      </c>
      <c r="F4" s="41" t="s">
        <v>4</v>
      </c>
    </row>
    <row r="5" spans="1:6" x14ac:dyDescent="0.25">
      <c r="A5" s="2" t="s">
        <v>29</v>
      </c>
      <c r="B5" s="60">
        <v>156.25</v>
      </c>
      <c r="C5" s="62">
        <v>31071</v>
      </c>
      <c r="D5" s="60">
        <v>188</v>
      </c>
      <c r="E5" s="66">
        <v>9</v>
      </c>
      <c r="F5" s="64">
        <v>288434</v>
      </c>
    </row>
    <row r="6" spans="1:6" x14ac:dyDescent="0.25">
      <c r="A6" s="2" t="s">
        <v>30</v>
      </c>
      <c r="B6" s="60">
        <v>198</v>
      </c>
      <c r="C6" s="62">
        <v>34482</v>
      </c>
      <c r="D6" s="60">
        <v>189</v>
      </c>
      <c r="E6" s="66">
        <v>9</v>
      </c>
      <c r="F6" s="64">
        <v>359644</v>
      </c>
    </row>
    <row r="7" spans="1:6" x14ac:dyDescent="0.25">
      <c r="A7" s="2" t="s">
        <v>31</v>
      </c>
      <c r="B7" s="61">
        <v>121</v>
      </c>
      <c r="C7" s="62">
        <v>25505</v>
      </c>
      <c r="D7" s="60">
        <v>204</v>
      </c>
      <c r="E7" s="67">
        <v>9</v>
      </c>
      <c r="F7" s="65">
        <v>233351</v>
      </c>
    </row>
    <row r="8" spans="1:6" x14ac:dyDescent="0.25">
      <c r="A8" s="2" t="s">
        <v>32</v>
      </c>
      <c r="B8" s="25">
        <v>187</v>
      </c>
      <c r="C8" s="26">
        <v>34992</v>
      </c>
      <c r="D8" s="27">
        <v>189</v>
      </c>
      <c r="E8" s="56">
        <v>10</v>
      </c>
      <c r="F8" s="52">
        <v>331401</v>
      </c>
    </row>
    <row r="9" spans="1:6" x14ac:dyDescent="0.25">
      <c r="A9" s="2" t="s">
        <v>8</v>
      </c>
      <c r="B9" s="25">
        <v>162.75</v>
      </c>
      <c r="C9" s="28">
        <v>31707</v>
      </c>
      <c r="D9" s="29">
        <v>194</v>
      </c>
      <c r="E9" s="56">
        <v>10</v>
      </c>
      <c r="F9" s="52">
        <v>319357</v>
      </c>
    </row>
    <row r="10" spans="1:6" x14ac:dyDescent="0.25">
      <c r="A10" s="2" t="s">
        <v>9</v>
      </c>
      <c r="B10" s="22">
        <v>167.25</v>
      </c>
      <c r="C10" s="10">
        <v>30002</v>
      </c>
      <c r="D10" s="22">
        <v>181</v>
      </c>
      <c r="E10" s="53">
        <v>10</v>
      </c>
      <c r="F10" s="53">
        <v>291939</v>
      </c>
    </row>
    <row r="11" spans="1:6" x14ac:dyDescent="0.25">
      <c r="A11" s="2" t="s">
        <v>12</v>
      </c>
      <c r="B11" s="22">
        <v>144.25</v>
      </c>
      <c r="C11" s="10">
        <v>26533</v>
      </c>
      <c r="D11" s="22">
        <v>192</v>
      </c>
      <c r="E11" s="53">
        <v>10.3</v>
      </c>
      <c r="F11" s="53">
        <v>217725</v>
      </c>
    </row>
    <row r="12" spans="1:6" x14ac:dyDescent="0.25">
      <c r="A12" s="2" t="s">
        <v>13</v>
      </c>
      <c r="B12" s="22">
        <v>220.5</v>
      </c>
      <c r="C12" s="10">
        <v>40249</v>
      </c>
      <c r="D12" s="68">
        <v>196</v>
      </c>
      <c r="E12" s="53">
        <v>10.3</v>
      </c>
      <c r="F12" s="53">
        <v>372816</v>
      </c>
    </row>
    <row r="13" spans="1:6" x14ac:dyDescent="0.25">
      <c r="A13" s="2" t="s">
        <v>14</v>
      </c>
      <c r="B13" s="22">
        <v>132.25</v>
      </c>
      <c r="C13" s="10">
        <v>24239</v>
      </c>
      <c r="D13" s="22">
        <v>196</v>
      </c>
      <c r="E13" s="53">
        <v>10.3</v>
      </c>
      <c r="F13" s="54">
        <v>230881</v>
      </c>
    </row>
    <row r="14" spans="1:6" x14ac:dyDescent="0.25">
      <c r="A14" s="2" t="s">
        <v>19</v>
      </c>
      <c r="B14" s="22">
        <v>186</v>
      </c>
      <c r="C14" s="10">
        <v>33989</v>
      </c>
      <c r="D14" s="10">
        <v>180</v>
      </c>
      <c r="E14" s="53">
        <v>10.3</v>
      </c>
      <c r="F14" s="53">
        <v>303647</v>
      </c>
    </row>
    <row r="15" spans="1:6" x14ac:dyDescent="0.25">
      <c r="A15" s="2" t="s">
        <v>20</v>
      </c>
      <c r="B15" s="22">
        <v>82</v>
      </c>
      <c r="C15" s="10">
        <v>14465</v>
      </c>
      <c r="D15" s="10">
        <v>139</v>
      </c>
      <c r="E15" s="53">
        <v>8.3000000000000007</v>
      </c>
      <c r="F15" s="53">
        <v>186969</v>
      </c>
    </row>
    <row r="16" spans="1:6" x14ac:dyDescent="0.25">
      <c r="A16" s="2" t="s">
        <v>21</v>
      </c>
      <c r="B16" s="22">
        <v>166</v>
      </c>
      <c r="C16" s="10">
        <v>29754</v>
      </c>
      <c r="D16" s="10">
        <v>196</v>
      </c>
      <c r="E16" s="53">
        <v>10.5</v>
      </c>
      <c r="F16" s="53">
        <v>273940</v>
      </c>
    </row>
    <row r="17" spans="1:6" x14ac:dyDescent="0.25">
      <c r="A17" s="38" t="s">
        <v>1</v>
      </c>
      <c r="B17" s="70">
        <f>SUM(B5:B16)</f>
        <v>1923.25</v>
      </c>
      <c r="C17" s="70">
        <f>SUM(C5:C16)</f>
        <v>356988</v>
      </c>
      <c r="D17" s="71">
        <f>AVERAGE(D5:D16)</f>
        <v>187</v>
      </c>
      <c r="E17" s="45">
        <f>AVERAGE(E5:E16)</f>
        <v>9.7499999999999982</v>
      </c>
      <c r="F17" s="57">
        <f>SUM(F5:F16)</f>
        <v>3410104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x14ac:dyDescent="0.25">
      <c r="A20" s="136" t="s">
        <v>46</v>
      </c>
      <c r="B20" s="137"/>
      <c r="C20" s="137"/>
      <c r="D20" s="137"/>
      <c r="E20" s="137"/>
      <c r="F20" s="138"/>
    </row>
    <row r="21" spans="1:6" x14ac:dyDescent="0.25">
      <c r="A21" s="111">
        <v>2023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">
        <f>SUM(B5,B6,B7)</f>
        <v>475.25</v>
      </c>
      <c r="C24" s="5">
        <f>SUM(C5,C6,C7)</f>
        <v>91058</v>
      </c>
      <c r="D24" s="5">
        <f>AVERAGE(D5,D6,D7)</f>
        <v>193.66666666666666</v>
      </c>
      <c r="E24" s="5">
        <f>AVERAGE(E5,E6,E7)</f>
        <v>9</v>
      </c>
      <c r="F24" s="3">
        <f>SUM(F5,F6,F7)</f>
        <v>881429</v>
      </c>
    </row>
    <row r="25" spans="1:6" x14ac:dyDescent="0.25">
      <c r="A25" s="38" t="s">
        <v>16</v>
      </c>
      <c r="B25" s="2">
        <f>SUM(B8,B9,B10)</f>
        <v>517</v>
      </c>
      <c r="C25" s="2">
        <f>SUM(C8,C9,C10)</f>
        <v>96701</v>
      </c>
      <c r="D25" s="69">
        <f>AVERAGE(D8,D9,D10)</f>
        <v>188</v>
      </c>
      <c r="E25" s="69">
        <f>AVERAGE(E8,E9,E10)</f>
        <v>10</v>
      </c>
      <c r="F25" s="3">
        <f>SUM(F8,F9,F10)</f>
        <v>942697</v>
      </c>
    </row>
    <row r="26" spans="1:6" x14ac:dyDescent="0.25">
      <c r="A26" s="38" t="s">
        <v>17</v>
      </c>
      <c r="B26" s="2">
        <f>SUM(B11,B12,B13)</f>
        <v>497</v>
      </c>
      <c r="C26" s="5">
        <f>SUM(C11,C12,C13)</f>
        <v>91021</v>
      </c>
      <c r="D26" s="5">
        <f>AVERAGE(D11,D12,D13)</f>
        <v>194.66666666666666</v>
      </c>
      <c r="E26" s="21">
        <f>AVERAGE(E11,E12,E13)</f>
        <v>10.3</v>
      </c>
      <c r="F26" s="3">
        <f>SUM(F11,F12,F13)</f>
        <v>821422</v>
      </c>
    </row>
    <row r="27" spans="1:6" x14ac:dyDescent="0.25">
      <c r="A27" s="2" t="s">
        <v>18</v>
      </c>
      <c r="B27" s="2">
        <f>SUM(B14,B15,B16)</f>
        <v>434</v>
      </c>
      <c r="C27" s="5">
        <f>SUM(C14,C15,C16)</f>
        <v>78208</v>
      </c>
      <c r="D27" s="5">
        <f>AVERAGE(D14,D15,D16)</f>
        <v>171.66666666666666</v>
      </c>
      <c r="E27" s="5">
        <f>AVERAGE(E14,E15,E16)</f>
        <v>9.7000000000000011</v>
      </c>
      <c r="F27" s="5">
        <f>SUM(F14,F15,F16)</f>
        <v>764556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"/>
  <sheetViews>
    <sheetView zoomScaleNormal="100" workbookViewId="0">
      <selection activeCell="B27" sqref="B27"/>
    </sheetView>
  </sheetViews>
  <sheetFormatPr defaultRowHeight="15" x14ac:dyDescent="0.25"/>
  <cols>
    <col min="1" max="1" width="22.5703125" customWidth="1"/>
    <col min="2" max="2" width="17" customWidth="1"/>
    <col min="3" max="3" width="15" customWidth="1"/>
    <col min="4" max="4" width="16" customWidth="1"/>
    <col min="5" max="5" width="19.42578125" customWidth="1"/>
    <col min="6" max="6" width="25" customWidth="1"/>
    <col min="7" max="11" width="9.140625" customWidth="1"/>
  </cols>
  <sheetData>
    <row r="1" spans="1:6" x14ac:dyDescent="0.25">
      <c r="A1" s="136" t="s">
        <v>47</v>
      </c>
      <c r="B1" s="137"/>
      <c r="C1" s="137"/>
      <c r="D1" s="137"/>
      <c r="E1" s="137"/>
      <c r="F1" s="138"/>
    </row>
    <row r="2" spans="1:6" x14ac:dyDescent="0.25">
      <c r="A2" s="111">
        <v>2024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ht="30" x14ac:dyDescent="0.25">
      <c r="A4" s="113"/>
      <c r="B4" s="89" t="s">
        <v>10</v>
      </c>
      <c r="C4" s="89" t="s">
        <v>5</v>
      </c>
      <c r="D4" s="72" t="s">
        <v>6</v>
      </c>
      <c r="E4" s="88" t="s">
        <v>7</v>
      </c>
      <c r="F4" s="90" t="s">
        <v>4</v>
      </c>
    </row>
    <row r="5" spans="1:6" x14ac:dyDescent="0.25">
      <c r="A5" s="2" t="s">
        <v>29</v>
      </c>
      <c r="B5" s="74">
        <v>171</v>
      </c>
      <c r="C5" s="74">
        <v>32496</v>
      </c>
      <c r="D5" s="74">
        <v>191</v>
      </c>
      <c r="E5" s="80">
        <v>10.5</v>
      </c>
      <c r="F5" s="80">
        <v>299353</v>
      </c>
    </row>
    <row r="6" spans="1:6" x14ac:dyDescent="0.25">
      <c r="A6" s="2" t="s">
        <v>30</v>
      </c>
      <c r="B6" s="74">
        <v>174</v>
      </c>
      <c r="C6" s="74">
        <v>32003</v>
      </c>
      <c r="D6" s="74">
        <v>186</v>
      </c>
      <c r="E6" s="80">
        <v>10.5</v>
      </c>
      <c r="F6" s="80">
        <v>322861</v>
      </c>
    </row>
    <row r="7" spans="1:6" x14ac:dyDescent="0.25">
      <c r="A7" s="2" t="s">
        <v>31</v>
      </c>
      <c r="B7" s="75">
        <v>101</v>
      </c>
      <c r="C7" s="74">
        <v>20015</v>
      </c>
      <c r="D7" s="74">
        <v>191</v>
      </c>
      <c r="E7" s="81">
        <v>10.5</v>
      </c>
      <c r="F7" s="81">
        <v>206913</v>
      </c>
    </row>
    <row r="8" spans="1:6" x14ac:dyDescent="0.25">
      <c r="A8" s="2" t="s">
        <v>32</v>
      </c>
      <c r="B8" s="76">
        <v>101</v>
      </c>
      <c r="C8" s="77">
        <v>23392</v>
      </c>
      <c r="D8" s="78">
        <v>235</v>
      </c>
      <c r="E8" s="82">
        <v>10.5</v>
      </c>
      <c r="F8" s="85">
        <v>243812</v>
      </c>
    </row>
    <row r="9" spans="1:6" x14ac:dyDescent="0.25">
      <c r="A9" s="2" t="s">
        <v>8</v>
      </c>
      <c r="B9" s="76">
        <v>90</v>
      </c>
      <c r="C9" s="76">
        <v>18314</v>
      </c>
      <c r="D9" s="76">
        <v>203</v>
      </c>
      <c r="E9" s="82">
        <v>8</v>
      </c>
      <c r="F9" s="85">
        <v>146512</v>
      </c>
    </row>
    <row r="10" spans="1:6" x14ac:dyDescent="0.25">
      <c r="A10" s="2" t="s">
        <v>9</v>
      </c>
      <c r="B10" s="21">
        <v>53</v>
      </c>
      <c r="C10" s="21">
        <v>11120</v>
      </c>
      <c r="D10" s="21">
        <v>203</v>
      </c>
      <c r="E10" s="83">
        <v>10</v>
      </c>
      <c r="F10" s="83">
        <v>101596</v>
      </c>
    </row>
    <row r="11" spans="1:6" x14ac:dyDescent="0.25">
      <c r="A11" s="2" t="s">
        <v>12</v>
      </c>
      <c r="B11" s="21">
        <v>79.25</v>
      </c>
      <c r="C11" s="21">
        <v>16715</v>
      </c>
      <c r="D11" s="21">
        <v>426</v>
      </c>
      <c r="E11" s="83">
        <v>9.3000000000000007</v>
      </c>
      <c r="F11" s="83">
        <v>145188</v>
      </c>
    </row>
    <row r="12" spans="1:6" x14ac:dyDescent="0.25">
      <c r="A12" s="2" t="s">
        <v>13</v>
      </c>
      <c r="B12" s="21">
        <v>6.25</v>
      </c>
      <c r="C12" s="21">
        <v>1506</v>
      </c>
      <c r="D12" s="21">
        <v>241</v>
      </c>
      <c r="E12" s="83">
        <v>9</v>
      </c>
      <c r="F12" s="83">
        <v>13554</v>
      </c>
    </row>
    <row r="13" spans="1:6" x14ac:dyDescent="0.25">
      <c r="A13" s="2" t="s">
        <v>14</v>
      </c>
      <c r="B13" s="21">
        <v>148</v>
      </c>
      <c r="C13" s="21">
        <v>31847.02</v>
      </c>
      <c r="D13" s="21">
        <v>215.18</v>
      </c>
      <c r="E13" s="83">
        <v>12</v>
      </c>
      <c r="F13" s="86">
        <v>382164.24</v>
      </c>
    </row>
    <row r="14" spans="1:6" x14ac:dyDescent="0.25">
      <c r="A14" s="2" t="s">
        <v>19</v>
      </c>
      <c r="B14" s="21">
        <v>222</v>
      </c>
      <c r="C14" s="21">
        <v>40940</v>
      </c>
      <c r="D14" s="21">
        <v>184</v>
      </c>
      <c r="E14" s="83">
        <v>12.5</v>
      </c>
      <c r="F14" s="83">
        <v>511749</v>
      </c>
    </row>
    <row r="15" spans="1:6" x14ac:dyDescent="0.25">
      <c r="A15" s="2" t="s">
        <v>20</v>
      </c>
      <c r="B15" s="21">
        <v>96</v>
      </c>
      <c r="C15" s="21">
        <v>18962</v>
      </c>
      <c r="D15" s="21">
        <v>197</v>
      </c>
      <c r="E15" s="83">
        <v>9.5</v>
      </c>
      <c r="F15" s="83">
        <v>179722.86</v>
      </c>
    </row>
    <row r="16" spans="1:6" x14ac:dyDescent="0.25">
      <c r="A16" s="2" t="s">
        <v>21</v>
      </c>
      <c r="B16" s="21">
        <v>127</v>
      </c>
      <c r="C16" s="21">
        <v>66182</v>
      </c>
      <c r="D16" s="21">
        <v>186</v>
      </c>
      <c r="E16" s="83">
        <v>9</v>
      </c>
      <c r="F16" s="83">
        <v>226943</v>
      </c>
    </row>
    <row r="17" spans="1:6" x14ac:dyDescent="0.25">
      <c r="A17" s="73" t="s">
        <v>1</v>
      </c>
      <c r="B17" s="79">
        <f>SUM(B5,B6,B7,B8,B9,B10,B11,B12,B13,B14,B15,B16)</f>
        <v>1368.5</v>
      </c>
      <c r="C17" s="79">
        <f>SUM(C5,C6,C7,C8,C9,C10,C11,C12,C13,C14,C15,C16)</f>
        <v>313492.02</v>
      </c>
      <c r="D17" s="79">
        <f>AVERAGE(D5,D6,D7,D8,D9,D10,D11,D12,D13,D14,D15,D16)</f>
        <v>221.51499999999999</v>
      </c>
      <c r="E17" s="84">
        <f>AVERAGE(E5,E6,E7,E8,E9,E10,E11,E12,E13,E14,E15,E16)</f>
        <v>10.108333333333333</v>
      </c>
      <c r="F17" s="84">
        <f>SUM(F5,F6,F7,F8,F9,F10,F11,F12,F13,F14,F15,F16)</f>
        <v>2780368.1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x14ac:dyDescent="0.25">
      <c r="A20" s="136" t="s">
        <v>49</v>
      </c>
      <c r="B20" s="137"/>
      <c r="C20" s="137"/>
      <c r="D20" s="137"/>
      <c r="E20" s="137"/>
      <c r="F20" s="138"/>
    </row>
    <row r="21" spans="1:6" x14ac:dyDescent="0.25">
      <c r="A21" s="111">
        <v>2024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1">
        <f>SUM(B5,B6,B7)</f>
        <v>446</v>
      </c>
      <c r="C24" s="21">
        <f>SUM(C5,C6,C7)</f>
        <v>84514</v>
      </c>
      <c r="D24" s="21">
        <f>AVERAGE(D5,D6,D7)</f>
        <v>189.33333333333334</v>
      </c>
      <c r="E24" s="87">
        <f>AVERAGE(E5,E6,E7)</f>
        <v>10.5</v>
      </c>
      <c r="F24" s="87">
        <f>SUM(F5,F6,F7)</f>
        <v>829127</v>
      </c>
    </row>
    <row r="25" spans="1:6" x14ac:dyDescent="0.25">
      <c r="A25" s="38" t="s">
        <v>16</v>
      </c>
      <c r="B25" s="21">
        <f>SUM(B8,B9,B10)</f>
        <v>244</v>
      </c>
      <c r="C25" s="21">
        <f>SUM(C8,C9,C10)</f>
        <v>52826</v>
      </c>
      <c r="D25" s="21">
        <f>AVERAGE(D8,D9,D10)</f>
        <v>213.66666666666666</v>
      </c>
      <c r="E25" s="87">
        <f>AVERAGE(E8,E9,E10)</f>
        <v>9.5</v>
      </c>
      <c r="F25" s="87">
        <f>SUM(F8,F9,F10)</f>
        <v>491920</v>
      </c>
    </row>
    <row r="26" spans="1:6" x14ac:dyDescent="0.25">
      <c r="A26" s="38" t="s">
        <v>17</v>
      </c>
      <c r="B26" s="21">
        <f>SUM(B11,B12,B13)</f>
        <v>233.5</v>
      </c>
      <c r="C26" s="21">
        <f>SUM(C11,C12,C13)</f>
        <v>50068.020000000004</v>
      </c>
      <c r="D26" s="21">
        <f>AVERAGE(D11,D12,D13)</f>
        <v>294.06</v>
      </c>
      <c r="E26" s="87">
        <f>AVERAGE(E11,E12,E13)</f>
        <v>10.1</v>
      </c>
      <c r="F26" s="87">
        <f>SUM(F11,F12,F13)</f>
        <v>540906.23999999999</v>
      </c>
    </row>
    <row r="27" spans="1:6" x14ac:dyDescent="0.25">
      <c r="A27" s="38" t="s">
        <v>18</v>
      </c>
      <c r="B27" s="21">
        <f>SUM(B14,B15,B16)</f>
        <v>445</v>
      </c>
      <c r="C27" s="21">
        <f>SUM(C14,C15,C16)</f>
        <v>126084</v>
      </c>
      <c r="D27" s="21">
        <f>AVERAGE(D14,D15,D16)</f>
        <v>189</v>
      </c>
      <c r="E27" s="87">
        <f>AVERAGE(E14,E15,E16)</f>
        <v>10.333333333333334</v>
      </c>
      <c r="F27" s="87">
        <f>SUM(F14,F15,F16)</f>
        <v>918414.86</v>
      </c>
    </row>
    <row r="28" spans="1:6" x14ac:dyDescent="0.25">
      <c r="A28" t="s">
        <v>11</v>
      </c>
      <c r="E28" s="13"/>
      <c r="F28" s="13"/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"/>
  <sheetViews>
    <sheetView zoomScaleNormal="100" workbookViewId="0">
      <selection activeCell="C25" sqref="C25"/>
    </sheetView>
  </sheetViews>
  <sheetFormatPr defaultRowHeight="15" x14ac:dyDescent="0.25"/>
  <cols>
    <col min="1" max="1" width="22.5703125" customWidth="1"/>
    <col min="2" max="2" width="17" customWidth="1"/>
    <col min="3" max="3" width="15" customWidth="1"/>
    <col min="4" max="4" width="16" customWidth="1"/>
    <col min="5" max="5" width="19.42578125" customWidth="1"/>
    <col min="6" max="6" width="25" customWidth="1"/>
  </cols>
  <sheetData>
    <row r="1" spans="1:6" x14ac:dyDescent="0.25">
      <c r="A1" s="136" t="s">
        <v>50</v>
      </c>
      <c r="B1" s="137"/>
      <c r="C1" s="137"/>
      <c r="D1" s="137"/>
      <c r="E1" s="137"/>
      <c r="F1" s="138"/>
    </row>
    <row r="2" spans="1:6" x14ac:dyDescent="0.25">
      <c r="A2" s="111">
        <v>2025</v>
      </c>
      <c r="B2" s="114" t="s">
        <v>0</v>
      </c>
      <c r="C2" s="115"/>
      <c r="D2" s="115"/>
      <c r="E2" s="115"/>
      <c r="F2" s="116"/>
    </row>
    <row r="3" spans="1:6" ht="15.75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ht="30" x14ac:dyDescent="0.25">
      <c r="A4" s="113"/>
      <c r="B4" s="93" t="s">
        <v>10</v>
      </c>
      <c r="C4" s="89" t="s">
        <v>5</v>
      </c>
      <c r="D4" s="72" t="s">
        <v>6</v>
      </c>
      <c r="E4" s="88" t="s">
        <v>7</v>
      </c>
      <c r="F4" s="90" t="s">
        <v>4</v>
      </c>
    </row>
    <row r="5" spans="1:6" x14ac:dyDescent="0.25">
      <c r="A5" s="2" t="s">
        <v>29</v>
      </c>
      <c r="B5" s="95">
        <v>145</v>
      </c>
      <c r="C5" s="97">
        <v>39176</v>
      </c>
      <c r="D5" s="60">
        <v>270</v>
      </c>
      <c r="E5" s="80">
        <v>8.8800000000000008</v>
      </c>
      <c r="F5" s="80">
        <v>145860</v>
      </c>
    </row>
    <row r="6" spans="1:6" x14ac:dyDescent="0.25">
      <c r="A6" s="2" t="s">
        <v>30</v>
      </c>
      <c r="B6" s="94">
        <v>222</v>
      </c>
      <c r="C6" s="97">
        <v>39176</v>
      </c>
      <c r="D6" s="60">
        <v>176</v>
      </c>
      <c r="E6" s="80">
        <v>9.1199999999999992</v>
      </c>
      <c r="F6" s="80">
        <v>378282</v>
      </c>
    </row>
    <row r="7" spans="1:6" x14ac:dyDescent="0.25">
      <c r="A7" s="2" t="s">
        <v>31</v>
      </c>
      <c r="B7" s="61">
        <v>185</v>
      </c>
      <c r="C7" s="97">
        <v>34321</v>
      </c>
      <c r="D7" s="60">
        <v>186</v>
      </c>
      <c r="E7" s="81">
        <v>21.93</v>
      </c>
      <c r="F7" s="81">
        <v>333782</v>
      </c>
    </row>
    <row r="8" spans="1:6" x14ac:dyDescent="0.25">
      <c r="A8" s="2" t="s">
        <v>32</v>
      </c>
      <c r="B8" s="25">
        <v>71</v>
      </c>
      <c r="C8" s="98">
        <v>12731</v>
      </c>
      <c r="D8" s="96">
        <v>181</v>
      </c>
      <c r="E8" s="82">
        <v>3.7</v>
      </c>
      <c r="F8" s="85">
        <v>113052.22</v>
      </c>
    </row>
    <row r="9" spans="1:6" x14ac:dyDescent="0.25">
      <c r="A9" s="2" t="s">
        <v>8</v>
      </c>
      <c r="B9" s="25">
        <v>63</v>
      </c>
      <c r="C9" s="25">
        <v>12270</v>
      </c>
      <c r="D9" s="25">
        <v>195</v>
      </c>
      <c r="E9" s="82">
        <v>9.66</v>
      </c>
      <c r="F9" s="85">
        <v>111927.52</v>
      </c>
    </row>
    <row r="10" spans="1:6" x14ac:dyDescent="0.25">
      <c r="A10" s="2" t="s">
        <v>9</v>
      </c>
      <c r="B10" s="22">
        <v>34</v>
      </c>
      <c r="C10" s="22">
        <v>5362</v>
      </c>
      <c r="D10" s="22">
        <v>158</v>
      </c>
      <c r="E10" s="83">
        <v>9.73</v>
      </c>
      <c r="F10" s="83">
        <v>117578.36</v>
      </c>
    </row>
    <row r="11" spans="1:6" x14ac:dyDescent="0.25">
      <c r="A11" s="2" t="s">
        <v>12</v>
      </c>
      <c r="B11" s="101">
        <v>52</v>
      </c>
      <c r="C11" s="101">
        <v>10775</v>
      </c>
      <c r="D11" s="22">
        <v>192</v>
      </c>
      <c r="E11" s="83">
        <v>10.3</v>
      </c>
      <c r="F11" s="83">
        <v>61164</v>
      </c>
    </row>
    <row r="12" spans="1:6" x14ac:dyDescent="0.25">
      <c r="A12" s="2" t="s">
        <v>13</v>
      </c>
      <c r="B12" s="101">
        <v>65</v>
      </c>
      <c r="C12" s="101">
        <v>12636</v>
      </c>
      <c r="D12" s="22">
        <v>196</v>
      </c>
      <c r="E12" s="83">
        <v>10.3</v>
      </c>
      <c r="F12" s="83">
        <v>111024</v>
      </c>
    </row>
    <row r="13" spans="1:6" x14ac:dyDescent="0.25">
      <c r="A13" s="2" t="s">
        <v>14</v>
      </c>
      <c r="B13" s="102">
        <v>107.5</v>
      </c>
      <c r="C13" s="102">
        <v>20524.3</v>
      </c>
      <c r="D13" s="68">
        <v>190.92372093023255</v>
      </c>
      <c r="E13" s="100">
        <v>10.739427410435436</v>
      </c>
      <c r="F13" s="100">
        <v>220419.23</v>
      </c>
    </row>
    <row r="14" spans="1:6" x14ac:dyDescent="0.25">
      <c r="A14" s="106" t="s">
        <v>19</v>
      </c>
      <c r="B14" s="107">
        <v>188.5</v>
      </c>
      <c r="C14" s="107">
        <v>35871.65</v>
      </c>
      <c r="D14" s="107">
        <v>190.30053050397899</v>
      </c>
      <c r="E14" s="108">
        <v>10.998335733092846</v>
      </c>
      <c r="F14" s="108">
        <v>394528.45</v>
      </c>
    </row>
    <row r="15" spans="1:6" x14ac:dyDescent="0.25">
      <c r="A15" s="106" t="s">
        <v>20</v>
      </c>
      <c r="B15" s="109">
        <v>133</v>
      </c>
      <c r="C15" s="107">
        <v>25003.200000000001</v>
      </c>
      <c r="D15" s="107">
        <v>187.99398496240602</v>
      </c>
      <c r="E15" s="108">
        <v>10.543953973891341</v>
      </c>
      <c r="F15" s="108">
        <v>263632.58999999997</v>
      </c>
    </row>
    <row r="16" spans="1:6" x14ac:dyDescent="0.25">
      <c r="A16" s="106" t="s">
        <v>21</v>
      </c>
      <c r="B16" s="107">
        <v>184.25</v>
      </c>
      <c r="C16" s="107">
        <v>38919.800000000003</v>
      </c>
      <c r="D16" s="107">
        <v>211.23364993215742</v>
      </c>
      <c r="E16" s="108">
        <v>10.967394488152559</v>
      </c>
      <c r="F16" s="108">
        <v>426848.8</v>
      </c>
    </row>
    <row r="17" spans="1:6" x14ac:dyDescent="0.25">
      <c r="A17" s="73" t="s">
        <v>1</v>
      </c>
      <c r="B17" s="103">
        <f>SUM(B5,B6,B7,B8,B9,B10,B11,B12,B13,B14,B15,B16)</f>
        <v>1450.25</v>
      </c>
      <c r="C17" s="103">
        <f>SUM(C5:C16)</f>
        <v>286765.95</v>
      </c>
      <c r="D17" s="103">
        <f>AVERAGE(D5:D16)</f>
        <v>194.53765719406456</v>
      </c>
      <c r="E17" s="84">
        <f>AVERAGE(E5:E16)</f>
        <v>10.572425967131016</v>
      </c>
      <c r="F17" s="84">
        <f>SUM(F5:F16)</f>
        <v>2678099.17</v>
      </c>
    </row>
    <row r="18" spans="1:6" x14ac:dyDescent="0.25">
      <c r="E18" s="13"/>
      <c r="F18" s="13"/>
    </row>
    <row r="19" spans="1:6" x14ac:dyDescent="0.25">
      <c r="E19" s="13"/>
      <c r="F19" s="13"/>
    </row>
    <row r="20" spans="1:6" x14ac:dyDescent="0.25">
      <c r="A20" s="136" t="s">
        <v>51</v>
      </c>
      <c r="B20" s="137"/>
      <c r="C20" s="137"/>
      <c r="D20" s="137"/>
      <c r="E20" s="137"/>
      <c r="F20" s="138"/>
    </row>
    <row r="21" spans="1:6" x14ac:dyDescent="0.25">
      <c r="A21" s="111">
        <v>2025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2">
        <f>SUM(B5,B6,B7)</f>
        <v>552</v>
      </c>
      <c r="C24" s="91">
        <f>SUM(C5,C6,C7)</f>
        <v>112673</v>
      </c>
      <c r="D24" s="92">
        <f>AVERAGE(D5,D6,D7)</f>
        <v>210.66666666666666</v>
      </c>
      <c r="E24" s="87">
        <f>AVERAGE(E5,E6,E7)</f>
        <v>13.31</v>
      </c>
      <c r="F24" s="87">
        <f>SUM(F5,F6,F7)</f>
        <v>857924</v>
      </c>
    </row>
    <row r="25" spans="1:6" x14ac:dyDescent="0.25">
      <c r="A25" s="38" t="s">
        <v>16</v>
      </c>
      <c r="B25" s="22">
        <f>SUM(B8,B9,B10)</f>
        <v>168</v>
      </c>
      <c r="C25" s="91">
        <f>SUM(C8,C9,C10)</f>
        <v>30363</v>
      </c>
      <c r="D25" s="92">
        <f>AVERAGE(D8,D9,D10)</f>
        <v>178</v>
      </c>
      <c r="E25" s="87">
        <f>AVERAGE(E8,E9,E10)</f>
        <v>7.6966666666666663</v>
      </c>
      <c r="F25" s="87">
        <f>SUM(F8,F9,F10)</f>
        <v>342558.1</v>
      </c>
    </row>
    <row r="26" spans="1:6" x14ac:dyDescent="0.25">
      <c r="A26" s="38" t="s">
        <v>17</v>
      </c>
      <c r="B26" s="68">
        <f>SUM(B11,B12,B13)</f>
        <v>224.5</v>
      </c>
      <c r="C26" s="91">
        <f>SUM(C11,C12,C13)</f>
        <v>43935.3</v>
      </c>
      <c r="D26" s="92">
        <f>AVERAGE(D11,D12,D13)</f>
        <v>192.97457364341085</v>
      </c>
      <c r="E26" s="87">
        <f>AVERAGE(E11,E12,E13)</f>
        <v>10.44647580347848</v>
      </c>
      <c r="F26" s="87">
        <f>SUM(F11,F12,F13)</f>
        <v>392607.23</v>
      </c>
    </row>
    <row r="27" spans="1:6" x14ac:dyDescent="0.25">
      <c r="A27" s="38" t="s">
        <v>18</v>
      </c>
      <c r="B27" s="68">
        <f>SUM(B14,B15,B16)</f>
        <v>505.75</v>
      </c>
      <c r="C27" s="91">
        <f>SUM(C14,C15,C16)</f>
        <v>99794.650000000009</v>
      </c>
      <c r="D27" s="92">
        <f>AVERAGE(D12,D13,D14)</f>
        <v>192.40808381140383</v>
      </c>
      <c r="E27" s="87">
        <f>AVERAGE(E14,E15,E16)</f>
        <v>10.836561398378914</v>
      </c>
      <c r="F27" s="87">
        <f>SUM(F14,F15,F16)</f>
        <v>1085009.8400000001</v>
      </c>
    </row>
    <row r="28" spans="1:6" x14ac:dyDescent="0.25">
      <c r="A28" t="s">
        <v>11</v>
      </c>
      <c r="E28" s="13"/>
      <c r="F28" s="13"/>
    </row>
    <row r="38" spans="3:3" x14ac:dyDescent="0.25">
      <c r="C38" t="s">
        <v>54</v>
      </c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8"/>
  <sheetViews>
    <sheetView tabSelected="1" zoomScale="90" zoomScaleNormal="90" workbookViewId="0">
      <selection activeCell="C36" sqref="C36"/>
    </sheetView>
  </sheetViews>
  <sheetFormatPr defaultRowHeight="15" x14ac:dyDescent="0.25"/>
  <cols>
    <col min="1" max="1" width="21" customWidth="1"/>
    <col min="2" max="2" width="22.28515625" customWidth="1"/>
    <col min="3" max="3" width="19.42578125" customWidth="1"/>
    <col min="4" max="4" width="21.140625" customWidth="1"/>
    <col min="5" max="5" width="23.140625" customWidth="1"/>
    <col min="6" max="6" width="23.85546875" customWidth="1"/>
  </cols>
  <sheetData>
    <row r="1" spans="1:6" ht="27.75" customHeight="1" x14ac:dyDescent="0.25">
      <c r="A1" s="139" t="s">
        <v>52</v>
      </c>
      <c r="B1" s="140"/>
      <c r="C1" s="140"/>
      <c r="D1" s="140"/>
      <c r="E1" s="140"/>
      <c r="F1" s="141"/>
    </row>
    <row r="2" spans="1:6" ht="20.25" customHeight="1" x14ac:dyDescent="0.25">
      <c r="A2" s="111">
        <v>2026</v>
      </c>
      <c r="B2" s="114" t="s">
        <v>0</v>
      </c>
      <c r="C2" s="115"/>
      <c r="D2" s="115"/>
      <c r="E2" s="115"/>
      <c r="F2" s="116"/>
    </row>
    <row r="3" spans="1:6" ht="15" customHeight="1" x14ac:dyDescent="0.25">
      <c r="A3" s="112"/>
      <c r="B3" s="117" t="s">
        <v>1</v>
      </c>
      <c r="C3" s="118"/>
      <c r="D3" s="117" t="s">
        <v>2</v>
      </c>
      <c r="E3" s="118"/>
      <c r="F3" s="39" t="s">
        <v>3</v>
      </c>
    </row>
    <row r="4" spans="1:6" ht="28.5" customHeight="1" x14ac:dyDescent="0.25">
      <c r="A4" s="113"/>
      <c r="B4" s="93" t="s">
        <v>10</v>
      </c>
      <c r="C4" s="93" t="s">
        <v>5</v>
      </c>
      <c r="D4" s="99" t="s">
        <v>6</v>
      </c>
      <c r="E4" s="104" t="s">
        <v>7</v>
      </c>
      <c r="F4" s="105" t="s">
        <v>4</v>
      </c>
    </row>
    <row r="5" spans="1:6" x14ac:dyDescent="0.25">
      <c r="A5" s="2" t="s">
        <v>29</v>
      </c>
      <c r="B5" s="21">
        <v>163</v>
      </c>
      <c r="C5" s="21">
        <v>30259.3</v>
      </c>
      <c r="D5" s="21">
        <v>185.63987730061351</v>
      </c>
      <c r="E5" s="110">
        <v>11.50208365692531</v>
      </c>
      <c r="F5" s="110">
        <v>348045</v>
      </c>
    </row>
    <row r="6" spans="1:6" x14ac:dyDescent="0.25">
      <c r="A6" s="2" t="s">
        <v>30</v>
      </c>
      <c r="B6" s="21">
        <v>132</v>
      </c>
      <c r="C6" s="21">
        <v>24614.1</v>
      </c>
      <c r="D6" s="21">
        <v>186.47045454545454</v>
      </c>
      <c r="E6" s="110">
        <v>9.5704332069829903</v>
      </c>
      <c r="F6" s="110">
        <v>235567.6</v>
      </c>
    </row>
    <row r="7" spans="1:6" x14ac:dyDescent="0.25">
      <c r="A7" s="2" t="s">
        <v>31</v>
      </c>
      <c r="B7" s="21">
        <v>141.25</v>
      </c>
      <c r="C7" s="21">
        <v>26356.1</v>
      </c>
      <c r="D7" s="21">
        <v>186.59185840707963</v>
      </c>
      <c r="E7" s="110">
        <v>8.1167699318184425</v>
      </c>
      <c r="F7" s="110">
        <v>213926.40000000002</v>
      </c>
    </row>
    <row r="8" spans="1:6" x14ac:dyDescent="0.25">
      <c r="A8" s="2" t="s">
        <v>32</v>
      </c>
      <c r="B8" s="21">
        <v>131.5</v>
      </c>
      <c r="C8" s="21">
        <v>25971.4</v>
      </c>
      <c r="D8" s="21">
        <v>197.50114068441067</v>
      </c>
      <c r="E8" s="110">
        <v>9.1300000000000008</v>
      </c>
      <c r="F8" s="110">
        <v>237097.4</v>
      </c>
    </row>
    <row r="9" spans="1:6" x14ac:dyDescent="0.25">
      <c r="A9" s="2" t="s">
        <v>8</v>
      </c>
      <c r="B9" s="21">
        <v>120.75</v>
      </c>
      <c r="C9" s="21">
        <v>20497.52</v>
      </c>
      <c r="D9" s="21">
        <v>169.75171842650104</v>
      </c>
      <c r="E9" s="110">
        <v>11.125560555618437</v>
      </c>
      <c r="F9" s="110">
        <v>228046.40000000002</v>
      </c>
    </row>
    <row r="10" spans="1:6" x14ac:dyDescent="0.25">
      <c r="A10" s="2" t="s">
        <v>9</v>
      </c>
      <c r="B10" s="21">
        <v>102</v>
      </c>
      <c r="C10" s="21">
        <v>19981.239999999998</v>
      </c>
      <c r="D10" s="21">
        <v>195.89450980392155</v>
      </c>
      <c r="E10" s="110">
        <v>11.35</v>
      </c>
      <c r="F10" s="110">
        <v>226844.9</v>
      </c>
    </row>
    <row r="11" spans="1:6" x14ac:dyDescent="0.25">
      <c r="A11" s="2" t="s">
        <v>12</v>
      </c>
      <c r="B11" s="2"/>
      <c r="C11" s="2"/>
      <c r="D11" s="2"/>
      <c r="E11" s="2"/>
      <c r="F11" s="2"/>
    </row>
    <row r="12" spans="1:6" x14ac:dyDescent="0.25">
      <c r="A12" s="2" t="s">
        <v>13</v>
      </c>
      <c r="B12" s="2"/>
      <c r="C12" s="2"/>
      <c r="D12" s="2"/>
      <c r="E12" s="2"/>
      <c r="F12" s="2"/>
    </row>
    <row r="13" spans="1:6" x14ac:dyDescent="0.25">
      <c r="A13" s="2" t="s">
        <v>14</v>
      </c>
      <c r="B13" s="2"/>
      <c r="C13" s="2"/>
      <c r="D13" s="2"/>
      <c r="E13" s="2"/>
      <c r="F13" s="2"/>
    </row>
    <row r="14" spans="1:6" x14ac:dyDescent="0.25">
      <c r="A14" s="2" t="s">
        <v>19</v>
      </c>
      <c r="B14" s="2"/>
      <c r="C14" s="2"/>
      <c r="D14" s="2"/>
      <c r="E14" s="2"/>
      <c r="F14" s="2"/>
    </row>
    <row r="15" spans="1:6" x14ac:dyDescent="0.25">
      <c r="A15" s="2" t="s">
        <v>20</v>
      </c>
      <c r="B15" s="2"/>
      <c r="C15" s="2"/>
      <c r="D15" s="2"/>
      <c r="E15" s="2"/>
      <c r="F15" s="2"/>
    </row>
    <row r="16" spans="1:6" x14ac:dyDescent="0.25">
      <c r="A16" s="2" t="s">
        <v>21</v>
      </c>
      <c r="B16" s="2"/>
      <c r="C16" s="2"/>
      <c r="D16" s="2"/>
      <c r="E16" s="2"/>
      <c r="F16" s="2"/>
    </row>
    <row r="17" spans="1:6" x14ac:dyDescent="0.25">
      <c r="A17" s="73" t="s">
        <v>1</v>
      </c>
      <c r="B17" s="2"/>
      <c r="C17" s="2"/>
      <c r="D17" s="2"/>
      <c r="E17" s="2"/>
      <c r="F17" s="2"/>
    </row>
    <row r="20" spans="1:6" x14ac:dyDescent="0.25">
      <c r="A20" s="136" t="s">
        <v>53</v>
      </c>
      <c r="B20" s="137"/>
      <c r="C20" s="137"/>
      <c r="D20" s="137"/>
      <c r="E20" s="137"/>
      <c r="F20" s="138"/>
    </row>
    <row r="21" spans="1:6" x14ac:dyDescent="0.25">
      <c r="A21" s="111">
        <v>2026</v>
      </c>
      <c r="B21" s="114" t="s">
        <v>0</v>
      </c>
      <c r="C21" s="115"/>
      <c r="D21" s="115"/>
      <c r="E21" s="115"/>
      <c r="F21" s="116"/>
    </row>
    <row r="22" spans="1:6" ht="15.75" x14ac:dyDescent="0.25">
      <c r="A22" s="112"/>
      <c r="B22" s="117" t="s">
        <v>1</v>
      </c>
      <c r="C22" s="118"/>
      <c r="D22" s="117" t="s">
        <v>2</v>
      </c>
      <c r="E22" s="118"/>
      <c r="F22" s="39" t="s">
        <v>3</v>
      </c>
    </row>
    <row r="23" spans="1:6" x14ac:dyDescent="0.25">
      <c r="A23" s="113"/>
      <c r="B23" s="32" t="s">
        <v>10</v>
      </c>
      <c r="C23" s="32" t="s">
        <v>5</v>
      </c>
      <c r="D23" s="32" t="s">
        <v>6</v>
      </c>
      <c r="E23" s="39" t="s">
        <v>7</v>
      </c>
      <c r="F23" s="41" t="s">
        <v>4</v>
      </c>
    </row>
    <row r="24" spans="1:6" x14ac:dyDescent="0.25">
      <c r="A24" s="38" t="s">
        <v>15</v>
      </c>
      <c r="B24" s="21">
        <f>SUM(B5,B6,B7)</f>
        <v>436.25</v>
      </c>
      <c r="C24" s="21">
        <f>SUM(C5,C6,C7)</f>
        <v>81229.5</v>
      </c>
      <c r="D24" s="21">
        <f>AVERAGE(D5,D6,D7)</f>
        <v>186.2340634177159</v>
      </c>
      <c r="E24" s="110">
        <f>AVERAGE(E5,E6,E7)</f>
        <v>9.7297622652422469</v>
      </c>
      <c r="F24" s="110">
        <f>SUM(F5,F6,F7)</f>
        <v>797539</v>
      </c>
    </row>
    <row r="25" spans="1:6" x14ac:dyDescent="0.25">
      <c r="A25" s="38" t="s">
        <v>16</v>
      </c>
      <c r="B25" s="21">
        <f>SUM(B8,B9,B10)</f>
        <v>354.25</v>
      </c>
      <c r="C25" s="21">
        <f>SUM(C8,C9,C10)</f>
        <v>66450.16</v>
      </c>
      <c r="D25" s="21">
        <f>AVERAGE(D8,D9,D10)</f>
        <v>187.71578963827776</v>
      </c>
      <c r="E25" s="110">
        <f>AVERAGE(E8,E9,E10)</f>
        <v>10.535186851872814</v>
      </c>
      <c r="F25" s="110">
        <f>SUM(F8,F9,F10)</f>
        <v>691988.70000000007</v>
      </c>
    </row>
    <row r="26" spans="1:6" x14ac:dyDescent="0.25">
      <c r="A26" s="38" t="s">
        <v>17</v>
      </c>
      <c r="B26" s="2"/>
      <c r="C26" s="2"/>
      <c r="D26" s="2"/>
      <c r="E26" s="2"/>
      <c r="F26" s="2"/>
    </row>
    <row r="27" spans="1:6" x14ac:dyDescent="0.25">
      <c r="A27" s="38" t="s">
        <v>18</v>
      </c>
      <c r="B27" s="2"/>
      <c r="C27" s="2"/>
      <c r="D27" s="2"/>
      <c r="E27" s="2"/>
      <c r="F27" s="2"/>
    </row>
    <row r="28" spans="1:6" x14ac:dyDescent="0.25">
      <c r="A28" t="s">
        <v>11</v>
      </c>
    </row>
  </sheetData>
  <mergeCells count="10">
    <mergeCell ref="A21:A23"/>
    <mergeCell ref="B21:F21"/>
    <mergeCell ref="B22:C22"/>
    <mergeCell ref="D22:E22"/>
    <mergeCell ref="A1:F1"/>
    <mergeCell ref="A2:A4"/>
    <mergeCell ref="B2:F2"/>
    <mergeCell ref="B3:C3"/>
    <mergeCell ref="D3:E3"/>
    <mergeCell ref="A20:F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2026-07-07T21:19:25Z</dcterms:modified>
</cp:coreProperties>
</file>