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Z:\STATS UNIT\UPDATES\CROPS QUARTERLY DATA &amp; REPORT\2025\Q4 Oct-Dec\"/>
    </mc:Choice>
  </mc:AlternateContent>
  <xr:revisionPtr revIDLastSave="0" documentId="13_ncr:1_{F3B3496A-CC35-4804-AFFF-65CE878928B4}" xr6:coauthVersionLast="47" xr6:coauthVersionMax="47" xr10:uidLastSave="{00000000-0000-0000-0000-000000000000}"/>
  <bookViews>
    <workbookView xWindow="-105" yWindow="0" windowWidth="14610" windowHeight="15585" firstSheet="4" activeTab="7" xr2:uid="{00000000-000D-0000-FFFF-FFFF00000000}"/>
  </bookViews>
  <sheets>
    <sheet name="Table 1_Multi" sheetId="1" r:id="rId1"/>
    <sheet name="Table 2_Distri" sheetId="2" r:id="rId2"/>
    <sheet name="Table 3_Sales" sheetId="3" r:id="rId3"/>
    <sheet name="Table 1_Q3" sheetId="4" r:id="rId4"/>
    <sheet name="Table 2_Q3" sheetId="5" r:id="rId5"/>
    <sheet name="Table 3_Q3" sheetId="6" r:id="rId6"/>
    <sheet name="Table 4_Q3" sheetId="7" r:id="rId7"/>
    <sheet name="Export Data_Q3" sheetId="8" r:id="rId8"/>
  </sheets>
  <calcPr calcId="191029"/>
  <pivotCaches>
    <pivotCache cacheId="0" r:id="rId9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4" i="4" l="1"/>
  <c r="H34" i="5"/>
  <c r="H56" i="5"/>
  <c r="H65" i="5"/>
  <c r="H86" i="5"/>
  <c r="H80" i="5"/>
  <c r="H91" i="5"/>
  <c r="H48" i="5"/>
  <c r="N48" i="5"/>
  <c r="F34" i="5"/>
  <c r="C73" i="1"/>
  <c r="D73" i="1"/>
  <c r="E73" i="1"/>
  <c r="F73" i="1"/>
  <c r="G73" i="1"/>
  <c r="H73" i="1"/>
  <c r="I73" i="1"/>
  <c r="J73" i="1"/>
  <c r="G69" i="1"/>
  <c r="I69" i="1"/>
  <c r="E62" i="1"/>
  <c r="D43" i="1"/>
  <c r="E43" i="1"/>
  <c r="F43" i="1"/>
  <c r="E36" i="1"/>
  <c r="E30" i="1"/>
  <c r="F30" i="1"/>
  <c r="D30" i="1"/>
  <c r="E11" i="1"/>
  <c r="D11" i="1"/>
  <c r="D4" i="1"/>
  <c r="E4" i="1"/>
  <c r="C4" i="1"/>
  <c r="D68" i="2"/>
  <c r="E68" i="2"/>
  <c r="F68" i="2"/>
  <c r="G68" i="2"/>
  <c r="H68" i="2"/>
  <c r="I68" i="2"/>
  <c r="C68" i="2"/>
  <c r="G64" i="2"/>
  <c r="I64" i="2"/>
  <c r="C64" i="2"/>
  <c r="E39" i="2"/>
  <c r="C39" i="2"/>
  <c r="G32" i="2"/>
  <c r="C32" i="2"/>
  <c r="F27" i="2"/>
  <c r="C27" i="2"/>
  <c r="G10" i="2"/>
  <c r="C10" i="2"/>
  <c r="D4" i="2"/>
  <c r="F4" i="2"/>
  <c r="G4" i="2"/>
  <c r="C4" i="2"/>
  <c r="D10" i="6"/>
  <c r="C10" i="6"/>
  <c r="C28" i="6"/>
  <c r="E28" i="6"/>
  <c r="C33" i="6"/>
  <c r="E33" i="6"/>
  <c r="E41" i="6"/>
  <c r="F68" i="6"/>
  <c r="H68" i="6"/>
  <c r="I68" i="6"/>
  <c r="P68" i="6"/>
  <c r="Q68" i="6"/>
  <c r="G59" i="7"/>
  <c r="H50" i="7"/>
  <c r="H59" i="7" s="1"/>
  <c r="E46" i="7"/>
  <c r="E36" i="7"/>
  <c r="E33" i="7"/>
  <c r="E30" i="7"/>
  <c r="E24" i="7"/>
  <c r="E20" i="7"/>
  <c r="E8" i="7"/>
  <c r="E4" i="7"/>
  <c r="E59" i="7" s="1"/>
  <c r="K64" i="6"/>
  <c r="E64" i="6"/>
  <c r="H41" i="6"/>
  <c r="D41" i="6"/>
  <c r="C41" i="6"/>
  <c r="K33" i="6"/>
  <c r="N28" i="6"/>
  <c r="K10" i="6"/>
  <c r="E10" i="6"/>
  <c r="N4" i="6"/>
  <c r="N68" i="6" s="1"/>
  <c r="K4" i="6"/>
  <c r="K68" i="6" s="1"/>
  <c r="E4" i="6"/>
  <c r="E68" i="6" s="1"/>
  <c r="K102" i="5"/>
  <c r="N75" i="5"/>
  <c r="N31" i="5"/>
  <c r="H31" i="5"/>
  <c r="H102" i="5" s="1"/>
  <c r="E4" i="5"/>
  <c r="E102" i="5" s="1"/>
  <c r="N102" i="5" l="1"/>
  <c r="W74" i="4"/>
  <c r="T74" i="4"/>
  <c r="Q74" i="4"/>
  <c r="N74" i="4"/>
  <c r="K74" i="4"/>
  <c r="H74" i="4"/>
  <c r="E74" i="4"/>
  <c r="T70" i="4"/>
  <c r="Q70" i="4"/>
  <c r="H63" i="4"/>
  <c r="H44" i="4"/>
  <c r="K44" i="4"/>
  <c r="H37" i="4"/>
  <c r="N30" i="4"/>
  <c r="H30" i="4"/>
  <c r="K30" i="4"/>
  <c r="H11" i="4"/>
  <c r="K11" i="4"/>
  <c r="K4" i="4"/>
  <c r="H4" i="4"/>
  <c r="E4" i="4"/>
  <c r="D4" i="4"/>
  <c r="E10" i="8" l="1"/>
  <c r="D46" i="7"/>
  <c r="D38" i="7"/>
  <c r="D36" i="7"/>
  <c r="D24" i="7"/>
  <c r="D20" i="7"/>
  <c r="C8" i="7"/>
  <c r="D8" i="7"/>
  <c r="D4" i="7"/>
  <c r="D59" i="7" s="1"/>
  <c r="O64" i="6"/>
  <c r="O68" i="6" s="1"/>
  <c r="C59" i="6"/>
  <c r="C68" i="6" s="1"/>
  <c r="J64" i="6"/>
  <c r="D64" i="6"/>
  <c r="D59" i="6"/>
  <c r="G41" i="6"/>
  <c r="G68" i="6" s="1"/>
  <c r="D28" i="6"/>
  <c r="D68" i="6" s="1"/>
  <c r="M28" i="6"/>
  <c r="M68" i="6" s="1"/>
  <c r="J10" i="6"/>
  <c r="J68" i="6" s="1"/>
  <c r="D4" i="5"/>
  <c r="D102" i="5" s="1"/>
  <c r="M48" i="5"/>
  <c r="G48" i="5"/>
  <c r="G34" i="5"/>
  <c r="M31" i="5"/>
  <c r="G31" i="5"/>
  <c r="J18" i="5"/>
  <c r="J102" i="5" s="1"/>
  <c r="G4" i="5"/>
  <c r="G70" i="4"/>
  <c r="V70" i="4"/>
  <c r="V74" i="4" s="1"/>
  <c r="P70" i="4"/>
  <c r="S70" i="4"/>
  <c r="G63" i="4"/>
  <c r="D44" i="4"/>
  <c r="F44" i="4"/>
  <c r="G44" i="4"/>
  <c r="J44" i="4"/>
  <c r="L44" i="4"/>
  <c r="M44" i="4"/>
  <c r="G37" i="4"/>
  <c r="M30" i="4"/>
  <c r="M74" i="4" s="1"/>
  <c r="G30" i="4"/>
  <c r="J30" i="4"/>
  <c r="P11" i="4"/>
  <c r="J11" i="4"/>
  <c r="S11" i="4"/>
  <c r="G11" i="4"/>
  <c r="J4" i="4"/>
  <c r="P4" i="4"/>
  <c r="S4" i="4"/>
  <c r="G4" i="4"/>
  <c r="C4" i="4"/>
  <c r="G10" i="8"/>
  <c r="D10" i="8"/>
  <c r="C10" i="8"/>
  <c r="M102" i="5" l="1"/>
  <c r="G102" i="5"/>
  <c r="D74" i="4"/>
  <c r="J74" i="4"/>
  <c r="G74" i="4"/>
  <c r="S74" i="4"/>
  <c r="P74" i="4"/>
  <c r="F50" i="7"/>
  <c r="F59" i="7" s="1"/>
  <c r="C46" i="7"/>
  <c r="C38" i="7"/>
  <c r="C33" i="7"/>
  <c r="C30" i="7"/>
  <c r="C20" i="7"/>
  <c r="C24" i="7"/>
  <c r="C4" i="7"/>
  <c r="C59" i="7" s="1"/>
  <c r="C11" i="7"/>
  <c r="L28" i="6" l="1"/>
  <c r="L4" i="6"/>
  <c r="F91" i="5"/>
  <c r="F86" i="5"/>
  <c r="F80" i="5"/>
  <c r="L75" i="5"/>
  <c r="F65" i="5"/>
  <c r="F56" i="5"/>
  <c r="F48" i="5"/>
  <c r="L48" i="5"/>
  <c r="F31" i="5"/>
  <c r="C18" i="5"/>
  <c r="C102" i="5" s="1"/>
  <c r="I18" i="5"/>
  <c r="I102" i="5" s="1"/>
  <c r="F63" i="4"/>
  <c r="L74" i="4"/>
  <c r="F70" i="4"/>
  <c r="I70" i="4"/>
  <c r="I74" i="4" s="1"/>
  <c r="R70" i="4"/>
  <c r="U70" i="4"/>
  <c r="C11" i="4"/>
  <c r="F11" i="4"/>
  <c r="R11" i="4"/>
  <c r="F37" i="4"/>
  <c r="O37" i="4"/>
  <c r="C30" i="4"/>
  <c r="F30" i="4"/>
  <c r="O30" i="4"/>
  <c r="U30" i="4"/>
  <c r="F4" i="4"/>
  <c r="L68" i="6" l="1"/>
  <c r="F102" i="5"/>
  <c r="L102" i="5"/>
  <c r="F74" i="4"/>
  <c r="R74" i="4"/>
  <c r="C74" i="4"/>
  <c r="O74" i="4"/>
  <c r="U74" i="4"/>
</calcChain>
</file>

<file path=xl/sharedStrings.xml><?xml version="1.0" encoding="utf-8"?>
<sst xmlns="http://schemas.openxmlformats.org/spreadsheetml/2006/main" count="666" uniqueCount="259">
  <si>
    <t>Crop Type</t>
  </si>
  <si>
    <t>Crop Name</t>
  </si>
  <si>
    <t>Suckers</t>
  </si>
  <si>
    <t>Seeds</t>
  </si>
  <si>
    <t>Seedlings</t>
  </si>
  <si>
    <t>Trays</t>
  </si>
  <si>
    <t>Airlayer</t>
  </si>
  <si>
    <t>Powder</t>
  </si>
  <si>
    <t>Crafting</t>
  </si>
  <si>
    <t>Root Crops</t>
  </si>
  <si>
    <t>Taro</t>
  </si>
  <si>
    <t>Taamu</t>
  </si>
  <si>
    <t>Yam</t>
  </si>
  <si>
    <t>Cassava</t>
  </si>
  <si>
    <t>Sweet potatoe</t>
  </si>
  <si>
    <t>Fruit Trees</t>
  </si>
  <si>
    <t>Abiu</t>
  </si>
  <si>
    <t>Avocado</t>
  </si>
  <si>
    <t>Mango</t>
  </si>
  <si>
    <t>Papaya</t>
  </si>
  <si>
    <t>Rambutan</t>
  </si>
  <si>
    <t>Rollinia</t>
  </si>
  <si>
    <t>Soursop</t>
  </si>
  <si>
    <t>Star fruit</t>
  </si>
  <si>
    <t>Orange</t>
  </si>
  <si>
    <t>Durian</t>
  </si>
  <si>
    <t>Plantation Crops</t>
  </si>
  <si>
    <t>Cocoa</t>
  </si>
  <si>
    <t>Coffee</t>
  </si>
  <si>
    <t>Banana</t>
  </si>
  <si>
    <t>Pineapple</t>
  </si>
  <si>
    <t>Coconut</t>
  </si>
  <si>
    <t>Nuts &amp; Spices</t>
  </si>
  <si>
    <t>Ava</t>
  </si>
  <si>
    <t>Tumeric</t>
  </si>
  <si>
    <t>Vanilla</t>
  </si>
  <si>
    <t>Ginger</t>
  </si>
  <si>
    <t>Chilli</t>
  </si>
  <si>
    <t>Black pepper</t>
  </si>
  <si>
    <t>Vegetables</t>
  </si>
  <si>
    <t>Chinese cabbage</t>
  </si>
  <si>
    <t>Cucumber</t>
  </si>
  <si>
    <t>Green pepper/Capsicum</t>
  </si>
  <si>
    <t>Eggplant</t>
  </si>
  <si>
    <t>Head Cabbage</t>
  </si>
  <si>
    <t>Lettuce</t>
  </si>
  <si>
    <t>Pumpkin</t>
  </si>
  <si>
    <t>Carrot</t>
  </si>
  <si>
    <t>Okra</t>
  </si>
  <si>
    <t>Tomato</t>
  </si>
  <si>
    <t>Herbs</t>
  </si>
  <si>
    <t>Basil</t>
  </si>
  <si>
    <t>Coriander</t>
  </si>
  <si>
    <t>Parsley</t>
  </si>
  <si>
    <t>Spring onion</t>
  </si>
  <si>
    <t>Total</t>
  </si>
  <si>
    <t>Cuttings</t>
  </si>
  <si>
    <t>Grafting</t>
  </si>
  <si>
    <t>Ta'amu</t>
  </si>
  <si>
    <t>Guava</t>
  </si>
  <si>
    <t>Mangosteen</t>
  </si>
  <si>
    <t xml:space="preserve">Breadfruit </t>
  </si>
  <si>
    <t xml:space="preserve">Dragon fruit </t>
  </si>
  <si>
    <t>Watermelon</t>
  </si>
  <si>
    <t>vanilla</t>
  </si>
  <si>
    <t>ava</t>
  </si>
  <si>
    <t>Beans</t>
  </si>
  <si>
    <t>Chinese Cabbage</t>
  </si>
  <si>
    <t>Head cabbage</t>
  </si>
  <si>
    <t>Kang Kong</t>
  </si>
  <si>
    <t>Pumkin</t>
  </si>
  <si>
    <t>Herb</t>
  </si>
  <si>
    <t xml:space="preserve">Herbs </t>
  </si>
  <si>
    <t>Fusi</t>
  </si>
  <si>
    <t>Samoa 2</t>
  </si>
  <si>
    <t>Vave</t>
  </si>
  <si>
    <t>Breadfruit</t>
  </si>
  <si>
    <t>Maafala</t>
  </si>
  <si>
    <t>Passion fruit</t>
  </si>
  <si>
    <t>Star apple</t>
  </si>
  <si>
    <t>Trinitario</t>
  </si>
  <si>
    <t>Alice</t>
  </si>
  <si>
    <t>Yolo wonder</t>
  </si>
  <si>
    <t>Pak choi</t>
  </si>
  <si>
    <t>Sweet corn</t>
  </si>
  <si>
    <t>Black beauty</t>
  </si>
  <si>
    <t>Early long</t>
  </si>
  <si>
    <t>Kaiser</t>
  </si>
  <si>
    <t>Queensland</t>
  </si>
  <si>
    <t>Raising sun</t>
  </si>
  <si>
    <t>Roma</t>
  </si>
  <si>
    <t>Q2</t>
  </si>
  <si>
    <t xml:space="preserve">Lemon </t>
  </si>
  <si>
    <t xml:space="preserve">Basil </t>
  </si>
  <si>
    <t>Mint</t>
  </si>
  <si>
    <t>Thyme</t>
  </si>
  <si>
    <t>Variety</t>
  </si>
  <si>
    <t>Cycle 9</t>
  </si>
  <si>
    <t>Folasa</t>
  </si>
  <si>
    <t>Samoa 1</t>
  </si>
  <si>
    <t>Cycle05</t>
  </si>
  <si>
    <t>Salani</t>
  </si>
  <si>
    <t>Talo fola</t>
  </si>
  <si>
    <t>Tuisuga</t>
  </si>
  <si>
    <t>Putemu</t>
  </si>
  <si>
    <t>Nu'u</t>
  </si>
  <si>
    <t>Aveloloa</t>
  </si>
  <si>
    <t>Fiti</t>
  </si>
  <si>
    <t>Manua</t>
  </si>
  <si>
    <t>Maopo</t>
  </si>
  <si>
    <t>Momolega</t>
  </si>
  <si>
    <t>Puou</t>
  </si>
  <si>
    <t>Uluea</t>
  </si>
  <si>
    <t>Ulusina</t>
  </si>
  <si>
    <t>Samoan</t>
  </si>
  <si>
    <t xml:space="preserve">Red rapid </t>
  </si>
  <si>
    <t>Califonia</t>
  </si>
  <si>
    <t>Green pepper</t>
  </si>
  <si>
    <t>Long people</t>
  </si>
  <si>
    <t xml:space="preserve">Short stem </t>
  </si>
  <si>
    <t>Green stem</t>
  </si>
  <si>
    <t>Bonanza</t>
  </si>
  <si>
    <t>Slice master</t>
  </si>
  <si>
    <t>Zipangu</t>
  </si>
  <si>
    <t>F-S-Cross</t>
  </si>
  <si>
    <t>KK- Cross</t>
  </si>
  <si>
    <t>Chinese variety</t>
  </si>
  <si>
    <t>Pacific Green</t>
  </si>
  <si>
    <t>Tropical</t>
  </si>
  <si>
    <t>Seven wonder</t>
  </si>
  <si>
    <t>Auro</t>
  </si>
  <si>
    <t>Samoa Auro</t>
  </si>
  <si>
    <t>Panderosa</t>
  </si>
  <si>
    <t xml:space="preserve">Alafua large </t>
  </si>
  <si>
    <t>Tupevave</t>
  </si>
  <si>
    <t>V1037671</t>
  </si>
  <si>
    <t>Cashew nut</t>
  </si>
  <si>
    <t xml:space="preserve">Papaya </t>
  </si>
  <si>
    <t>Onion</t>
  </si>
  <si>
    <t>Local</t>
  </si>
  <si>
    <t xml:space="preserve">Ginger </t>
  </si>
  <si>
    <t>Broccoli</t>
  </si>
  <si>
    <t>Cauliflower</t>
  </si>
  <si>
    <t>Corn</t>
  </si>
  <si>
    <t>Dill</t>
  </si>
  <si>
    <t>Citrus</t>
  </si>
  <si>
    <t>Lemon</t>
  </si>
  <si>
    <t>Lime</t>
  </si>
  <si>
    <t>Sweet potatoes</t>
  </si>
  <si>
    <t xml:space="preserve">Jack fruit </t>
  </si>
  <si>
    <t>Celery</t>
  </si>
  <si>
    <t>Kang kong</t>
  </si>
  <si>
    <t xml:space="preserve">Watermelon </t>
  </si>
  <si>
    <t>Cocoyam</t>
  </si>
  <si>
    <t>Jack fruit</t>
  </si>
  <si>
    <t>Dragon fruit</t>
  </si>
  <si>
    <t>Wallnut</t>
  </si>
  <si>
    <t>Row Labels</t>
  </si>
  <si>
    <t>Sum of Planting Materials</t>
  </si>
  <si>
    <t>Sum of QTY</t>
  </si>
  <si>
    <t>Sum of Unit Price</t>
  </si>
  <si>
    <t>Samoan tall</t>
  </si>
  <si>
    <t>Snake bean</t>
  </si>
  <si>
    <t>Capsicum/Green pepper</t>
  </si>
  <si>
    <t>Chili</t>
  </si>
  <si>
    <t>Wonder bell</t>
  </si>
  <si>
    <t>Saladeer</t>
  </si>
  <si>
    <t>Money maker</t>
  </si>
  <si>
    <t>Tropic boy</t>
  </si>
  <si>
    <t>Pritam</t>
  </si>
  <si>
    <t>Pomelo</t>
  </si>
  <si>
    <t>Grand Total</t>
  </si>
  <si>
    <t xml:space="preserve">Local </t>
  </si>
  <si>
    <t>Taro pauni</t>
  </si>
  <si>
    <t>Ulu hawaii</t>
  </si>
  <si>
    <t>Ulu tala</t>
  </si>
  <si>
    <t>Ulu falaoa</t>
  </si>
  <si>
    <t>Sweet pepper</t>
  </si>
  <si>
    <t>White stem</t>
  </si>
  <si>
    <t>Kwang moon</t>
  </si>
  <si>
    <t xml:space="preserve">Supermarket </t>
  </si>
  <si>
    <t>Florida</t>
  </si>
  <si>
    <t>Red rapid</t>
  </si>
  <si>
    <t>Beef stake</t>
  </si>
  <si>
    <t>Head master</t>
  </si>
  <si>
    <t>Lapani</t>
  </si>
  <si>
    <t>Real gold</t>
  </si>
  <si>
    <t xml:space="preserve">Sweet potatoes </t>
  </si>
  <si>
    <t>Z-2</t>
  </si>
  <si>
    <t>Z-4</t>
  </si>
  <si>
    <t>Black Pepper</t>
  </si>
  <si>
    <t>Hawaii</t>
  </si>
  <si>
    <t>Sina</t>
  </si>
  <si>
    <t>R156 red</t>
  </si>
  <si>
    <t xml:space="preserve">Cherry </t>
  </si>
  <si>
    <t>Hybrid</t>
  </si>
  <si>
    <t>Export (Variety)</t>
  </si>
  <si>
    <t xml:space="preserve"> Total</t>
  </si>
  <si>
    <t>Criollo</t>
  </si>
  <si>
    <t>Alafua large</t>
  </si>
  <si>
    <t>Months</t>
  </si>
  <si>
    <t>Destination</t>
  </si>
  <si>
    <t>Fresh Taro</t>
  </si>
  <si>
    <t>Frozen Taro</t>
  </si>
  <si>
    <t>Number of Bags</t>
  </si>
  <si>
    <t>Number of Taro</t>
  </si>
  <si>
    <t>Total Weight (kg)</t>
  </si>
  <si>
    <t>NZ,USA, HAWAII</t>
  </si>
  <si>
    <t>AUS/NZ/USA</t>
  </si>
  <si>
    <t>Q3</t>
  </si>
  <si>
    <t>Gourd</t>
  </si>
  <si>
    <t>Zucchini</t>
  </si>
  <si>
    <t>Laupele</t>
  </si>
  <si>
    <t>Panama</t>
  </si>
  <si>
    <t>Candy red</t>
  </si>
  <si>
    <t>Mandarin</t>
  </si>
  <si>
    <t>Gourd (new variety)</t>
  </si>
  <si>
    <t>Zucchini (new crop)</t>
  </si>
  <si>
    <t>Hass (new variety)</t>
  </si>
  <si>
    <t>Table 1: Number of Planting Materials Multiply by Type of Planting Materials by Crops and Crop Type Q4, 2025</t>
  </si>
  <si>
    <t>Q4</t>
  </si>
  <si>
    <t>Table 2: Number of Planting Materials Distributed by Type of Planting Material by Crop and Crop Type, Quarter 4, 2025</t>
  </si>
  <si>
    <t>Table 2: Number of Planting Materials Multiplied by Type of Planting Material by Crop Type , Quarter  2, 3 &amp; 4_2025</t>
  </si>
  <si>
    <t>Table 3: No. of Planting Materials of Selected Crops by Variety, Quarter  2, 3 &amp; 4_2025</t>
  </si>
  <si>
    <t>Table 4: Number of Planting Materials Distributed by Type of Planting Material by Crop and Crop Type, Quarter  2, 3 &amp; 4_2025</t>
  </si>
  <si>
    <t>Table 5: Number of Planting Materials Distributed for Main Crop by Variety for Selected Crops, Quarter  2, 3 &amp; 4_2025</t>
  </si>
  <si>
    <t>Table 1 : Export of Fresh &amp; Frozen Taro by Destination  Quarter 2, 3 &amp; 4_2025</t>
  </si>
  <si>
    <t>Cauliflower (new variety)</t>
  </si>
  <si>
    <t xml:space="preserve">Sum of Total Price </t>
  </si>
  <si>
    <t>Sweet potato</t>
  </si>
  <si>
    <t>Red</t>
  </si>
  <si>
    <t xml:space="preserve">Talo vave </t>
  </si>
  <si>
    <t>Hazz</t>
  </si>
  <si>
    <t>Dragon Fruit</t>
  </si>
  <si>
    <t>White</t>
  </si>
  <si>
    <t xml:space="preserve">Jack Fruit </t>
  </si>
  <si>
    <t>Yellow</t>
  </si>
  <si>
    <t>Hawaiian</t>
  </si>
  <si>
    <t>Passion Fruit</t>
  </si>
  <si>
    <t xml:space="preserve">Fa'i palagi </t>
  </si>
  <si>
    <t>Fa'i samoa</t>
  </si>
  <si>
    <t>Capsicum</t>
  </si>
  <si>
    <t>BOK choi</t>
  </si>
  <si>
    <t>Black king</t>
  </si>
  <si>
    <t>Bell pepper</t>
  </si>
  <si>
    <t>Green chilli</t>
  </si>
  <si>
    <t>Red chilli</t>
  </si>
  <si>
    <t>KK cross</t>
  </si>
  <si>
    <t>Tomatoes</t>
  </si>
  <si>
    <t>Sugar baby</t>
  </si>
  <si>
    <t>Spring onions</t>
  </si>
  <si>
    <t>Meyer Lemon</t>
  </si>
  <si>
    <t>Tahitian Lime</t>
  </si>
  <si>
    <t>Green variety (new variety)</t>
  </si>
  <si>
    <t>Green chili  (new variety)</t>
  </si>
  <si>
    <t>Red chili  (new variety)</t>
  </si>
  <si>
    <t>BOK choi  (new variety)</t>
  </si>
  <si>
    <t>Chinese variety  (new variety)</t>
  </si>
  <si>
    <t>Money maker (TBC from Nesse)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</si>
</sst>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7" xfId="0" applyBorder="1"/>
    <xf numFmtId="0" fontId="2" fillId="0" borderId="8" xfId="0" applyFont="1" applyBorder="1"/>
    <xf numFmtId="0" fontId="0" fillId="0" borderId="9" xfId="0" applyBorder="1"/>
    <xf numFmtId="0" fontId="0" fillId="0" borderId="6" xfId="0" applyBorder="1"/>
    <xf numFmtId="0" fontId="0" fillId="0" borderId="10" xfId="0" applyBorder="1"/>
    <xf numFmtId="0" fontId="0" fillId="0" borderId="11" xfId="0" applyBorder="1"/>
    <xf numFmtId="0" fontId="0" fillId="0" borderId="4" xfId="0" applyBorder="1"/>
    <xf numFmtId="3" fontId="2" fillId="0" borderId="8" xfId="0" applyNumberFormat="1" applyFont="1" applyBorder="1"/>
    <xf numFmtId="0" fontId="0" fillId="0" borderId="14" xfId="0" applyBorder="1"/>
    <xf numFmtId="3" fontId="0" fillId="0" borderId="7" xfId="0" applyNumberFormat="1" applyBorder="1"/>
    <xf numFmtId="3" fontId="0" fillId="0" borderId="0" xfId="0" applyNumberFormat="1"/>
    <xf numFmtId="3" fontId="0" fillId="0" borderId="10" xfId="0" applyNumberFormat="1" applyBorder="1"/>
    <xf numFmtId="3" fontId="0" fillId="0" borderId="6" xfId="0" applyNumberFormat="1" applyBorder="1"/>
    <xf numFmtId="0" fontId="2" fillId="0" borderId="4" xfId="0" applyFont="1" applyBorder="1"/>
    <xf numFmtId="3" fontId="2" fillId="3" borderId="5" xfId="0" applyNumberFormat="1" applyFont="1" applyFill="1" applyBorder="1"/>
    <xf numFmtId="0" fontId="2" fillId="0" borderId="1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14" xfId="0" applyFont="1" applyBorder="1" applyAlignment="1">
      <alignment horizontal="left"/>
    </xf>
    <xf numFmtId="3" fontId="2" fillId="0" borderId="4" xfId="0" applyNumberFormat="1" applyFon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0" fontId="0" fillId="0" borderId="13" xfId="0" applyBorder="1" applyAlignment="1">
      <alignment horizontal="left"/>
    </xf>
    <xf numFmtId="3" fontId="2" fillId="3" borderId="5" xfId="0" applyNumberFormat="1" applyFont="1" applyFill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0" fontId="0" fillId="0" borderId="12" xfId="0" applyBorder="1"/>
    <xf numFmtId="0" fontId="2" fillId="0" borderId="9" xfId="0" applyFont="1" applyBorder="1"/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2" fillId="6" borderId="4" xfId="0" applyFont="1" applyFill="1" applyBorder="1"/>
    <xf numFmtId="0" fontId="0" fillId="6" borderId="4" xfId="0" applyFill="1" applyBorder="1"/>
    <xf numFmtId="0" fontId="0" fillId="4" borderId="5" xfId="0" applyFill="1" applyBorder="1"/>
    <xf numFmtId="3" fontId="2" fillId="2" borderId="5" xfId="0" applyNumberFormat="1" applyFont="1" applyFill="1" applyBorder="1"/>
    <xf numFmtId="0" fontId="3" fillId="0" borderId="14" xfId="0" applyFont="1" applyBorder="1" applyAlignment="1">
      <alignment horizontal="left"/>
    </xf>
    <xf numFmtId="0" fontId="2" fillId="3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top"/>
    </xf>
    <xf numFmtId="0" fontId="2" fillId="4" borderId="7" xfId="0" applyFont="1" applyFill="1" applyBorder="1" applyAlignment="1">
      <alignment horizontal="center" vertical="top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2" fillId="4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3" xfId="0" applyFont="1" applyBorder="1"/>
    <xf numFmtId="0" fontId="5" fillId="0" borderId="13" xfId="0" applyFont="1" applyBorder="1"/>
    <xf numFmtId="0" fontId="5" fillId="0" borderId="15" xfId="0" applyFont="1" applyBorder="1"/>
    <xf numFmtId="0" fontId="5" fillId="0" borderId="8" xfId="0" applyFont="1" applyBorder="1"/>
    <xf numFmtId="0" fontId="5" fillId="0" borderId="7" xfId="0" applyFont="1" applyBorder="1" applyAlignment="1">
      <alignment horizontal="center" vertical="center"/>
    </xf>
    <xf numFmtId="0" fontId="6" fillId="0" borderId="14" xfId="0" applyFont="1" applyBorder="1"/>
    <xf numFmtId="0" fontId="6" fillId="0" borderId="9" xfId="0" applyFont="1" applyBorder="1"/>
    <xf numFmtId="0" fontId="5" fillId="0" borderId="6" xfId="0" applyFont="1" applyBorder="1" applyAlignment="1">
      <alignment horizontal="center" vertical="center"/>
    </xf>
    <xf numFmtId="0" fontId="6" fillId="0" borderId="12" xfId="0" applyFont="1" applyBorder="1"/>
    <xf numFmtId="0" fontId="6" fillId="0" borderId="10" xfId="0" applyFont="1" applyBorder="1"/>
    <xf numFmtId="0" fontId="6" fillId="0" borderId="11" xfId="0" applyFont="1" applyBorder="1"/>
    <xf numFmtId="3" fontId="6" fillId="0" borderId="14" xfId="0" applyNumberFormat="1" applyFont="1" applyBorder="1"/>
    <xf numFmtId="3" fontId="6" fillId="0" borderId="0" xfId="0" applyNumberFormat="1" applyFont="1"/>
    <xf numFmtId="3" fontId="6" fillId="0" borderId="9" xfId="0" applyNumberFormat="1" applyFont="1" applyBorder="1"/>
    <xf numFmtId="0" fontId="5" fillId="0" borderId="14" xfId="0" applyFont="1" applyBorder="1"/>
    <xf numFmtId="0" fontId="5" fillId="0" borderId="0" xfId="0" applyFont="1"/>
    <xf numFmtId="0" fontId="5" fillId="0" borderId="9" xfId="0" applyFont="1" applyBorder="1"/>
    <xf numFmtId="0" fontId="5" fillId="3" borderId="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6" fillId="0" borderId="14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0" fontId="5" fillId="0" borderId="13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/>
    </xf>
    <xf numFmtId="0" fontId="5" fillId="0" borderId="14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6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8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0" fontId="8" fillId="0" borderId="14" xfId="0" applyFont="1" applyBorder="1" applyAlignment="1">
      <alignment horizontal="left" vertical="center"/>
    </xf>
    <xf numFmtId="3" fontId="5" fillId="3" borderId="5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9" xfId="0" applyFont="1" applyBorder="1" applyAlignment="1">
      <alignment vertical="center"/>
    </xf>
    <xf numFmtId="0" fontId="5" fillId="5" borderId="5" xfId="0" applyFont="1" applyFill="1" applyBorder="1" applyAlignment="1">
      <alignment horizontal="center" vertical="center"/>
    </xf>
    <xf numFmtId="3" fontId="5" fillId="5" borderId="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Draft%20Tables/Pivot%20Tables%20Q4_2025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6092.496009027775" createdVersion="6" refreshedVersion="6" minRefreshableVersion="3" recordCount="1205" xr:uid="{FF00889A-F366-4E4D-BD49-51C0FC05E40C}">
  <cacheSource type="worksheet">
    <worksheetSource ref="A1:O1206" sheet="Sales" r:id="rId2"/>
  </cacheSource>
  <cacheFields count="15">
    <cacheField name="Date" numFmtId="0">
      <sharedItems containsDate="1" containsMixedTypes="1" minDate="2025-01-10T00:00:00" maxDate="2025-12-23T00:00:00"/>
    </cacheField>
    <cacheField name="Farmer Name" numFmtId="0">
      <sharedItems/>
    </cacheField>
    <cacheField name="Gender" numFmtId="0">
      <sharedItems/>
    </cacheField>
    <cacheField name="Resident/Village" numFmtId="0">
      <sharedItems/>
    </cacheField>
    <cacheField name="Contact" numFmtId="0">
      <sharedItems containsMixedTypes="1" containsNumber="1" containsInteger="1" minValue="0" maxValue="7899878"/>
    </cacheField>
    <cacheField name="Stations" numFmtId="0">
      <sharedItems/>
    </cacheField>
    <cacheField name="Crops Type" numFmtId="0">
      <sharedItems containsSemiMixedTypes="0" containsString="0" containsNumber="1" containsInteger="1" minValue="1" maxValue="7" count="6">
        <n v="2"/>
        <n v="7"/>
        <n v="5"/>
        <n v="6"/>
        <n v="3"/>
        <n v="1"/>
      </sharedItems>
    </cacheField>
    <cacheField name="Crop Code" numFmtId="0">
      <sharedItems containsSemiMixedTypes="0" containsString="0" containsNumber="1" containsInteger="1" minValue="101" maxValue="703" count="33">
        <n v="201"/>
        <n v="702"/>
        <n v="214"/>
        <n v="502"/>
        <n v="506"/>
        <n v="501"/>
        <n v="505"/>
        <n v="507"/>
        <n v="601"/>
        <n v="508"/>
        <n v="510"/>
        <n v="516"/>
        <n v="503"/>
        <n v="515"/>
        <n v="509"/>
        <n v="504"/>
        <n v="207"/>
        <n v="213"/>
        <n v="205"/>
        <n v="206"/>
        <n v="701"/>
        <n v="209"/>
        <n v="203"/>
        <n v="703"/>
        <n v="304"/>
        <n v="202"/>
        <n v="208"/>
        <n v="215"/>
        <n v="301"/>
        <n v="511"/>
        <n v="101"/>
        <n v="105"/>
        <n v="204"/>
      </sharedItems>
    </cacheField>
    <cacheField name="Crop Name" numFmtId="0">
      <sharedItems count="34">
        <s v="Avocado"/>
        <s v="Lemon"/>
        <s v="Breadfruit"/>
        <s v="Head cabbage"/>
        <s v="Green pepper"/>
        <s v="Chinese cabbage"/>
        <s v="Eggplant"/>
        <s v="Cucumber"/>
        <s v="Herbs"/>
        <s v="Beans"/>
        <s v="Watermelon"/>
        <s v="Cauliflower"/>
        <s v="Lettuce"/>
        <s v="Broccoli"/>
        <s v="Pumpkin"/>
        <s v="Tomatoes"/>
        <s v="Star fruit"/>
        <s v="Guava"/>
        <s v="Papaya"/>
        <s v="Passion Fruit"/>
        <s v="Lime"/>
        <s v="Rollinia"/>
        <s v="Jack Fruit "/>
        <s v="Orange"/>
        <s v="Banana"/>
        <s v="Abiu"/>
        <s v="Soursop"/>
        <s v="Dragon Fruit"/>
        <s v="Cocoa"/>
        <s v="Corn"/>
        <s v="Capsicum"/>
        <s v="Taro"/>
        <s v="Sweet potato"/>
        <s v="Rambutan"/>
      </sharedItems>
    </cacheField>
    <cacheField name="Variety" numFmtId="0">
      <sharedItems count="55">
        <s v="Hazz"/>
        <s v="Meyer Lemon"/>
        <s v="Maafala"/>
        <s v="KK cross"/>
        <s v="Bell pepper"/>
        <s v="Saladeer"/>
        <s v="Black beauty"/>
        <s v="Chinese variety"/>
        <s v="Coriander"/>
        <s v="BOK choi"/>
        <s v="Snake bean"/>
        <s v="Money maker"/>
        <s v="Spring onions"/>
        <s v="Candy red"/>
        <s v="Cauliflower"/>
        <s v="Sugar baby"/>
        <s v="Kaiser"/>
        <s v="Broccoli"/>
        <s v="Pak choi"/>
        <s v="Queensland"/>
        <s v="Basil"/>
        <s v="Tropic boy"/>
        <s v="Star fruit"/>
        <s v="Local"/>
        <s v="Chilli"/>
        <s v="Red rapid"/>
        <s v="Hawaiian"/>
        <s v="Panama"/>
        <s v="Tahitian Lime"/>
        <s v="Rollinia"/>
        <s v="Yellow"/>
        <s v="Mandarin"/>
        <s v="Fa'i samoa"/>
        <s v="Fa'i palagi "/>
        <s v="Abiu"/>
        <s v="Auro"/>
        <s v="White"/>
        <s v="Trinitario"/>
        <s v="Puou"/>
        <s v="Roma"/>
        <s v="Black king"/>
        <s v="Red chilli"/>
        <s v="Sweet corn"/>
        <s v="Pritam"/>
        <s v="Alice"/>
        <s v="Green chilli"/>
        <s v="Samoa 2"/>
        <s v="Fusi"/>
        <s v="Salani"/>
        <s v="Talo vave "/>
        <s v="Pomelo"/>
        <s v="Red"/>
        <s v="Avocado"/>
        <s v="Soursop"/>
        <s v="Rambutan"/>
      </sharedItems>
    </cacheField>
    <cacheField name="Planting Materials" numFmtId="0">
      <sharedItems count="9">
        <s v="Seedlings"/>
        <s v="Airlayer"/>
        <s v="Trays"/>
        <s v="Harvest"/>
        <s v="Cuttings"/>
        <s v="Seedling"/>
        <s v="Grafting"/>
        <s v="sucker"/>
        <s v="Air layering"/>
      </sharedItems>
    </cacheField>
    <cacheField name="QTY" numFmtId="0">
      <sharedItems containsSemiMixedTypes="0" containsString="0" containsNumber="1" containsInteger="1" minValue="1" maxValue="300"/>
    </cacheField>
    <cacheField name="Unit Price" numFmtId="0">
      <sharedItems containsMixedTypes="1" containsNumber="1" minValue="0.2" maxValue="13" count="9">
        <n v="1"/>
        <n v="6"/>
        <n v="5"/>
        <n v="13"/>
        <n v="10"/>
        <n v="0.2"/>
        <n v="2"/>
        <s v="$0.30"/>
        <n v="4"/>
      </sharedItems>
    </cacheField>
    <cacheField name="Total Price " numFmtId="0">
      <sharedItems containsMixedTypes="1" containsNumber="1" containsInteger="1" minValue="1" maxValue="442" count="42">
        <n v="2"/>
        <n v="12"/>
        <n v="5"/>
        <n v="39"/>
        <n v="20"/>
        <n v="3"/>
        <n v="4"/>
        <n v="13"/>
        <n v="10"/>
        <n v="24"/>
        <n v="6"/>
        <n v="15"/>
        <n v="26"/>
        <n v="1"/>
        <n v="7"/>
        <n v="18"/>
        <n v="40"/>
        <n v="60"/>
        <n v="30"/>
        <n v="78"/>
        <n v="65"/>
        <n v="120"/>
        <n v="50"/>
        <n v="100"/>
        <n v="8"/>
        <n v="36"/>
        <n v="22"/>
        <n v="9"/>
        <n v="35"/>
        <n v="52"/>
        <n v="25"/>
        <n v="200"/>
        <n v="220"/>
        <n v="14"/>
        <n v="80"/>
        <n v="11"/>
        <n v="16"/>
        <n v="72"/>
        <s v="$30.00"/>
        <n v="442"/>
        <s v="$60.00"/>
        <n v="34"/>
      </sharedItems>
    </cacheField>
    <cacheField name="Receipt" numFmtId="0">
      <sharedItems containsSemiMixedTypes="0" containsString="0" containsNumber="1" containsInteger="1" minValue="0" maxValue="22765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05">
  <r>
    <d v="2025-01-10T00:00:00"/>
    <s v="Falesefulu. F"/>
    <s v="Male"/>
    <s v="Sinamoga "/>
    <n v="7640746"/>
    <s v="Nuu"/>
    <x v="0"/>
    <x v="0"/>
    <x v="0"/>
    <x v="0"/>
    <x v="0"/>
    <n v="2"/>
    <x v="0"/>
    <x v="0"/>
    <n v="0"/>
  </r>
  <r>
    <d v="2025-01-10T00:00:00"/>
    <s v="Faasefulu. F"/>
    <s v="Male"/>
    <s v="Sinamoga "/>
    <n v="7640746"/>
    <s v="Atele"/>
    <x v="1"/>
    <x v="1"/>
    <x v="1"/>
    <x v="1"/>
    <x v="1"/>
    <n v="2"/>
    <x v="1"/>
    <x v="1"/>
    <n v="0"/>
  </r>
  <r>
    <d v="2025-01-10T00:00:00"/>
    <s v="Faasefulu. F"/>
    <s v="Male"/>
    <s v="Sinamoga "/>
    <n v="7640746"/>
    <s v="Atele"/>
    <x v="0"/>
    <x v="2"/>
    <x v="2"/>
    <x v="2"/>
    <x v="1"/>
    <n v="1"/>
    <x v="2"/>
    <x v="2"/>
    <n v="0"/>
  </r>
  <r>
    <d v="2025-10-01T00:00:00"/>
    <s v="Tusitala"/>
    <s v="Female"/>
    <s v="Faleula"/>
    <n v="7735148"/>
    <s v="Nuu"/>
    <x v="2"/>
    <x v="3"/>
    <x v="3"/>
    <x v="3"/>
    <x v="2"/>
    <n v="3"/>
    <x v="3"/>
    <x v="3"/>
    <n v="0"/>
  </r>
  <r>
    <d v="2025-10-01T00:00:00"/>
    <s v="Tusitala"/>
    <s v="Female"/>
    <s v="Faleula"/>
    <n v="7735148"/>
    <s v="Nuu"/>
    <x v="2"/>
    <x v="4"/>
    <x v="4"/>
    <x v="4"/>
    <x v="0"/>
    <n v="5"/>
    <x v="0"/>
    <x v="2"/>
    <n v="0"/>
  </r>
  <r>
    <d v="2025-10-01T00:00:00"/>
    <s v="Tusitala"/>
    <s v="Female"/>
    <s v="Faleula"/>
    <n v="7735148"/>
    <s v="Nuu"/>
    <x v="2"/>
    <x v="5"/>
    <x v="5"/>
    <x v="5"/>
    <x v="0"/>
    <n v="5"/>
    <x v="0"/>
    <x v="2"/>
    <n v="0"/>
  </r>
  <r>
    <d v="2025-10-01T00:00:00"/>
    <s v="Fale Sefulu"/>
    <s v="Male"/>
    <s v="Sinamoga"/>
    <n v="7640746"/>
    <s v="Nuu"/>
    <x v="2"/>
    <x v="6"/>
    <x v="6"/>
    <x v="6"/>
    <x v="0"/>
    <n v="20"/>
    <x v="0"/>
    <x v="4"/>
    <n v="0"/>
  </r>
  <r>
    <d v="2025-10-01T00:00:00"/>
    <s v="Fale Sefulu"/>
    <s v="Male"/>
    <s v="Sinamoga"/>
    <n v="7640746"/>
    <s v="Nuu"/>
    <x v="2"/>
    <x v="4"/>
    <x v="4"/>
    <x v="4"/>
    <x v="0"/>
    <n v="5"/>
    <x v="0"/>
    <x v="2"/>
    <n v="0"/>
  </r>
  <r>
    <d v="2025-10-01T00:00:00"/>
    <s v="Fale Sefulu"/>
    <s v="Male"/>
    <s v="Sinamoga"/>
    <n v="7640746"/>
    <s v="Nuu"/>
    <x v="2"/>
    <x v="7"/>
    <x v="7"/>
    <x v="7"/>
    <x v="0"/>
    <n v="5"/>
    <x v="0"/>
    <x v="2"/>
    <n v="0"/>
  </r>
  <r>
    <d v="2025-10-01T00:00:00"/>
    <s v="Tuioti"/>
    <s v="Male"/>
    <s v="Tulaele"/>
    <n v="7756160"/>
    <s v="Nuu"/>
    <x v="3"/>
    <x v="8"/>
    <x v="8"/>
    <x v="8"/>
    <x v="0"/>
    <n v="3"/>
    <x v="0"/>
    <x v="5"/>
    <n v="0"/>
  </r>
  <r>
    <d v="2025-10-01T00:00:00"/>
    <s v="Tuioti"/>
    <s v="Male"/>
    <s v="Tulaele"/>
    <n v="7756160"/>
    <s v="Nuu"/>
    <x v="2"/>
    <x v="4"/>
    <x v="4"/>
    <x v="4"/>
    <x v="0"/>
    <n v="3"/>
    <x v="0"/>
    <x v="5"/>
    <n v="0"/>
  </r>
  <r>
    <d v="2025-10-01T00:00:00"/>
    <s v="Tuioti"/>
    <s v="Male"/>
    <s v="Tulaele"/>
    <n v="7756160"/>
    <s v="Nuu"/>
    <x v="2"/>
    <x v="7"/>
    <x v="7"/>
    <x v="7"/>
    <x v="0"/>
    <n v="4"/>
    <x v="0"/>
    <x v="6"/>
    <n v="0"/>
  </r>
  <r>
    <d v="2025-10-01T00:00:00"/>
    <s v="Lusia"/>
    <s v="Female"/>
    <s v="Leulumoega"/>
    <n v="7742123"/>
    <s v="Nuu"/>
    <x v="2"/>
    <x v="5"/>
    <x v="5"/>
    <x v="9"/>
    <x v="2"/>
    <n v="1"/>
    <x v="3"/>
    <x v="7"/>
    <n v="0"/>
  </r>
  <r>
    <d v="2025-10-01T00:00:00"/>
    <s v="Lusia"/>
    <s v="Female"/>
    <s v="Leulumoega"/>
    <n v="7742123"/>
    <s v="Nuu"/>
    <x v="2"/>
    <x v="3"/>
    <x v="3"/>
    <x v="3"/>
    <x v="2"/>
    <n v="1"/>
    <x v="3"/>
    <x v="7"/>
    <n v="0"/>
  </r>
  <r>
    <d v="2025-10-01T00:00:00"/>
    <s v="Fala"/>
    <s v="Male"/>
    <s v="Siusega"/>
    <n v="7715667"/>
    <s v="Nuu"/>
    <x v="2"/>
    <x v="9"/>
    <x v="9"/>
    <x v="10"/>
    <x v="0"/>
    <n v="20"/>
    <x v="0"/>
    <x v="4"/>
    <n v="0"/>
  </r>
  <r>
    <d v="2025-10-01T00:00:00"/>
    <s v="Fala"/>
    <s v="Male"/>
    <s v="Siusega"/>
    <n v="7715667"/>
    <s v="Nuu"/>
    <x v="2"/>
    <x v="7"/>
    <x v="7"/>
    <x v="7"/>
    <x v="0"/>
    <n v="10"/>
    <x v="0"/>
    <x v="8"/>
    <n v="0"/>
  </r>
  <r>
    <d v="2025-10-01T00:00:00"/>
    <s v="Tipe"/>
    <s v="Female"/>
    <s v="Leulumoega"/>
    <n v="7515348"/>
    <s v="Nuu"/>
    <x v="2"/>
    <x v="4"/>
    <x v="4"/>
    <x v="4"/>
    <x v="0"/>
    <n v="24"/>
    <x v="0"/>
    <x v="9"/>
    <n v="0"/>
  </r>
  <r>
    <d v="2025-10-01T00:00:00"/>
    <s v="Tipe"/>
    <s v="Female"/>
    <s v="Leulumoega"/>
    <n v="7515348"/>
    <s v="Nuu"/>
    <x v="2"/>
    <x v="7"/>
    <x v="7"/>
    <x v="7"/>
    <x v="0"/>
    <n v="6"/>
    <x v="0"/>
    <x v="10"/>
    <n v="0"/>
  </r>
  <r>
    <d v="2025-10-01T00:00:00"/>
    <s v="Iulai"/>
    <s v="Male"/>
    <s v="Vaitele Fou"/>
    <n v="7742124"/>
    <s v="Nuu"/>
    <x v="2"/>
    <x v="4"/>
    <x v="4"/>
    <x v="4"/>
    <x v="0"/>
    <n v="2"/>
    <x v="0"/>
    <x v="0"/>
    <n v="0"/>
  </r>
  <r>
    <d v="2025-10-01T00:00:00"/>
    <s v="Iulai"/>
    <s v="Male"/>
    <s v="Vaitele Fou"/>
    <n v="7742124"/>
    <s v="Nuu"/>
    <x v="2"/>
    <x v="7"/>
    <x v="7"/>
    <x v="7"/>
    <x v="0"/>
    <n v="4"/>
    <x v="0"/>
    <x v="6"/>
    <n v="0"/>
  </r>
  <r>
    <d v="2025-10-01T00:00:00"/>
    <s v="Karl"/>
    <s v="Male"/>
    <s v="Apia"/>
    <n v="7282526"/>
    <s v="Nuu"/>
    <x v="2"/>
    <x v="3"/>
    <x v="3"/>
    <x v="3"/>
    <x v="2"/>
    <n v="1"/>
    <x v="3"/>
    <x v="7"/>
    <n v="0"/>
  </r>
  <r>
    <d v="2025-10-01T00:00:00"/>
    <s v="Karl"/>
    <s v="Male"/>
    <s v="Apia"/>
    <n v="7282526"/>
    <s v="Nuu"/>
    <x v="2"/>
    <x v="6"/>
    <x v="6"/>
    <x v="6"/>
    <x v="0"/>
    <n v="5"/>
    <x v="0"/>
    <x v="2"/>
    <n v="0"/>
  </r>
  <r>
    <d v="2025-10-01T00:00:00"/>
    <s v="Karl"/>
    <s v="Male"/>
    <s v="Apia"/>
    <n v="7282526"/>
    <s v="Nuu"/>
    <x v="2"/>
    <x v="7"/>
    <x v="7"/>
    <x v="11"/>
    <x v="0"/>
    <n v="5"/>
    <x v="0"/>
    <x v="2"/>
    <n v="0"/>
  </r>
  <r>
    <d v="2025-10-01T00:00:00"/>
    <s v="Tipe"/>
    <s v="Female"/>
    <s v="Leulumoega"/>
    <n v="7515348"/>
    <s v="Nuu"/>
    <x v="3"/>
    <x v="8"/>
    <x v="8"/>
    <x v="12"/>
    <x v="0"/>
    <n v="10"/>
    <x v="0"/>
    <x v="8"/>
    <n v="0"/>
  </r>
  <r>
    <d v="2025-10-01T00:00:00"/>
    <s v="Lily"/>
    <s v="Female"/>
    <s v="Alafua"/>
    <n v="7545326"/>
    <s v="Nuu"/>
    <x v="3"/>
    <x v="8"/>
    <x v="8"/>
    <x v="8"/>
    <x v="0"/>
    <n v="20"/>
    <x v="0"/>
    <x v="4"/>
    <n v="0"/>
  </r>
  <r>
    <d v="2025-10-01T00:00:00"/>
    <s v="Lily"/>
    <s v="Female"/>
    <s v="Alafua"/>
    <n v="7545326"/>
    <s v="Nuu"/>
    <x v="2"/>
    <x v="10"/>
    <x v="10"/>
    <x v="13"/>
    <x v="0"/>
    <n v="6"/>
    <x v="0"/>
    <x v="10"/>
    <n v="0"/>
  </r>
  <r>
    <d v="2025-10-01T00:00:00"/>
    <s v="Lily"/>
    <s v="Female"/>
    <s v="Alafua"/>
    <n v="7545326"/>
    <s v="Nuu"/>
    <x v="2"/>
    <x v="4"/>
    <x v="4"/>
    <x v="4"/>
    <x v="0"/>
    <n v="6"/>
    <x v="0"/>
    <x v="10"/>
    <n v="0"/>
  </r>
  <r>
    <d v="2025-10-01T00:00:00"/>
    <s v="Lily"/>
    <s v="Female"/>
    <s v="Alafua"/>
    <n v="7545326"/>
    <s v="Nuu"/>
    <x v="3"/>
    <x v="8"/>
    <x v="8"/>
    <x v="12"/>
    <x v="0"/>
    <n v="6"/>
    <x v="0"/>
    <x v="10"/>
    <n v="0"/>
  </r>
  <r>
    <d v="2025-10-01T00:00:00"/>
    <s v="Lily"/>
    <s v="Female"/>
    <s v="Alafua"/>
    <n v="7545326"/>
    <s v="Nuu"/>
    <x v="2"/>
    <x v="11"/>
    <x v="11"/>
    <x v="14"/>
    <x v="0"/>
    <n v="6"/>
    <x v="0"/>
    <x v="10"/>
    <n v="0"/>
  </r>
  <r>
    <d v="2025-10-01T00:00:00"/>
    <s v="Mary"/>
    <s v="Female"/>
    <s v="Siusega"/>
    <n v="7756212"/>
    <s v="Nuu"/>
    <x v="2"/>
    <x v="7"/>
    <x v="7"/>
    <x v="7"/>
    <x v="0"/>
    <n v="10"/>
    <x v="0"/>
    <x v="8"/>
    <n v="0"/>
  </r>
  <r>
    <d v="2025-10-01T00:00:00"/>
    <s v="Mary"/>
    <s v="Female"/>
    <s v="Siusega"/>
    <n v="7756212"/>
    <s v="Nuu"/>
    <x v="2"/>
    <x v="10"/>
    <x v="10"/>
    <x v="15"/>
    <x v="0"/>
    <n v="2"/>
    <x v="0"/>
    <x v="0"/>
    <n v="0"/>
  </r>
  <r>
    <d v="2025-10-01T00:00:00"/>
    <s v="Mary"/>
    <s v="Female"/>
    <s v="Siusega"/>
    <n v="7756212"/>
    <s v="Nuu"/>
    <x v="2"/>
    <x v="12"/>
    <x v="12"/>
    <x v="16"/>
    <x v="0"/>
    <n v="4"/>
    <x v="0"/>
    <x v="6"/>
    <n v="0"/>
  </r>
  <r>
    <d v="2025-10-01T00:00:00"/>
    <s v="Mary"/>
    <s v="Female"/>
    <s v="Siusega"/>
    <n v="7756212"/>
    <s v="Nuu"/>
    <x v="2"/>
    <x v="5"/>
    <x v="5"/>
    <x v="5"/>
    <x v="0"/>
    <n v="4"/>
    <x v="0"/>
    <x v="6"/>
    <n v="0"/>
  </r>
  <r>
    <d v="2025-10-01T00:00:00"/>
    <s v="Mary"/>
    <s v="Female"/>
    <s v="Siusega"/>
    <n v="7756212"/>
    <s v="Nuu"/>
    <x v="2"/>
    <x v="4"/>
    <x v="4"/>
    <x v="4"/>
    <x v="0"/>
    <n v="2"/>
    <x v="0"/>
    <x v="0"/>
    <n v="0"/>
  </r>
  <r>
    <d v="2025-10-01T00:00:00"/>
    <s v="Mary"/>
    <s v="Female"/>
    <s v="Siusega"/>
    <n v="7756212"/>
    <s v="Nuu"/>
    <x v="2"/>
    <x v="11"/>
    <x v="11"/>
    <x v="14"/>
    <x v="0"/>
    <n v="2"/>
    <x v="0"/>
    <x v="0"/>
    <n v="0"/>
  </r>
  <r>
    <d v="2025-10-01T00:00:00"/>
    <s v="Fereti Alapati"/>
    <s v="Male"/>
    <s v="Vailima"/>
    <n v="7785251"/>
    <s v="Nuu"/>
    <x v="2"/>
    <x v="5"/>
    <x v="5"/>
    <x v="9"/>
    <x v="2"/>
    <n v="1"/>
    <x v="0"/>
    <x v="7"/>
    <n v="2257833"/>
  </r>
  <r>
    <d v="2025-10-02T00:00:00"/>
    <s v="Tautua Saulo"/>
    <s v="Male"/>
    <s v="Utulaelae"/>
    <n v="7268337"/>
    <s v="Nuu"/>
    <x v="2"/>
    <x v="5"/>
    <x v="5"/>
    <x v="5"/>
    <x v="0"/>
    <n v="15"/>
    <x v="0"/>
    <x v="11"/>
    <n v="0"/>
  </r>
  <r>
    <d v="2025-10-02T00:00:00"/>
    <s v="Tautua Saulo"/>
    <s v="Male"/>
    <s v="Utulaelae"/>
    <n v="7268337"/>
    <s v="Nuu"/>
    <x v="2"/>
    <x v="10"/>
    <x v="10"/>
    <x v="15"/>
    <x v="0"/>
    <n v="2"/>
    <x v="0"/>
    <x v="0"/>
    <n v="0"/>
  </r>
  <r>
    <d v="2025-10-02T00:00:00"/>
    <s v="Tautua Saulo"/>
    <s v="Male"/>
    <s v="Utulaelae"/>
    <n v="7268337"/>
    <s v="Nuu"/>
    <x v="2"/>
    <x v="4"/>
    <x v="4"/>
    <x v="4"/>
    <x v="0"/>
    <n v="4"/>
    <x v="0"/>
    <x v="6"/>
    <n v="0"/>
  </r>
  <r>
    <d v="2025-10-02T00:00:00"/>
    <s v="Iosua Leatigaga"/>
    <s v="Male"/>
    <s v="Apia"/>
    <n v="7630936"/>
    <s v="Nuu"/>
    <x v="2"/>
    <x v="7"/>
    <x v="7"/>
    <x v="7"/>
    <x v="0"/>
    <n v="3"/>
    <x v="0"/>
    <x v="5"/>
    <n v="0"/>
  </r>
  <r>
    <d v="2025-10-02T00:00:00"/>
    <s v="Iosua Leatigaga"/>
    <s v="Male"/>
    <s v="Apia"/>
    <n v="7630936"/>
    <s v="Nuu"/>
    <x v="2"/>
    <x v="6"/>
    <x v="6"/>
    <x v="6"/>
    <x v="0"/>
    <n v="5"/>
    <x v="0"/>
    <x v="2"/>
    <n v="0"/>
  </r>
  <r>
    <d v="2025-10-02T00:00:00"/>
    <s v="Iosua Leatigaga"/>
    <s v="Male"/>
    <s v="Apia"/>
    <n v="7630936"/>
    <s v="Nuu"/>
    <x v="2"/>
    <x v="12"/>
    <x v="12"/>
    <x v="16"/>
    <x v="0"/>
    <n v="10"/>
    <x v="0"/>
    <x v="8"/>
    <n v="0"/>
  </r>
  <r>
    <d v="2025-10-02T00:00:00"/>
    <s v="Iosua Leatigaga"/>
    <s v="Male"/>
    <s v="Apia"/>
    <n v="7630936"/>
    <s v="Nuu"/>
    <x v="2"/>
    <x v="4"/>
    <x v="4"/>
    <x v="4"/>
    <x v="0"/>
    <n v="5"/>
    <x v="0"/>
    <x v="2"/>
    <n v="0"/>
  </r>
  <r>
    <d v="2025-10-02T00:00:00"/>
    <s v="Iosua Leatigaga"/>
    <s v="Male"/>
    <s v="Apia"/>
    <n v="7630936"/>
    <s v="Nuu"/>
    <x v="2"/>
    <x v="10"/>
    <x v="10"/>
    <x v="13"/>
    <x v="0"/>
    <n v="2"/>
    <x v="0"/>
    <x v="0"/>
    <n v="0"/>
  </r>
  <r>
    <d v="2025-10-02T00:00:00"/>
    <s v="Iosua Leatigaga"/>
    <s v="Male"/>
    <s v="Apia"/>
    <n v="7630936"/>
    <s v="Nuu"/>
    <x v="2"/>
    <x v="13"/>
    <x v="13"/>
    <x v="17"/>
    <x v="0"/>
    <n v="5"/>
    <x v="0"/>
    <x v="2"/>
    <n v="0"/>
  </r>
  <r>
    <d v="2025-10-02T00:00:00"/>
    <s v="Iosua Leatigaga"/>
    <s v="Male"/>
    <s v="Apia"/>
    <n v="7630936"/>
    <s v="Nuu"/>
    <x v="2"/>
    <x v="5"/>
    <x v="5"/>
    <x v="18"/>
    <x v="2"/>
    <n v="1"/>
    <x v="3"/>
    <x v="7"/>
    <n v="0"/>
  </r>
  <r>
    <d v="2025-10-02T00:00:00"/>
    <s v="Niu Visesio"/>
    <s v="Male"/>
    <s v="Mulifanua"/>
    <n v="7651442"/>
    <s v="Nuu"/>
    <x v="2"/>
    <x v="7"/>
    <x v="7"/>
    <x v="7"/>
    <x v="0"/>
    <n v="20"/>
    <x v="0"/>
    <x v="4"/>
    <n v="0"/>
  </r>
  <r>
    <d v="2025-10-02T00:00:00"/>
    <s v="Niu Visesio"/>
    <s v="Male"/>
    <s v="Mulifanua"/>
    <n v="7651442"/>
    <s v="Nuu"/>
    <x v="2"/>
    <x v="14"/>
    <x v="14"/>
    <x v="19"/>
    <x v="0"/>
    <n v="6"/>
    <x v="0"/>
    <x v="10"/>
    <n v="0"/>
  </r>
  <r>
    <d v="2025-10-02T00:00:00"/>
    <s v="Niu Visesio"/>
    <s v="Male"/>
    <s v="Mulifanua"/>
    <n v="7651442"/>
    <s v="Nuu"/>
    <x v="2"/>
    <x v="6"/>
    <x v="6"/>
    <x v="6"/>
    <x v="0"/>
    <n v="6"/>
    <x v="0"/>
    <x v="10"/>
    <n v="0"/>
  </r>
  <r>
    <d v="2025-10-02T00:00:00"/>
    <s v="Elsie Telefoni"/>
    <s v="Female"/>
    <s v="Vailele"/>
    <n v="7710104"/>
    <s v="Nuu"/>
    <x v="2"/>
    <x v="5"/>
    <x v="5"/>
    <x v="5"/>
    <x v="0"/>
    <n v="10"/>
    <x v="0"/>
    <x v="8"/>
    <n v="0"/>
  </r>
  <r>
    <d v="2025-10-02T00:00:00"/>
    <s v="Elsie Telefoni"/>
    <s v="Female"/>
    <s v="Vailele"/>
    <n v="7710104"/>
    <s v="Nuu"/>
    <x v="2"/>
    <x v="6"/>
    <x v="6"/>
    <x v="6"/>
    <x v="0"/>
    <n v="5"/>
    <x v="0"/>
    <x v="2"/>
    <n v="0"/>
  </r>
  <r>
    <d v="2025-10-02T00:00:00"/>
    <s v="Elsie Telefoni"/>
    <s v="Female"/>
    <s v="Vailele"/>
    <n v="7710104"/>
    <s v="Nuu"/>
    <x v="2"/>
    <x v="4"/>
    <x v="4"/>
    <x v="4"/>
    <x v="0"/>
    <n v="5"/>
    <x v="0"/>
    <x v="2"/>
    <n v="0"/>
  </r>
  <r>
    <d v="2025-10-02T00:00:00"/>
    <s v="Elsie Telefoni"/>
    <s v="Female"/>
    <s v="Vailele"/>
    <n v="7710104"/>
    <s v="Nuu"/>
    <x v="3"/>
    <x v="8"/>
    <x v="8"/>
    <x v="8"/>
    <x v="0"/>
    <n v="5"/>
    <x v="0"/>
    <x v="2"/>
    <n v="0"/>
  </r>
  <r>
    <d v="2025-10-02T00:00:00"/>
    <s v="Taeao Matua"/>
    <s v="Male"/>
    <s v="Nuufou"/>
    <n v="7518484"/>
    <s v="Nuu"/>
    <x v="2"/>
    <x v="7"/>
    <x v="7"/>
    <x v="7"/>
    <x v="0"/>
    <n v="10"/>
    <x v="0"/>
    <x v="8"/>
    <n v="2257845"/>
  </r>
  <r>
    <d v="2025-10-02T00:00:00"/>
    <s v="Taeao Matua"/>
    <s v="Male"/>
    <s v="Nuufou"/>
    <n v="7518484"/>
    <s v="Nuu"/>
    <x v="2"/>
    <x v="6"/>
    <x v="6"/>
    <x v="6"/>
    <x v="0"/>
    <n v="10"/>
    <x v="0"/>
    <x v="8"/>
    <n v="2257845"/>
  </r>
  <r>
    <d v="2025-10-02T00:00:00"/>
    <s v="Taeao Matua"/>
    <s v="Male"/>
    <s v="Nuufou"/>
    <n v="7518484"/>
    <s v="Nuu"/>
    <x v="2"/>
    <x v="5"/>
    <x v="5"/>
    <x v="5"/>
    <x v="0"/>
    <n v="10"/>
    <x v="0"/>
    <x v="8"/>
    <n v="2257845"/>
  </r>
  <r>
    <d v="2025-10-03T00:00:00"/>
    <s v="Isaako Vili"/>
    <s v="Male"/>
    <s v="Fa'atoia"/>
    <n v="7663733"/>
    <s v="Nuu"/>
    <x v="2"/>
    <x v="5"/>
    <x v="5"/>
    <x v="18"/>
    <x v="2"/>
    <n v="2"/>
    <x v="3"/>
    <x v="12"/>
    <n v="0"/>
  </r>
  <r>
    <d v="2025-10-03T00:00:00"/>
    <s v="Isaako Vili"/>
    <s v="Male"/>
    <s v="Fa'atoia"/>
    <n v="7663733"/>
    <s v="Nuu"/>
    <x v="2"/>
    <x v="3"/>
    <x v="3"/>
    <x v="3"/>
    <x v="2"/>
    <n v="2"/>
    <x v="3"/>
    <x v="12"/>
    <n v="0"/>
  </r>
  <r>
    <d v="2025-10-03T00:00:00"/>
    <s v="Isaako Vili"/>
    <s v="Male"/>
    <s v="Fa'atoia"/>
    <n v="7663733"/>
    <s v="Nuu"/>
    <x v="3"/>
    <x v="8"/>
    <x v="8"/>
    <x v="12"/>
    <x v="0"/>
    <n v="10"/>
    <x v="0"/>
    <x v="8"/>
    <n v="0"/>
  </r>
  <r>
    <d v="2025-10-03T00:00:00"/>
    <s v="Isaako Vili"/>
    <s v="Male"/>
    <s v="Fa'atoia"/>
    <n v="7663733"/>
    <s v="Nuu"/>
    <x v="2"/>
    <x v="7"/>
    <x v="7"/>
    <x v="11"/>
    <x v="0"/>
    <n v="10"/>
    <x v="0"/>
    <x v="8"/>
    <n v="0"/>
  </r>
  <r>
    <d v="2025-10-03T00:00:00"/>
    <s v="Micheal"/>
    <s v="Male"/>
    <s v="Vaoala"/>
    <n v="7773159"/>
    <s v="Nuu"/>
    <x v="2"/>
    <x v="7"/>
    <x v="7"/>
    <x v="7"/>
    <x v="0"/>
    <n v="10"/>
    <x v="0"/>
    <x v="8"/>
    <n v="0"/>
  </r>
  <r>
    <d v="2025-10-03T00:00:00"/>
    <s v="Micheal"/>
    <s v="Male"/>
    <s v="Vaoala"/>
    <n v="7773159"/>
    <s v="Nuu"/>
    <x v="2"/>
    <x v="4"/>
    <x v="4"/>
    <x v="4"/>
    <x v="0"/>
    <n v="10"/>
    <x v="0"/>
    <x v="8"/>
    <n v="0"/>
  </r>
  <r>
    <d v="2025-10-03T00:00:00"/>
    <s v="Malia"/>
    <s v="Female"/>
    <s v="Nuufou"/>
    <n v="7563134"/>
    <s v="Nuu"/>
    <x v="2"/>
    <x v="7"/>
    <x v="7"/>
    <x v="7"/>
    <x v="0"/>
    <n v="2"/>
    <x v="0"/>
    <x v="0"/>
    <n v="0"/>
  </r>
  <r>
    <d v="2025-10-03T00:00:00"/>
    <s v="Malia"/>
    <s v="Female"/>
    <s v="Nuufou"/>
    <n v="7563134"/>
    <s v="Nuu"/>
    <x v="2"/>
    <x v="13"/>
    <x v="13"/>
    <x v="17"/>
    <x v="0"/>
    <n v="2"/>
    <x v="0"/>
    <x v="0"/>
    <n v="0"/>
  </r>
  <r>
    <d v="2025-10-03T00:00:00"/>
    <s v="Malia"/>
    <s v="Female"/>
    <s v="Nuufou"/>
    <n v="7563134"/>
    <s v="Nuu"/>
    <x v="2"/>
    <x v="4"/>
    <x v="4"/>
    <x v="4"/>
    <x v="0"/>
    <n v="2"/>
    <x v="0"/>
    <x v="0"/>
    <n v="0"/>
  </r>
  <r>
    <d v="2025-10-03T00:00:00"/>
    <s v="Malia"/>
    <s v="Female"/>
    <s v="Nuufou"/>
    <n v="7563134"/>
    <s v="Nuu"/>
    <x v="2"/>
    <x v="10"/>
    <x v="10"/>
    <x v="15"/>
    <x v="0"/>
    <n v="1"/>
    <x v="0"/>
    <x v="13"/>
    <n v="0"/>
  </r>
  <r>
    <d v="2025-10-03T00:00:00"/>
    <s v="Vai"/>
    <s v="Female"/>
    <s v="Vailima"/>
    <n v="7602252"/>
    <s v="Nuu"/>
    <x v="3"/>
    <x v="8"/>
    <x v="8"/>
    <x v="20"/>
    <x v="0"/>
    <n v="10"/>
    <x v="0"/>
    <x v="8"/>
    <n v="0"/>
  </r>
  <r>
    <d v="2025-10-03T00:00:00"/>
    <s v="Seneturi Tevita"/>
    <s v="Male"/>
    <s v="Piula"/>
    <n v="7246061"/>
    <s v="Nuu"/>
    <x v="2"/>
    <x v="5"/>
    <x v="5"/>
    <x v="5"/>
    <x v="0"/>
    <n v="5"/>
    <x v="0"/>
    <x v="2"/>
    <n v="0"/>
  </r>
  <r>
    <d v="2025-10-03T00:00:00"/>
    <s v="Seneturi Tevita"/>
    <s v="Male"/>
    <s v="Piula"/>
    <n v="7246061"/>
    <s v="Nuu"/>
    <x v="2"/>
    <x v="7"/>
    <x v="7"/>
    <x v="7"/>
    <x v="0"/>
    <n v="5"/>
    <x v="0"/>
    <x v="2"/>
    <n v="0"/>
  </r>
  <r>
    <d v="2025-10-03T00:00:00"/>
    <s v="Seneturi Tevita"/>
    <s v="Male"/>
    <s v="Piula"/>
    <n v="7246061"/>
    <s v="Nuu"/>
    <x v="2"/>
    <x v="4"/>
    <x v="4"/>
    <x v="4"/>
    <x v="0"/>
    <n v="5"/>
    <x v="0"/>
    <x v="2"/>
    <n v="0"/>
  </r>
  <r>
    <d v="2025-10-03T00:00:00"/>
    <s v="Seneturi Tevita"/>
    <s v="Male"/>
    <s v="Piula"/>
    <n v="7246061"/>
    <s v="Nuu"/>
    <x v="2"/>
    <x v="10"/>
    <x v="10"/>
    <x v="13"/>
    <x v="0"/>
    <n v="4"/>
    <x v="0"/>
    <x v="6"/>
    <n v="0"/>
  </r>
  <r>
    <d v="2025-10-03T00:00:00"/>
    <s v="Seneturi Tevita"/>
    <s v="Male"/>
    <s v="Piula"/>
    <n v="7246061"/>
    <s v="Nuu"/>
    <x v="2"/>
    <x v="13"/>
    <x v="13"/>
    <x v="17"/>
    <x v="0"/>
    <n v="5"/>
    <x v="0"/>
    <x v="2"/>
    <n v="0"/>
  </r>
  <r>
    <d v="2025-10-03T00:00:00"/>
    <s v="Lynn"/>
    <s v="Female"/>
    <s v="Vaimoso"/>
    <n v="7234569"/>
    <s v="Nuu"/>
    <x v="2"/>
    <x v="7"/>
    <x v="7"/>
    <x v="7"/>
    <x v="0"/>
    <n v="15"/>
    <x v="0"/>
    <x v="11"/>
    <n v="0"/>
  </r>
  <r>
    <d v="2025-10-03T00:00:00"/>
    <s v="Burgess"/>
    <s v="Female"/>
    <s v="Apia"/>
    <n v="7786398"/>
    <s v="Nuu"/>
    <x v="2"/>
    <x v="4"/>
    <x v="4"/>
    <x v="4"/>
    <x v="0"/>
    <n v="7"/>
    <x v="0"/>
    <x v="14"/>
    <n v="0"/>
  </r>
  <r>
    <d v="2025-10-03T00:00:00"/>
    <s v="Burgess"/>
    <s v="Female"/>
    <s v="Apia"/>
    <n v="7786398"/>
    <s v="Nuu"/>
    <x v="3"/>
    <x v="8"/>
    <x v="8"/>
    <x v="8"/>
    <x v="0"/>
    <n v="5"/>
    <x v="0"/>
    <x v="2"/>
    <n v="0"/>
  </r>
  <r>
    <d v="2025-10-03T00:00:00"/>
    <s v="Burgess"/>
    <s v="Female"/>
    <s v="Apia"/>
    <n v="7786398"/>
    <s v="Nuu"/>
    <x v="2"/>
    <x v="15"/>
    <x v="15"/>
    <x v="21"/>
    <x v="0"/>
    <n v="4"/>
    <x v="0"/>
    <x v="6"/>
    <n v="0"/>
  </r>
  <r>
    <d v="2025-10-03T00:00:00"/>
    <s v="Burgess"/>
    <s v="Female"/>
    <s v="Apia"/>
    <n v="7786398"/>
    <s v="Nuu"/>
    <x v="2"/>
    <x v="6"/>
    <x v="6"/>
    <x v="6"/>
    <x v="0"/>
    <n v="2"/>
    <x v="0"/>
    <x v="0"/>
    <n v="0"/>
  </r>
  <r>
    <d v="2025-10-03T00:00:00"/>
    <s v="Fala"/>
    <s v="Male"/>
    <s v="Aleisa"/>
    <n v="0"/>
    <s v="Nuu"/>
    <x v="2"/>
    <x v="9"/>
    <x v="9"/>
    <x v="10"/>
    <x v="0"/>
    <n v="10"/>
    <x v="0"/>
    <x v="8"/>
    <n v="2257856"/>
  </r>
  <r>
    <d v="2025-10-03T00:00:00"/>
    <s v="Fala"/>
    <s v="Male"/>
    <s v="Aleisa"/>
    <n v="0"/>
    <s v="Nuu"/>
    <x v="2"/>
    <x v="7"/>
    <x v="7"/>
    <x v="7"/>
    <x v="0"/>
    <n v="20"/>
    <x v="0"/>
    <x v="4"/>
    <n v="2257856"/>
  </r>
  <r>
    <d v="2025-10-03T00:00:00"/>
    <s v="Niu Laulu"/>
    <s v="Male"/>
    <s v="Toamua Uta"/>
    <n v="0"/>
    <s v="Nuu"/>
    <x v="2"/>
    <x v="5"/>
    <x v="5"/>
    <x v="9"/>
    <x v="2"/>
    <n v="1"/>
    <x v="3"/>
    <x v="7"/>
    <n v="2257857"/>
  </r>
  <r>
    <d v="2025-10-03T00:00:00"/>
    <s v="Potoae Tui"/>
    <s v="Female"/>
    <s v="Faleula"/>
    <n v="0"/>
    <s v="Nuu"/>
    <x v="2"/>
    <x v="6"/>
    <x v="6"/>
    <x v="6"/>
    <x v="0"/>
    <n v="10"/>
    <x v="0"/>
    <x v="8"/>
    <n v="0"/>
  </r>
  <r>
    <d v="2025-10-03T00:00:00"/>
    <s v="Potoae Tui"/>
    <s v="Female"/>
    <s v="Faleula"/>
    <n v="0"/>
    <s v="Nuu"/>
    <x v="2"/>
    <x v="7"/>
    <x v="7"/>
    <x v="7"/>
    <x v="0"/>
    <n v="5"/>
    <x v="0"/>
    <x v="2"/>
    <n v="0"/>
  </r>
  <r>
    <d v="2025-10-03T00:00:00"/>
    <s v="Potoae Tui"/>
    <s v="Female"/>
    <s v="Faleula"/>
    <n v="0"/>
    <s v="Nuu"/>
    <x v="2"/>
    <x v="4"/>
    <x v="4"/>
    <x v="4"/>
    <x v="0"/>
    <n v="5"/>
    <x v="0"/>
    <x v="2"/>
    <n v="0"/>
  </r>
  <r>
    <d v="2025-10-03T00:00:00"/>
    <s v="Lauina Auvele"/>
    <s v="Male"/>
    <s v="Piula"/>
    <n v="0"/>
    <s v="Nuu"/>
    <x v="2"/>
    <x v="4"/>
    <x v="4"/>
    <x v="4"/>
    <x v="0"/>
    <n v="4"/>
    <x v="0"/>
    <x v="6"/>
    <n v="2257858"/>
  </r>
  <r>
    <d v="2025-10-03T00:00:00"/>
    <s v="Lauina Auvele"/>
    <s v="Male"/>
    <s v="Piula"/>
    <n v="0"/>
    <s v="Nuu"/>
    <x v="2"/>
    <x v="7"/>
    <x v="7"/>
    <x v="7"/>
    <x v="0"/>
    <n v="4"/>
    <x v="0"/>
    <x v="6"/>
    <n v="2257858"/>
  </r>
  <r>
    <d v="2025-03-10T00:00:00"/>
    <s v="Viliamu"/>
    <s v="Male"/>
    <s v="Vailele"/>
    <n v="0"/>
    <s v="Nuu"/>
    <x v="0"/>
    <x v="16"/>
    <x v="16"/>
    <x v="22"/>
    <x v="0"/>
    <n v="4"/>
    <x v="0"/>
    <x v="6"/>
    <n v="0"/>
  </r>
  <r>
    <d v="2025-03-10T00:00:00"/>
    <s v="Viliamu"/>
    <s v="Male"/>
    <s v="Vailele"/>
    <n v="0"/>
    <s v="Nuu"/>
    <x v="0"/>
    <x v="17"/>
    <x v="17"/>
    <x v="23"/>
    <x v="0"/>
    <n v="4"/>
    <x v="0"/>
    <x v="6"/>
    <n v="0"/>
  </r>
  <r>
    <d v="2025-03-10T00:00:00"/>
    <s v="Tuiuli"/>
    <s v="Male"/>
    <s v="Faleula"/>
    <n v="0"/>
    <s v="Nuu"/>
    <x v="1"/>
    <x v="1"/>
    <x v="1"/>
    <x v="1"/>
    <x v="1"/>
    <n v="3"/>
    <x v="1"/>
    <x v="15"/>
    <n v="0"/>
  </r>
  <r>
    <d v="2025-10-06T00:00:00"/>
    <s v="Faumausili Tupua"/>
    <s v="Male"/>
    <s v="Malie"/>
    <n v="0"/>
    <s v="Nuu"/>
    <x v="2"/>
    <x v="4"/>
    <x v="4"/>
    <x v="4"/>
    <x v="0"/>
    <n v="10"/>
    <x v="0"/>
    <x v="8"/>
    <n v="0"/>
  </r>
  <r>
    <d v="2025-10-06T00:00:00"/>
    <s v="Faumausili Tupua"/>
    <s v="Male"/>
    <s v="Malie"/>
    <n v="0"/>
    <s v="Nuu"/>
    <x v="2"/>
    <x v="15"/>
    <x v="15"/>
    <x v="21"/>
    <x v="0"/>
    <n v="10"/>
    <x v="0"/>
    <x v="8"/>
    <n v="0"/>
  </r>
  <r>
    <d v="2025-10-06T00:00:00"/>
    <s v="Faumausili Tupua"/>
    <s v="Male"/>
    <s v="Malie"/>
    <n v="0"/>
    <s v="Nuu"/>
    <x v="2"/>
    <x v="4"/>
    <x v="4"/>
    <x v="24"/>
    <x v="0"/>
    <n v="10"/>
    <x v="0"/>
    <x v="8"/>
    <n v="0"/>
  </r>
  <r>
    <d v="2025-10-06T00:00:00"/>
    <s v="Faumausili Tupua"/>
    <s v="Male"/>
    <s v="Malie"/>
    <n v="0"/>
    <s v="Nuu"/>
    <x v="2"/>
    <x v="6"/>
    <x v="6"/>
    <x v="6"/>
    <x v="0"/>
    <n v="3"/>
    <x v="0"/>
    <x v="5"/>
    <n v="0"/>
  </r>
  <r>
    <d v="2025-10-06T00:00:00"/>
    <s v="Faumausili Tupua"/>
    <s v="Male"/>
    <s v="Malie"/>
    <n v="0"/>
    <s v="Nuu"/>
    <x v="2"/>
    <x v="5"/>
    <x v="5"/>
    <x v="5"/>
    <x v="0"/>
    <n v="20"/>
    <x v="0"/>
    <x v="4"/>
    <n v="0"/>
  </r>
  <r>
    <d v="2025-10-06T00:00:00"/>
    <s v="Faumausili Tupua"/>
    <s v="Male"/>
    <s v="Malie"/>
    <n v="0"/>
    <s v="Nuu"/>
    <x v="2"/>
    <x v="13"/>
    <x v="13"/>
    <x v="17"/>
    <x v="0"/>
    <n v="4"/>
    <x v="0"/>
    <x v="6"/>
    <n v="0"/>
  </r>
  <r>
    <d v="2025-10-06T00:00:00"/>
    <s v="Faumausili Tupua"/>
    <s v="Male"/>
    <s v="Malie"/>
    <n v="0"/>
    <s v="Nuu"/>
    <x v="3"/>
    <x v="8"/>
    <x v="8"/>
    <x v="8"/>
    <x v="0"/>
    <n v="5"/>
    <x v="0"/>
    <x v="2"/>
    <n v="0"/>
  </r>
  <r>
    <d v="2025-10-06T00:00:00"/>
    <s v="Moana Fruean"/>
    <s v="Female"/>
    <s v="Faleula"/>
    <n v="0"/>
    <s v="Nuu"/>
    <x v="2"/>
    <x v="7"/>
    <x v="7"/>
    <x v="7"/>
    <x v="0"/>
    <n v="10"/>
    <x v="0"/>
    <x v="8"/>
    <n v="0"/>
  </r>
  <r>
    <d v="2025-10-06T00:00:00"/>
    <s v="Moana Fruean"/>
    <s v="Female"/>
    <s v="Faleula"/>
    <n v="0"/>
    <s v="Nuu"/>
    <x v="2"/>
    <x v="15"/>
    <x v="15"/>
    <x v="21"/>
    <x v="0"/>
    <n v="10"/>
    <x v="0"/>
    <x v="8"/>
    <n v="0"/>
  </r>
  <r>
    <d v="2025-10-06T00:00:00"/>
    <s v="Moana Fruean"/>
    <s v="Female"/>
    <s v="Faleula"/>
    <n v="0"/>
    <s v="Nuu"/>
    <x v="2"/>
    <x v="5"/>
    <x v="5"/>
    <x v="5"/>
    <x v="0"/>
    <n v="5"/>
    <x v="0"/>
    <x v="2"/>
    <n v="0"/>
  </r>
  <r>
    <d v="2025-10-06T00:00:00"/>
    <s v="Moana Fruean"/>
    <s v="Female"/>
    <s v="Faleula"/>
    <n v="0"/>
    <s v="Nuu"/>
    <x v="3"/>
    <x v="8"/>
    <x v="8"/>
    <x v="20"/>
    <x v="0"/>
    <n v="2"/>
    <x v="0"/>
    <x v="0"/>
    <n v="0"/>
  </r>
  <r>
    <d v="2025-10-06T00:00:00"/>
    <s v="Moana Fruean"/>
    <s v="Female"/>
    <s v="Faleula"/>
    <n v="0"/>
    <s v="Nuu"/>
    <x v="3"/>
    <x v="8"/>
    <x v="8"/>
    <x v="8"/>
    <x v="0"/>
    <n v="2"/>
    <x v="0"/>
    <x v="0"/>
    <n v="0"/>
  </r>
  <r>
    <d v="2025-10-06T00:00:00"/>
    <s v="Moana Fruean"/>
    <s v="Female"/>
    <s v="Faleula"/>
    <n v="0"/>
    <s v="Nuu"/>
    <x v="2"/>
    <x v="11"/>
    <x v="11"/>
    <x v="14"/>
    <x v="0"/>
    <n v="3"/>
    <x v="0"/>
    <x v="5"/>
    <n v="0"/>
  </r>
  <r>
    <d v="2025-10-06T00:00:00"/>
    <s v="Moana Fruean"/>
    <s v="Female"/>
    <s v="Faleula"/>
    <n v="0"/>
    <s v="Nuu"/>
    <x v="2"/>
    <x v="13"/>
    <x v="13"/>
    <x v="17"/>
    <x v="0"/>
    <n v="3"/>
    <x v="0"/>
    <x v="5"/>
    <n v="0"/>
  </r>
  <r>
    <d v="2025-10-06T00:00:00"/>
    <s v="Malo"/>
    <s v="Male"/>
    <s v="Laulii"/>
    <n v="0"/>
    <s v="Nuu"/>
    <x v="2"/>
    <x v="4"/>
    <x v="4"/>
    <x v="4"/>
    <x v="0"/>
    <n v="40"/>
    <x v="0"/>
    <x v="16"/>
    <n v="0"/>
  </r>
  <r>
    <d v="2025-10-06T00:00:00"/>
    <s v="Malo"/>
    <s v="Male"/>
    <s v="Laulii"/>
    <n v="0"/>
    <s v="Nuu"/>
    <x v="2"/>
    <x v="7"/>
    <x v="7"/>
    <x v="7"/>
    <x v="0"/>
    <n v="20"/>
    <x v="0"/>
    <x v="4"/>
    <n v="0"/>
  </r>
  <r>
    <d v="2025-10-06T00:00:00"/>
    <s v="Wendy Percival"/>
    <s v="Female"/>
    <s v="Apia"/>
    <n v="0"/>
    <s v="Nuu"/>
    <x v="2"/>
    <x v="5"/>
    <x v="5"/>
    <x v="5"/>
    <x v="0"/>
    <n v="15"/>
    <x v="0"/>
    <x v="11"/>
    <n v="0"/>
  </r>
  <r>
    <d v="2025-10-06T00:00:00"/>
    <s v="Wendy Percival"/>
    <s v="Female"/>
    <s v="Apia"/>
    <n v="0"/>
    <s v="Nuu"/>
    <x v="2"/>
    <x v="4"/>
    <x v="4"/>
    <x v="4"/>
    <x v="0"/>
    <n v="10"/>
    <x v="0"/>
    <x v="8"/>
    <n v="0"/>
  </r>
  <r>
    <d v="2025-10-06T00:00:00"/>
    <s v="Wendy Percival"/>
    <s v="Female"/>
    <s v="Apia"/>
    <n v="0"/>
    <s v="Nuu"/>
    <x v="2"/>
    <x v="15"/>
    <x v="15"/>
    <x v="21"/>
    <x v="0"/>
    <n v="10"/>
    <x v="0"/>
    <x v="8"/>
    <n v="0"/>
  </r>
  <r>
    <d v="2025-10-06T00:00:00"/>
    <s v="Wendy Percival"/>
    <s v="Female"/>
    <s v="Apia"/>
    <n v="0"/>
    <s v="Nuu"/>
    <x v="2"/>
    <x v="9"/>
    <x v="9"/>
    <x v="10"/>
    <x v="0"/>
    <n v="10"/>
    <x v="0"/>
    <x v="8"/>
    <n v="0"/>
  </r>
  <r>
    <d v="2025-10-06T00:00:00"/>
    <s v="Wendy Percival"/>
    <s v="Female"/>
    <s v="Apia"/>
    <n v="0"/>
    <s v="Nuu"/>
    <x v="2"/>
    <x v="6"/>
    <x v="6"/>
    <x v="6"/>
    <x v="0"/>
    <n v="5"/>
    <x v="0"/>
    <x v="2"/>
    <n v="0"/>
  </r>
  <r>
    <d v="2025-10-06T00:00:00"/>
    <s v="Wendy Percival"/>
    <s v="Female"/>
    <s v="Apia"/>
    <n v="0"/>
    <s v="Nuu"/>
    <x v="3"/>
    <x v="8"/>
    <x v="8"/>
    <x v="20"/>
    <x v="0"/>
    <n v="10"/>
    <x v="0"/>
    <x v="8"/>
    <n v="0"/>
  </r>
  <r>
    <d v="2025-10-06T00:00:00"/>
    <s v="Fala"/>
    <s v="Male"/>
    <s v="Fasitoo Tai"/>
    <n v="0"/>
    <s v="Nuu"/>
    <x v="2"/>
    <x v="5"/>
    <x v="5"/>
    <x v="5"/>
    <x v="0"/>
    <n v="2"/>
    <x v="0"/>
    <x v="0"/>
    <n v="0"/>
  </r>
  <r>
    <d v="2025-10-06T00:00:00"/>
    <s v="Fala"/>
    <s v="Male"/>
    <s v="Fasitoo Tai"/>
    <n v="0"/>
    <s v="Nuu"/>
    <x v="2"/>
    <x v="15"/>
    <x v="15"/>
    <x v="21"/>
    <x v="0"/>
    <n v="10"/>
    <x v="0"/>
    <x v="8"/>
    <n v="0"/>
  </r>
  <r>
    <d v="2025-10-06T00:00:00"/>
    <s v="Fala"/>
    <s v="Male"/>
    <s v="Fasitoo Tai"/>
    <n v="0"/>
    <s v="Nuu"/>
    <x v="2"/>
    <x v="7"/>
    <x v="7"/>
    <x v="7"/>
    <x v="0"/>
    <n v="10"/>
    <x v="0"/>
    <x v="8"/>
    <n v="0"/>
  </r>
  <r>
    <d v="2025-10-06T00:00:00"/>
    <s v="Papalii Alaoa"/>
    <s v="Male"/>
    <s v="Malie"/>
    <n v="0"/>
    <s v="Nuu"/>
    <x v="2"/>
    <x v="4"/>
    <x v="4"/>
    <x v="4"/>
    <x v="0"/>
    <n v="10"/>
    <x v="0"/>
    <x v="8"/>
    <n v="0"/>
  </r>
  <r>
    <d v="2025-10-06T00:00:00"/>
    <s v="Papalii Alaoa"/>
    <s v="Male"/>
    <s v="Malie"/>
    <n v="0"/>
    <s v="Nuu"/>
    <x v="2"/>
    <x v="7"/>
    <x v="7"/>
    <x v="7"/>
    <x v="0"/>
    <n v="10"/>
    <x v="0"/>
    <x v="8"/>
    <n v="0"/>
  </r>
  <r>
    <d v="2025-10-06T00:00:00"/>
    <s v="Papalii Alaoa"/>
    <s v="Male"/>
    <s v="Malie"/>
    <n v="0"/>
    <s v="Nuu"/>
    <x v="2"/>
    <x v="15"/>
    <x v="15"/>
    <x v="21"/>
    <x v="0"/>
    <n v="10"/>
    <x v="0"/>
    <x v="8"/>
    <n v="0"/>
  </r>
  <r>
    <d v="2025-10-06T00:00:00"/>
    <s v="Papalii Alaoa"/>
    <s v="Male"/>
    <s v="Malie"/>
    <n v="0"/>
    <s v="Nuu"/>
    <x v="2"/>
    <x v="11"/>
    <x v="11"/>
    <x v="14"/>
    <x v="0"/>
    <n v="5"/>
    <x v="0"/>
    <x v="2"/>
    <n v="0"/>
  </r>
  <r>
    <d v="2025-10-06T00:00:00"/>
    <s v="Monalisa"/>
    <s v="Female"/>
    <s v="Vailoa Faleata"/>
    <n v="0"/>
    <s v="Nuu"/>
    <x v="2"/>
    <x v="5"/>
    <x v="5"/>
    <x v="5"/>
    <x v="0"/>
    <n v="10"/>
    <x v="0"/>
    <x v="8"/>
    <n v="0"/>
  </r>
  <r>
    <d v="2025-10-06T00:00:00"/>
    <s v="Monalisa"/>
    <s v="Female"/>
    <s v="Vailoa Faleata"/>
    <n v="0"/>
    <s v="Nuu"/>
    <x v="2"/>
    <x v="7"/>
    <x v="7"/>
    <x v="11"/>
    <x v="0"/>
    <n v="10"/>
    <x v="0"/>
    <x v="8"/>
    <n v="0"/>
  </r>
  <r>
    <d v="2025-10-06T00:00:00"/>
    <s v="Monalisa"/>
    <s v="Female"/>
    <s v="Vailoa Faleata"/>
    <n v="0"/>
    <s v="Nuu"/>
    <x v="2"/>
    <x v="11"/>
    <x v="11"/>
    <x v="14"/>
    <x v="0"/>
    <n v="5"/>
    <x v="0"/>
    <x v="2"/>
    <n v="0"/>
  </r>
  <r>
    <d v="2025-10-06T00:00:00"/>
    <s v="Monalisa"/>
    <s v="Female"/>
    <s v="Vailoa Faleata"/>
    <n v="0"/>
    <s v="Nuu"/>
    <x v="3"/>
    <x v="8"/>
    <x v="8"/>
    <x v="8"/>
    <x v="0"/>
    <n v="5"/>
    <x v="0"/>
    <x v="2"/>
    <n v="0"/>
  </r>
  <r>
    <d v="2025-10-06T00:00:00"/>
    <s v="Monalisa"/>
    <s v="Female"/>
    <s v="Vailoa Faleata"/>
    <n v="0"/>
    <s v="Nuu"/>
    <x v="2"/>
    <x v="12"/>
    <x v="12"/>
    <x v="25"/>
    <x v="0"/>
    <n v="5"/>
    <x v="0"/>
    <x v="2"/>
    <n v="0"/>
  </r>
  <r>
    <d v="2025-10-06T00:00:00"/>
    <s v="Monalisa"/>
    <s v="Female"/>
    <s v="Vailoa Faleata"/>
    <n v="0"/>
    <s v="Nuu"/>
    <x v="2"/>
    <x v="6"/>
    <x v="6"/>
    <x v="6"/>
    <x v="0"/>
    <n v="5"/>
    <x v="0"/>
    <x v="2"/>
    <n v="0"/>
  </r>
  <r>
    <d v="2025-10-06T00:00:00"/>
    <s v="Monalisa"/>
    <s v="Female"/>
    <s v="Vailoa Faleata"/>
    <n v="0"/>
    <s v="Nuu"/>
    <x v="2"/>
    <x v="4"/>
    <x v="4"/>
    <x v="4"/>
    <x v="0"/>
    <n v="3"/>
    <x v="0"/>
    <x v="5"/>
    <n v="0"/>
  </r>
  <r>
    <d v="2025-10-06T00:00:00"/>
    <s v="Monalisa"/>
    <s v="Female"/>
    <s v="Vailoa Faleata"/>
    <n v="0"/>
    <s v="Nuu"/>
    <x v="2"/>
    <x v="10"/>
    <x v="10"/>
    <x v="15"/>
    <x v="0"/>
    <n v="3"/>
    <x v="0"/>
    <x v="5"/>
    <n v="0"/>
  </r>
  <r>
    <d v="2025-10-06T00:00:00"/>
    <s v="Puala"/>
    <s v="Male"/>
    <s v="Aleisa"/>
    <n v="0"/>
    <s v="Nuu"/>
    <x v="2"/>
    <x v="10"/>
    <x v="10"/>
    <x v="13"/>
    <x v="0"/>
    <n v="5"/>
    <x v="0"/>
    <x v="2"/>
    <n v="0"/>
  </r>
  <r>
    <d v="2025-10-06T00:00:00"/>
    <s v="Puala"/>
    <s v="Male"/>
    <s v="Aleisa"/>
    <n v="0"/>
    <s v="Nuu"/>
    <x v="2"/>
    <x v="7"/>
    <x v="7"/>
    <x v="11"/>
    <x v="0"/>
    <n v="5"/>
    <x v="0"/>
    <x v="2"/>
    <n v="0"/>
  </r>
  <r>
    <d v="2025-10-06T00:00:00"/>
    <s v="Puala"/>
    <s v="Male"/>
    <s v="Aleisa"/>
    <n v="0"/>
    <s v="Nuu"/>
    <x v="2"/>
    <x v="15"/>
    <x v="15"/>
    <x v="21"/>
    <x v="0"/>
    <n v="5"/>
    <x v="0"/>
    <x v="2"/>
    <n v="0"/>
  </r>
  <r>
    <d v="2025-10-06T00:00:00"/>
    <s v="Puala"/>
    <s v="Male"/>
    <s v="Aleisa"/>
    <n v="0"/>
    <s v="Nuu"/>
    <x v="2"/>
    <x v="13"/>
    <x v="13"/>
    <x v="17"/>
    <x v="0"/>
    <n v="5"/>
    <x v="0"/>
    <x v="2"/>
    <n v="0"/>
  </r>
  <r>
    <d v="2025-10-06T00:00:00"/>
    <s v="Puala"/>
    <s v="Male"/>
    <s v="Aleisa"/>
    <n v="0"/>
    <s v="Nuu"/>
    <x v="3"/>
    <x v="8"/>
    <x v="8"/>
    <x v="20"/>
    <x v="0"/>
    <n v="3"/>
    <x v="0"/>
    <x v="5"/>
    <n v="0"/>
  </r>
  <r>
    <d v="2025-10-06T00:00:00"/>
    <s v="Puala"/>
    <s v="Male"/>
    <s v="Aleisa"/>
    <n v="0"/>
    <s v="Nuu"/>
    <x v="2"/>
    <x v="12"/>
    <x v="12"/>
    <x v="25"/>
    <x v="0"/>
    <n v="4"/>
    <x v="0"/>
    <x v="6"/>
    <n v="0"/>
  </r>
  <r>
    <d v="2025-10-06T00:00:00"/>
    <s v="Umia"/>
    <s v="Male"/>
    <s v="Palisi"/>
    <n v="0"/>
    <s v="Nuu"/>
    <x v="2"/>
    <x v="4"/>
    <x v="4"/>
    <x v="4"/>
    <x v="0"/>
    <n v="5"/>
    <x v="0"/>
    <x v="2"/>
    <n v="0"/>
  </r>
  <r>
    <d v="2025-10-06T00:00:00"/>
    <s v="Rosa"/>
    <s v="Female"/>
    <s v="Aleisa"/>
    <n v="0"/>
    <s v="Nuu"/>
    <x v="2"/>
    <x v="7"/>
    <x v="7"/>
    <x v="11"/>
    <x v="0"/>
    <n v="10"/>
    <x v="0"/>
    <x v="8"/>
    <n v="0"/>
  </r>
  <r>
    <d v="2025-10-06T00:00:00"/>
    <s v="Rosa"/>
    <s v="Female"/>
    <s v="Aleisa"/>
    <n v="0"/>
    <s v="Nuu"/>
    <x v="2"/>
    <x v="9"/>
    <x v="9"/>
    <x v="10"/>
    <x v="0"/>
    <n v="10"/>
    <x v="0"/>
    <x v="8"/>
    <n v="0"/>
  </r>
  <r>
    <d v="2025-10-06T00:00:00"/>
    <s v="Rosa"/>
    <s v="Female"/>
    <s v="Aleisa"/>
    <n v="0"/>
    <s v="Nuu"/>
    <x v="2"/>
    <x v="5"/>
    <x v="5"/>
    <x v="5"/>
    <x v="0"/>
    <n v="5"/>
    <x v="0"/>
    <x v="2"/>
    <n v="0"/>
  </r>
  <r>
    <d v="2025-10-06T00:00:00"/>
    <s v="Rosa"/>
    <s v="Female"/>
    <s v="Aleisa"/>
    <n v="0"/>
    <s v="Nuu"/>
    <x v="2"/>
    <x v="10"/>
    <x v="10"/>
    <x v="13"/>
    <x v="0"/>
    <n v="5"/>
    <x v="0"/>
    <x v="2"/>
    <n v="0"/>
  </r>
  <r>
    <d v="2025-06-10T00:00:00"/>
    <s v="Moana"/>
    <s v="Female"/>
    <s v="Apia"/>
    <n v="0"/>
    <s v="Nuu"/>
    <x v="0"/>
    <x v="0"/>
    <x v="0"/>
    <x v="0"/>
    <x v="0"/>
    <n v="5"/>
    <x v="0"/>
    <x v="2"/>
    <n v="0"/>
  </r>
  <r>
    <d v="2025-06-10T00:00:00"/>
    <s v="Moana"/>
    <s v="Female"/>
    <s v="Apia"/>
    <n v="0"/>
    <s v="Nuu"/>
    <x v="0"/>
    <x v="18"/>
    <x v="18"/>
    <x v="26"/>
    <x v="0"/>
    <n v="5"/>
    <x v="0"/>
    <x v="2"/>
    <n v="0"/>
  </r>
  <r>
    <d v="2025-06-10T00:00:00"/>
    <s v="Moana"/>
    <s v="Female"/>
    <s v="Apia"/>
    <n v="0"/>
    <s v="Nuu"/>
    <x v="0"/>
    <x v="19"/>
    <x v="19"/>
    <x v="27"/>
    <x v="0"/>
    <n v="2"/>
    <x v="0"/>
    <x v="0"/>
    <n v="0"/>
  </r>
  <r>
    <d v="2025-06-10T00:00:00"/>
    <s v="Moana"/>
    <s v="Female"/>
    <s v="Apia"/>
    <n v="0"/>
    <s v="Nuu"/>
    <x v="1"/>
    <x v="20"/>
    <x v="20"/>
    <x v="28"/>
    <x v="1"/>
    <n v="1"/>
    <x v="1"/>
    <x v="10"/>
    <n v="0"/>
  </r>
  <r>
    <d v="2025-06-10T00:00:00"/>
    <s v="Malo"/>
    <s v="Male"/>
    <s v="Apia"/>
    <n v="0"/>
    <s v="Nuu"/>
    <x v="1"/>
    <x v="20"/>
    <x v="20"/>
    <x v="28"/>
    <x v="1"/>
    <n v="3"/>
    <x v="1"/>
    <x v="15"/>
    <n v="0"/>
  </r>
  <r>
    <d v="2025-06-10T00:00:00"/>
    <s v="Malo"/>
    <s v="Male"/>
    <s v="Apia"/>
    <n v="0"/>
    <s v="Nuu"/>
    <x v="0"/>
    <x v="21"/>
    <x v="21"/>
    <x v="29"/>
    <x v="0"/>
    <n v="2"/>
    <x v="0"/>
    <x v="0"/>
    <n v="0"/>
  </r>
  <r>
    <d v="2025-06-10T00:00:00"/>
    <s v="Wendy"/>
    <s v="Female"/>
    <s v="Tiapapata"/>
    <n v="0"/>
    <s v="Nuu"/>
    <x v="1"/>
    <x v="1"/>
    <x v="1"/>
    <x v="1"/>
    <x v="1"/>
    <n v="10"/>
    <x v="1"/>
    <x v="17"/>
    <n v="0"/>
  </r>
  <r>
    <d v="2025-06-10T00:00:00"/>
    <s v="Wendy"/>
    <s v="Female"/>
    <s v="Tiapapata"/>
    <n v="0"/>
    <s v="Nuu"/>
    <x v="0"/>
    <x v="22"/>
    <x v="22"/>
    <x v="30"/>
    <x v="0"/>
    <n v="5"/>
    <x v="0"/>
    <x v="2"/>
    <n v="0"/>
  </r>
  <r>
    <d v="2025-06-10T00:00:00"/>
    <s v="Wendy"/>
    <s v="Female"/>
    <s v="Tiapapata"/>
    <n v="0"/>
    <s v="Nuu"/>
    <x v="0"/>
    <x v="18"/>
    <x v="18"/>
    <x v="26"/>
    <x v="0"/>
    <n v="10"/>
    <x v="0"/>
    <x v="8"/>
    <n v="0"/>
  </r>
  <r>
    <d v="2025-06-10T00:00:00"/>
    <s v="Wendy"/>
    <s v="Female"/>
    <s v="Tiapapata"/>
    <n v="0"/>
    <s v="Nuu"/>
    <x v="1"/>
    <x v="23"/>
    <x v="23"/>
    <x v="31"/>
    <x v="0"/>
    <n v="10"/>
    <x v="0"/>
    <x v="8"/>
    <n v="0"/>
  </r>
  <r>
    <d v="2025-06-10T00:00:00"/>
    <s v="Wendy"/>
    <s v="Female"/>
    <s v="Tiapapata"/>
    <n v="0"/>
    <s v="Nuu"/>
    <x v="0"/>
    <x v="21"/>
    <x v="21"/>
    <x v="29"/>
    <x v="0"/>
    <n v="2"/>
    <x v="0"/>
    <x v="0"/>
    <n v="0"/>
  </r>
  <r>
    <d v="2025-06-10T00:00:00"/>
    <s v="Wendy"/>
    <s v="Female"/>
    <s v="Tiapapata"/>
    <n v="0"/>
    <s v="Nuu"/>
    <x v="0"/>
    <x v="17"/>
    <x v="17"/>
    <x v="23"/>
    <x v="0"/>
    <n v="5"/>
    <x v="0"/>
    <x v="2"/>
    <n v="0"/>
  </r>
  <r>
    <d v="2025-10-07T00:00:00"/>
    <s v="Maima Setu"/>
    <s v="Female"/>
    <s v="Malie"/>
    <n v="0"/>
    <s v="Nuu"/>
    <x v="2"/>
    <x v="5"/>
    <x v="5"/>
    <x v="5"/>
    <x v="0"/>
    <n v="5"/>
    <x v="0"/>
    <x v="2"/>
    <n v="0"/>
  </r>
  <r>
    <d v="2025-10-07T00:00:00"/>
    <s v="Maima Setu"/>
    <s v="Female"/>
    <s v="Malie"/>
    <n v="0"/>
    <s v="Nuu"/>
    <x v="2"/>
    <x v="15"/>
    <x v="15"/>
    <x v="21"/>
    <x v="0"/>
    <n v="5"/>
    <x v="0"/>
    <x v="2"/>
    <n v="0"/>
  </r>
  <r>
    <d v="2025-10-07T00:00:00"/>
    <s v="Ioelu Iosefa"/>
    <s v="Male"/>
    <s v="Faleula"/>
    <n v="0"/>
    <s v="Poutasi"/>
    <x v="4"/>
    <x v="24"/>
    <x v="24"/>
    <x v="32"/>
    <x v="3"/>
    <n v="1"/>
    <x v="4"/>
    <x v="8"/>
    <n v="2257884"/>
  </r>
  <r>
    <d v="2025-10-07T00:00:00"/>
    <s v="Ioelu Iosefa"/>
    <s v="Male"/>
    <s v="Faleula"/>
    <n v="0"/>
    <s v="Poutasi"/>
    <x v="4"/>
    <x v="24"/>
    <x v="24"/>
    <x v="33"/>
    <x v="3"/>
    <n v="1"/>
    <x v="2"/>
    <x v="2"/>
    <n v="2257884"/>
  </r>
  <r>
    <d v="2025-10-07T00:00:00"/>
    <s v="Ioelu Iosefa"/>
    <s v="Male"/>
    <s v="Faleula"/>
    <n v="0"/>
    <s v="Poutasi"/>
    <x v="4"/>
    <x v="24"/>
    <x v="24"/>
    <x v="33"/>
    <x v="3"/>
    <n v="1"/>
    <x v="2"/>
    <x v="2"/>
    <n v="2257890"/>
  </r>
  <r>
    <d v="2025-10-07T00:00:00"/>
    <s v="Maima Setu"/>
    <s v="Female"/>
    <s v="Malie"/>
    <n v="0"/>
    <s v="Nuu"/>
    <x v="2"/>
    <x v="6"/>
    <x v="6"/>
    <x v="6"/>
    <x v="0"/>
    <n v="5"/>
    <x v="0"/>
    <x v="2"/>
    <n v="0"/>
  </r>
  <r>
    <d v="2025-10-07T00:00:00"/>
    <s v="Maima Setu"/>
    <s v="Female"/>
    <s v="Malie"/>
    <n v="0"/>
    <s v="Nuu"/>
    <x v="2"/>
    <x v="4"/>
    <x v="4"/>
    <x v="7"/>
    <x v="0"/>
    <n v="5"/>
    <x v="0"/>
    <x v="2"/>
    <n v="0"/>
  </r>
  <r>
    <d v="2025-10-07T00:00:00"/>
    <s v="Maima Setu"/>
    <s v="Female"/>
    <s v="Malie"/>
    <n v="0"/>
    <s v="Nuu"/>
    <x v="2"/>
    <x v="11"/>
    <x v="11"/>
    <x v="14"/>
    <x v="0"/>
    <n v="5"/>
    <x v="0"/>
    <x v="2"/>
    <n v="0"/>
  </r>
  <r>
    <d v="2025-10-07T00:00:00"/>
    <s v="Maima Setu"/>
    <s v="Female"/>
    <s v="Malie"/>
    <n v="0"/>
    <s v="Nuu"/>
    <x v="2"/>
    <x v="7"/>
    <x v="7"/>
    <x v="11"/>
    <x v="0"/>
    <n v="5"/>
    <x v="0"/>
    <x v="2"/>
    <n v="0"/>
  </r>
  <r>
    <d v="2025-10-07T00:00:00"/>
    <s v="Kitiona Salanoa"/>
    <s v="Male"/>
    <s v="Papauta"/>
    <n v="22111"/>
    <s v="Nuu"/>
    <x v="2"/>
    <x v="7"/>
    <x v="7"/>
    <x v="11"/>
    <x v="0"/>
    <n v="7"/>
    <x v="0"/>
    <x v="14"/>
    <n v="0"/>
  </r>
  <r>
    <d v="2025-10-07T00:00:00"/>
    <s v="Fa'atupu Amani"/>
    <s v="Male"/>
    <s v="Vaitele Fou"/>
    <n v="7788294"/>
    <s v="Nuu"/>
    <x v="2"/>
    <x v="7"/>
    <x v="7"/>
    <x v="11"/>
    <x v="0"/>
    <n v="6"/>
    <x v="0"/>
    <x v="10"/>
    <n v="0"/>
  </r>
  <r>
    <d v="2025-10-07T00:00:00"/>
    <s v="Fa'atupu Amani"/>
    <s v="Male"/>
    <s v="Vaitele Fou"/>
    <n v="7788294"/>
    <s v="Nuu"/>
    <x v="2"/>
    <x v="15"/>
    <x v="15"/>
    <x v="21"/>
    <x v="0"/>
    <n v="10"/>
    <x v="0"/>
    <x v="8"/>
    <n v="0"/>
  </r>
  <r>
    <d v="2025-10-07T00:00:00"/>
    <s v="Fa'atupu Amani"/>
    <s v="Male"/>
    <s v="Vaitele Fou"/>
    <n v="7788294"/>
    <s v="Nuu"/>
    <x v="2"/>
    <x v="4"/>
    <x v="4"/>
    <x v="7"/>
    <x v="0"/>
    <n v="6"/>
    <x v="0"/>
    <x v="10"/>
    <n v="0"/>
  </r>
  <r>
    <d v="2025-10-07T00:00:00"/>
    <s v="Fa'atupu Amani"/>
    <s v="Male"/>
    <s v="Vaitele Fou"/>
    <n v="7788294"/>
    <s v="Nuu"/>
    <x v="2"/>
    <x v="4"/>
    <x v="4"/>
    <x v="24"/>
    <x v="0"/>
    <n v="5"/>
    <x v="0"/>
    <x v="2"/>
    <n v="0"/>
  </r>
  <r>
    <d v="2025-10-07T00:00:00"/>
    <s v="Togia Salome"/>
    <s v="Female"/>
    <s v="Mulifanua"/>
    <n v="7291770"/>
    <s v="Nuu"/>
    <x v="2"/>
    <x v="7"/>
    <x v="7"/>
    <x v="11"/>
    <x v="0"/>
    <n v="10"/>
    <x v="0"/>
    <x v="8"/>
    <n v="0"/>
  </r>
  <r>
    <d v="2025-10-07T00:00:00"/>
    <s v="Togia Salome"/>
    <s v="Female"/>
    <s v="Mulifanua"/>
    <n v="7291770"/>
    <s v="Nuu"/>
    <x v="2"/>
    <x v="15"/>
    <x v="15"/>
    <x v="21"/>
    <x v="0"/>
    <n v="10"/>
    <x v="0"/>
    <x v="8"/>
    <n v="0"/>
  </r>
  <r>
    <d v="2025-10-07T00:00:00"/>
    <s v="Togia Salome"/>
    <s v="Female"/>
    <s v="Mulifanua"/>
    <n v="7291770"/>
    <s v="Nuu"/>
    <x v="2"/>
    <x v="4"/>
    <x v="4"/>
    <x v="7"/>
    <x v="0"/>
    <n v="10"/>
    <x v="0"/>
    <x v="8"/>
    <n v="0"/>
  </r>
  <r>
    <d v="2025-10-07T00:00:00"/>
    <s v="Togia Salome"/>
    <s v="Female"/>
    <s v="Mulifanua"/>
    <n v="7291770"/>
    <s v="Nuu"/>
    <x v="2"/>
    <x v="6"/>
    <x v="6"/>
    <x v="6"/>
    <x v="0"/>
    <n v="10"/>
    <x v="0"/>
    <x v="8"/>
    <n v="0"/>
  </r>
  <r>
    <d v="2025-10-07T00:00:00"/>
    <s v="Togia Salome"/>
    <s v="Female"/>
    <s v="Mulifanua"/>
    <n v="7291770"/>
    <s v="Nuu"/>
    <x v="2"/>
    <x v="5"/>
    <x v="5"/>
    <x v="5"/>
    <x v="0"/>
    <n v="5"/>
    <x v="0"/>
    <x v="2"/>
    <n v="0"/>
  </r>
  <r>
    <d v="2025-10-07T00:00:00"/>
    <s v="Emma Vaai"/>
    <s v="Female"/>
    <s v="Siusega"/>
    <n v="7516376"/>
    <s v="Nuu"/>
    <x v="2"/>
    <x v="15"/>
    <x v="15"/>
    <x v="21"/>
    <x v="0"/>
    <n v="10"/>
    <x v="0"/>
    <x v="8"/>
    <n v="0"/>
  </r>
  <r>
    <d v="2025-10-07T00:00:00"/>
    <s v="Emma Vaai"/>
    <s v="Female"/>
    <s v="Siusega"/>
    <n v="7516376"/>
    <s v="Nuu"/>
    <x v="2"/>
    <x v="7"/>
    <x v="7"/>
    <x v="11"/>
    <x v="0"/>
    <n v="5"/>
    <x v="0"/>
    <x v="2"/>
    <n v="0"/>
  </r>
  <r>
    <d v="2025-10-07T00:00:00"/>
    <s v="Emma Vaai"/>
    <s v="Female"/>
    <s v="Siusega"/>
    <n v="7516376"/>
    <s v="Nuu"/>
    <x v="2"/>
    <x v="4"/>
    <x v="4"/>
    <x v="7"/>
    <x v="0"/>
    <n v="10"/>
    <x v="0"/>
    <x v="8"/>
    <n v="0"/>
  </r>
  <r>
    <d v="2025-10-07T00:00:00"/>
    <s v="Emma Vaai"/>
    <s v="Female"/>
    <s v="Siusega"/>
    <n v="7516376"/>
    <s v="Nuu"/>
    <x v="2"/>
    <x v="13"/>
    <x v="13"/>
    <x v="17"/>
    <x v="0"/>
    <n v="10"/>
    <x v="0"/>
    <x v="8"/>
    <n v="0"/>
  </r>
  <r>
    <d v="2025-10-07T00:00:00"/>
    <s v="Emma Vaai"/>
    <s v="Female"/>
    <s v="Siusega"/>
    <n v="7516376"/>
    <s v="Nuu"/>
    <x v="2"/>
    <x v="6"/>
    <x v="6"/>
    <x v="6"/>
    <x v="0"/>
    <n v="3"/>
    <x v="0"/>
    <x v="5"/>
    <n v="0"/>
  </r>
  <r>
    <d v="2025-10-07T00:00:00"/>
    <s v="Semo Tuipea"/>
    <s v="Male"/>
    <s v="Vailuutai"/>
    <n v="0"/>
    <s v="Nuu"/>
    <x v="2"/>
    <x v="12"/>
    <x v="12"/>
    <x v="25"/>
    <x v="0"/>
    <n v="20"/>
    <x v="0"/>
    <x v="4"/>
    <n v="2257881"/>
  </r>
  <r>
    <d v="2025-10-07T00:00:00"/>
    <s v="Semo Tuipea"/>
    <s v="Male"/>
    <s v="Vailuutai"/>
    <n v="0"/>
    <s v="Nuu"/>
    <x v="3"/>
    <x v="8"/>
    <x v="8"/>
    <x v="8"/>
    <x v="0"/>
    <n v="6"/>
    <x v="0"/>
    <x v="10"/>
    <n v="2257881"/>
  </r>
  <r>
    <d v="2025-10-07T00:00:00"/>
    <s v="Lettu Tapati"/>
    <s v="Male"/>
    <s v="Faleula"/>
    <n v="7272548"/>
    <s v="Nuu"/>
    <x v="2"/>
    <x v="7"/>
    <x v="7"/>
    <x v="7"/>
    <x v="0"/>
    <n v="13"/>
    <x v="0"/>
    <x v="7"/>
    <n v="2257883"/>
  </r>
  <r>
    <d v="2025-10-07T00:00:00"/>
    <s v="Lettu Tapati"/>
    <s v="Male"/>
    <s v="Faleula"/>
    <n v="7272548"/>
    <s v="Nuu"/>
    <x v="2"/>
    <x v="15"/>
    <x v="15"/>
    <x v="21"/>
    <x v="0"/>
    <n v="13"/>
    <x v="0"/>
    <x v="7"/>
    <n v="2257883"/>
  </r>
  <r>
    <d v="2025-10-07T00:00:00"/>
    <s v="Lettu Tapati"/>
    <s v="Male"/>
    <s v="Faleula"/>
    <n v="7272548"/>
    <s v="Nuu"/>
    <x v="2"/>
    <x v="4"/>
    <x v="4"/>
    <x v="7"/>
    <x v="0"/>
    <n v="5"/>
    <x v="0"/>
    <x v="2"/>
    <n v="2257883"/>
  </r>
  <r>
    <d v="2025-10-07T00:00:00"/>
    <s v="Lettu Tapati"/>
    <s v="Male"/>
    <s v="Faleula"/>
    <n v="7272548"/>
    <s v="Nuu"/>
    <x v="2"/>
    <x v="5"/>
    <x v="5"/>
    <x v="5"/>
    <x v="0"/>
    <n v="10"/>
    <x v="0"/>
    <x v="8"/>
    <n v="2257883"/>
  </r>
  <r>
    <d v="2025-10-07T00:00:00"/>
    <s v="Lettu Tapati"/>
    <s v="Male"/>
    <s v="Faleula"/>
    <n v="7272548"/>
    <s v="Nuu"/>
    <x v="2"/>
    <x v="10"/>
    <x v="10"/>
    <x v="13"/>
    <x v="0"/>
    <n v="7"/>
    <x v="0"/>
    <x v="14"/>
    <n v="2257883"/>
  </r>
  <r>
    <d v="2025-10-07T00:00:00"/>
    <s v="Wardell Brown"/>
    <s v="Female"/>
    <s v="Papauta"/>
    <n v="7219726"/>
    <s v="Nuu"/>
    <x v="2"/>
    <x v="7"/>
    <x v="7"/>
    <x v="11"/>
    <x v="0"/>
    <n v="10"/>
    <x v="0"/>
    <x v="8"/>
    <n v="2257882"/>
  </r>
  <r>
    <d v="2025-10-07T00:00:00"/>
    <s v="Wardell Brown"/>
    <s v="Female"/>
    <s v="Papauta"/>
    <n v="7219726"/>
    <s v="Nuu"/>
    <x v="2"/>
    <x v="15"/>
    <x v="15"/>
    <x v="21"/>
    <x v="0"/>
    <n v="2"/>
    <x v="0"/>
    <x v="0"/>
    <n v="2257882"/>
  </r>
  <r>
    <d v="2025-10-07T00:00:00"/>
    <s v="Wardell Brown"/>
    <s v="Female"/>
    <s v="Papauta"/>
    <n v="7219726"/>
    <s v="Nuu"/>
    <x v="2"/>
    <x v="4"/>
    <x v="4"/>
    <x v="7"/>
    <x v="0"/>
    <n v="2"/>
    <x v="0"/>
    <x v="0"/>
    <n v="2257882"/>
  </r>
  <r>
    <d v="2025-10-07T00:00:00"/>
    <s v="Brenda"/>
    <s v="Female"/>
    <s v="Aleisa"/>
    <n v="7782323"/>
    <s v="Nuu"/>
    <x v="2"/>
    <x v="10"/>
    <x v="10"/>
    <x v="13"/>
    <x v="0"/>
    <n v="5"/>
    <x v="0"/>
    <x v="2"/>
    <n v="2257872"/>
  </r>
  <r>
    <d v="2025-10-07T00:00:00"/>
    <s v="Brenda"/>
    <s v="Female"/>
    <s v="Aleisa"/>
    <n v="7782323"/>
    <s v="Nuu"/>
    <x v="2"/>
    <x v="7"/>
    <x v="7"/>
    <x v="7"/>
    <x v="0"/>
    <n v="5"/>
    <x v="0"/>
    <x v="2"/>
    <n v="2257872"/>
  </r>
  <r>
    <d v="2025-10-07T00:00:00"/>
    <s v="Brenda"/>
    <s v="Female"/>
    <s v="Aleisa"/>
    <n v="7782323"/>
    <s v="Nuu"/>
    <x v="2"/>
    <x v="15"/>
    <x v="15"/>
    <x v="21"/>
    <x v="0"/>
    <n v="5"/>
    <x v="0"/>
    <x v="2"/>
    <n v="2257872"/>
  </r>
  <r>
    <d v="2025-10-07T00:00:00"/>
    <s v="Brenda"/>
    <s v="Female"/>
    <s v="Aleisa"/>
    <n v="7782323"/>
    <s v="Nuu"/>
    <x v="2"/>
    <x v="13"/>
    <x v="13"/>
    <x v="17"/>
    <x v="0"/>
    <n v="5"/>
    <x v="0"/>
    <x v="2"/>
    <n v="2257872"/>
  </r>
  <r>
    <d v="2025-10-07T00:00:00"/>
    <s v="Brenda"/>
    <s v="Female"/>
    <s v="Aleisa"/>
    <n v="7782323"/>
    <s v="Nuu"/>
    <x v="3"/>
    <x v="8"/>
    <x v="8"/>
    <x v="8"/>
    <x v="0"/>
    <n v="3"/>
    <x v="0"/>
    <x v="5"/>
    <n v="2257872"/>
  </r>
  <r>
    <d v="2025-10-07T00:00:00"/>
    <s v="Brenda"/>
    <s v="Female"/>
    <s v="Aleisa"/>
    <n v="7782323"/>
    <s v="Nuu"/>
    <x v="2"/>
    <x v="12"/>
    <x v="12"/>
    <x v="25"/>
    <x v="0"/>
    <n v="4"/>
    <x v="0"/>
    <x v="6"/>
    <n v="2257872"/>
  </r>
  <r>
    <d v="2025-08-10T00:00:00"/>
    <s v="Sosefina Sooaemalelagi"/>
    <s v="Female"/>
    <s v="Vailele"/>
    <n v="7756063"/>
    <s v="Nuu"/>
    <x v="0"/>
    <x v="25"/>
    <x v="25"/>
    <x v="34"/>
    <x v="0"/>
    <n v="3"/>
    <x v="0"/>
    <x v="5"/>
    <n v="2257891"/>
  </r>
  <r>
    <d v="2025-08-10T00:00:00"/>
    <s v="Sosefina Sooaemalelagi"/>
    <s v="Female"/>
    <s v="Vailele"/>
    <n v="7756063"/>
    <s v="Nuu"/>
    <x v="0"/>
    <x v="0"/>
    <x v="0"/>
    <x v="0"/>
    <x v="0"/>
    <n v="2"/>
    <x v="0"/>
    <x v="0"/>
    <n v="2257891"/>
  </r>
  <r>
    <d v="2025-08-10T00:00:00"/>
    <s v="Sosefina Sooaemalelagi"/>
    <s v="Female"/>
    <s v="Vailele"/>
    <n v="7756063"/>
    <s v="Nuu"/>
    <x v="0"/>
    <x v="26"/>
    <x v="26"/>
    <x v="23"/>
    <x v="0"/>
    <n v="2"/>
    <x v="0"/>
    <x v="0"/>
    <n v="2257891"/>
  </r>
  <r>
    <d v="2025-10-08T00:00:00"/>
    <s v="Paulo Fala'a"/>
    <s v="Male"/>
    <s v="Aleisa"/>
    <n v="7152066"/>
    <s v="Nuu"/>
    <x v="2"/>
    <x v="6"/>
    <x v="6"/>
    <x v="6"/>
    <x v="0"/>
    <n v="20"/>
    <x v="0"/>
    <x v="4"/>
    <n v="0"/>
  </r>
  <r>
    <d v="2025-10-08T00:00:00"/>
    <s v="Talamoni Pula"/>
    <s v="Male"/>
    <s v="Faleula"/>
    <n v="7615852"/>
    <s v="Nuu"/>
    <x v="2"/>
    <x v="4"/>
    <x v="4"/>
    <x v="7"/>
    <x v="0"/>
    <n v="20"/>
    <x v="0"/>
    <x v="4"/>
    <n v="2257888"/>
  </r>
  <r>
    <d v="2025-10-08T00:00:00"/>
    <s v="Pasi Tupa'i"/>
    <s v="Male"/>
    <s v="Faleula"/>
    <n v="7250315"/>
    <s v="Nuu"/>
    <x v="2"/>
    <x v="14"/>
    <x v="14"/>
    <x v="35"/>
    <x v="0"/>
    <n v="10"/>
    <x v="0"/>
    <x v="8"/>
    <n v="2257887"/>
  </r>
  <r>
    <d v="2025-10-08T00:00:00"/>
    <s v="Selosi Selosi"/>
    <s v="Male"/>
    <s v="Moamoa"/>
    <n v="7723543"/>
    <s v="Nuu"/>
    <x v="2"/>
    <x v="15"/>
    <x v="15"/>
    <x v="21"/>
    <x v="0"/>
    <n v="30"/>
    <x v="0"/>
    <x v="18"/>
    <n v="2257889"/>
  </r>
  <r>
    <d v="2025-10-08T00:00:00"/>
    <s v="Sosefina Soa'emalelagi"/>
    <s v="Female"/>
    <s v="Vailele"/>
    <n v="7621745"/>
    <s v="Nuu"/>
    <x v="3"/>
    <x v="8"/>
    <x v="8"/>
    <x v="8"/>
    <x v="0"/>
    <n v="2"/>
    <x v="0"/>
    <x v="0"/>
    <n v="2257892"/>
  </r>
  <r>
    <d v="2025-10-08T00:00:00"/>
    <s v="Sosefina Soa'emalelagi"/>
    <s v="Female"/>
    <s v="Vailele"/>
    <n v="7621745"/>
    <s v="Nuu"/>
    <x v="2"/>
    <x v="4"/>
    <x v="4"/>
    <x v="7"/>
    <x v="0"/>
    <n v="2"/>
    <x v="0"/>
    <x v="0"/>
    <n v="2257892"/>
  </r>
  <r>
    <d v="2025-10-08T00:00:00"/>
    <s v="Sosefina Soa'emalelagi"/>
    <s v="Female"/>
    <s v="Vailele"/>
    <n v="7621745"/>
    <s v="Nuu"/>
    <x v="3"/>
    <x v="8"/>
    <x v="8"/>
    <x v="20"/>
    <x v="0"/>
    <n v="4"/>
    <x v="0"/>
    <x v="6"/>
    <n v="2257892"/>
  </r>
  <r>
    <d v="2025-10-08T00:00:00"/>
    <s v="Sosefina Soa'emalelagi"/>
    <s v="Female"/>
    <s v="Vailele"/>
    <n v="7621745"/>
    <s v="Nuu"/>
    <x v="2"/>
    <x v="15"/>
    <x v="15"/>
    <x v="21"/>
    <x v="0"/>
    <n v="6"/>
    <x v="0"/>
    <x v="10"/>
    <n v="2257892"/>
  </r>
  <r>
    <d v="2025-10-08T00:00:00"/>
    <s v="Sosefina Soa'emalelagi"/>
    <s v="Female"/>
    <s v="Vailele"/>
    <n v="7621745"/>
    <s v="Nuu"/>
    <x v="2"/>
    <x v="4"/>
    <x v="4"/>
    <x v="24"/>
    <x v="0"/>
    <n v="2"/>
    <x v="0"/>
    <x v="0"/>
    <n v="2257892"/>
  </r>
  <r>
    <d v="2025-10-08T00:00:00"/>
    <s v="Sosefina Soa'emalelagi"/>
    <s v="Female"/>
    <s v="Vailele"/>
    <n v="7621745"/>
    <s v="Nuu"/>
    <x v="2"/>
    <x v="6"/>
    <x v="6"/>
    <x v="6"/>
    <x v="0"/>
    <n v="4"/>
    <x v="0"/>
    <x v="6"/>
    <n v="2257892"/>
  </r>
  <r>
    <d v="2025-10-08T00:00:00"/>
    <s v="Sosefina Soa'emalelagi"/>
    <s v="Female"/>
    <s v="Vailele"/>
    <n v="7621745"/>
    <s v="Nuu"/>
    <x v="2"/>
    <x v="9"/>
    <x v="9"/>
    <x v="10"/>
    <x v="0"/>
    <n v="2"/>
    <x v="0"/>
    <x v="0"/>
    <n v="2257892"/>
  </r>
  <r>
    <d v="2025-10-08T00:00:00"/>
    <s v="Sosefina Soa'emalelagi"/>
    <s v="Female"/>
    <s v="Vailele"/>
    <n v="7621745"/>
    <s v="Nuu"/>
    <x v="2"/>
    <x v="10"/>
    <x v="10"/>
    <x v="13"/>
    <x v="0"/>
    <n v="2"/>
    <x v="0"/>
    <x v="0"/>
    <n v="2257892"/>
  </r>
  <r>
    <d v="2025-10-08T00:00:00"/>
    <s v="Bluebird Lumber"/>
    <s v="Male"/>
    <s v="Vaitele Fou"/>
    <n v="32345"/>
    <s v="Nuu"/>
    <x v="2"/>
    <x v="12"/>
    <x v="12"/>
    <x v="16"/>
    <x v="0"/>
    <n v="10"/>
    <x v="0"/>
    <x v="8"/>
    <n v="2257893"/>
  </r>
  <r>
    <d v="2025-10-08T00:00:00"/>
    <s v="Bluebird Lumber"/>
    <s v="Male"/>
    <s v="Vaitele Fou"/>
    <n v="32345"/>
    <s v="Nuu"/>
    <x v="2"/>
    <x v="15"/>
    <x v="15"/>
    <x v="21"/>
    <x v="0"/>
    <n v="10"/>
    <x v="0"/>
    <x v="8"/>
    <n v="2257893"/>
  </r>
  <r>
    <d v="2025-10-08T00:00:00"/>
    <s v="Bluebird Lumber"/>
    <s v="Male"/>
    <s v="Vaitele Fou"/>
    <n v="32345"/>
    <s v="Nuu"/>
    <x v="2"/>
    <x v="13"/>
    <x v="13"/>
    <x v="17"/>
    <x v="0"/>
    <n v="5"/>
    <x v="0"/>
    <x v="2"/>
    <n v="2257893"/>
  </r>
  <r>
    <d v="2025-10-08T00:00:00"/>
    <s v="Bluebird Lumber"/>
    <s v="Male"/>
    <s v="Vaitele Fou"/>
    <n v="32345"/>
    <s v="Nuu"/>
    <x v="2"/>
    <x v="3"/>
    <x v="3"/>
    <x v="3"/>
    <x v="2"/>
    <n v="1"/>
    <x v="3"/>
    <x v="7"/>
    <n v="2257893"/>
  </r>
  <r>
    <d v="2025-10-08T00:00:00"/>
    <s v="Bluebird Lumber"/>
    <s v="Male"/>
    <s v="Vaitele Fou"/>
    <n v="32345"/>
    <s v="Nuu"/>
    <x v="2"/>
    <x v="12"/>
    <x v="12"/>
    <x v="25"/>
    <x v="0"/>
    <n v="10"/>
    <x v="0"/>
    <x v="8"/>
    <n v="2257893"/>
  </r>
  <r>
    <d v="2025-10-09T00:00:00"/>
    <s v="Ioelu Iosefa (FAO)"/>
    <s v="Male"/>
    <s v="Avele"/>
    <n v="7797108"/>
    <s v="Nuu"/>
    <x v="2"/>
    <x v="3"/>
    <x v="3"/>
    <x v="3"/>
    <x v="2"/>
    <n v="6"/>
    <x v="3"/>
    <x v="19"/>
    <n v="0"/>
  </r>
  <r>
    <d v="2025-10-09T00:00:00"/>
    <s v="Ioelu Iosefa (FAO)"/>
    <s v="Male"/>
    <s v="Avele"/>
    <n v="7797108"/>
    <s v="Nuu"/>
    <x v="2"/>
    <x v="5"/>
    <x v="5"/>
    <x v="9"/>
    <x v="2"/>
    <n v="5"/>
    <x v="3"/>
    <x v="20"/>
    <n v="0"/>
  </r>
  <r>
    <d v="2025-10-09T00:00:00"/>
    <s v="Ioelu Iosefa (FAO)"/>
    <s v="Male"/>
    <s v="Avele"/>
    <n v="7797108"/>
    <s v="Nuu"/>
    <x v="2"/>
    <x v="12"/>
    <x v="12"/>
    <x v="16"/>
    <x v="0"/>
    <n v="10"/>
    <x v="0"/>
    <x v="8"/>
    <n v="0"/>
  </r>
  <r>
    <d v="2025-10-09T00:00:00"/>
    <s v="Ioelu Iosefa (FAO)"/>
    <s v="Male"/>
    <s v="Avele"/>
    <n v="7797108"/>
    <s v="Nuu"/>
    <x v="2"/>
    <x v="12"/>
    <x v="12"/>
    <x v="25"/>
    <x v="0"/>
    <n v="10"/>
    <x v="0"/>
    <x v="8"/>
    <n v="0"/>
  </r>
  <r>
    <d v="2025-10-09T00:00:00"/>
    <s v="Joe Tapuaiga"/>
    <s v="Male"/>
    <s v="Vaitele Fou"/>
    <n v="7770147"/>
    <s v="Nuu"/>
    <x v="2"/>
    <x v="15"/>
    <x v="15"/>
    <x v="21"/>
    <x v="0"/>
    <n v="30"/>
    <x v="0"/>
    <x v="18"/>
    <n v="2257900"/>
  </r>
  <r>
    <d v="2025-10-09T00:00:00"/>
    <s v="Joe Tapuaiga"/>
    <s v="Male"/>
    <s v="Vaitele Fou"/>
    <n v="7770147"/>
    <s v="Nuu"/>
    <x v="2"/>
    <x v="4"/>
    <x v="4"/>
    <x v="7"/>
    <x v="0"/>
    <n v="20"/>
    <x v="0"/>
    <x v="4"/>
    <n v="2257900"/>
  </r>
  <r>
    <d v="2025-10-09T00:00:00"/>
    <s v="Aovaa Luaiufi"/>
    <s v="Female"/>
    <s v="Nuufou"/>
    <n v="7753443"/>
    <s v="Nuu"/>
    <x v="2"/>
    <x v="15"/>
    <x v="15"/>
    <x v="21"/>
    <x v="0"/>
    <n v="10"/>
    <x v="0"/>
    <x v="8"/>
    <n v="2257897"/>
  </r>
  <r>
    <d v="2025-10-09T00:00:00"/>
    <s v="Aovaa Luaiufi"/>
    <s v="Female"/>
    <s v="Nuufou"/>
    <n v="7753443"/>
    <s v="Nuu"/>
    <x v="2"/>
    <x v="4"/>
    <x v="4"/>
    <x v="7"/>
    <x v="0"/>
    <n v="5"/>
    <x v="0"/>
    <x v="2"/>
    <n v="2257897"/>
  </r>
  <r>
    <d v="2025-10-09T00:00:00"/>
    <s v="Aovaa Luaiufi"/>
    <s v="Female"/>
    <s v="Nuufou"/>
    <n v="7753443"/>
    <s v="Nuu"/>
    <x v="2"/>
    <x v="7"/>
    <x v="7"/>
    <x v="11"/>
    <x v="0"/>
    <n v="10"/>
    <x v="0"/>
    <x v="8"/>
    <n v="2257897"/>
  </r>
  <r>
    <d v="2025-10-09T00:00:00"/>
    <s v="Aovaa Luaiufi"/>
    <s v="Female"/>
    <s v="Nuufou"/>
    <n v="7753443"/>
    <s v="Nuu"/>
    <x v="2"/>
    <x v="14"/>
    <x v="14"/>
    <x v="35"/>
    <x v="0"/>
    <n v="5"/>
    <x v="0"/>
    <x v="2"/>
    <n v="2257897"/>
  </r>
  <r>
    <d v="2025-10-09T00:00:00"/>
    <s v="Koria Aovaa"/>
    <s v="Male"/>
    <s v="Alafua"/>
    <n v="7257373"/>
    <s v="Nuu"/>
    <x v="2"/>
    <x v="7"/>
    <x v="7"/>
    <x v="7"/>
    <x v="0"/>
    <n v="20"/>
    <x v="0"/>
    <x v="4"/>
    <n v="2257899"/>
  </r>
  <r>
    <d v="2025-10-09T00:00:00"/>
    <s v="Flo Ah Sam"/>
    <s v="Female"/>
    <s v="Piula"/>
    <n v="7735531"/>
    <s v="Nuu"/>
    <x v="2"/>
    <x v="7"/>
    <x v="7"/>
    <x v="7"/>
    <x v="0"/>
    <n v="5"/>
    <x v="0"/>
    <x v="2"/>
    <n v="2257896"/>
  </r>
  <r>
    <d v="2025-10-09T00:00:00"/>
    <s v="Flo Ah Sam"/>
    <s v="Female"/>
    <s v="Piula"/>
    <n v="7735531"/>
    <s v="Nuu"/>
    <x v="2"/>
    <x v="12"/>
    <x v="12"/>
    <x v="25"/>
    <x v="0"/>
    <n v="5"/>
    <x v="0"/>
    <x v="2"/>
    <n v="2257896"/>
  </r>
  <r>
    <d v="2025-10-09T00:00:00"/>
    <s v="Flo Ah Sam"/>
    <s v="Female"/>
    <s v="Piula"/>
    <n v="7735531"/>
    <s v="Nuu"/>
    <x v="2"/>
    <x v="5"/>
    <x v="5"/>
    <x v="5"/>
    <x v="0"/>
    <n v="10"/>
    <x v="0"/>
    <x v="8"/>
    <n v="2257896"/>
  </r>
  <r>
    <d v="2025-10-09T00:00:00"/>
    <s v="Flo Ah Sam"/>
    <s v="Female"/>
    <s v="Piula"/>
    <n v="7735531"/>
    <s v="Nuu"/>
    <x v="2"/>
    <x v="15"/>
    <x v="15"/>
    <x v="21"/>
    <x v="0"/>
    <n v="5"/>
    <x v="0"/>
    <x v="2"/>
    <n v="2257896"/>
  </r>
  <r>
    <d v="2025-10-09T00:00:00"/>
    <s v="Flo Ah Sam"/>
    <s v="Female"/>
    <s v="Piula"/>
    <n v="7735531"/>
    <s v="Nuu"/>
    <x v="2"/>
    <x v="4"/>
    <x v="4"/>
    <x v="24"/>
    <x v="0"/>
    <n v="5"/>
    <x v="0"/>
    <x v="2"/>
    <n v="2257896"/>
  </r>
  <r>
    <d v="2025-10-09T00:00:00"/>
    <s v="Flo Ah Sam"/>
    <s v="Female"/>
    <s v="Piula"/>
    <n v="7735531"/>
    <s v="Nuu"/>
    <x v="2"/>
    <x v="4"/>
    <x v="4"/>
    <x v="7"/>
    <x v="0"/>
    <n v="5"/>
    <x v="0"/>
    <x v="2"/>
    <n v="2257896"/>
  </r>
  <r>
    <d v="2025-10-09T00:00:00"/>
    <s v="Flo Ah Sam"/>
    <s v="Female"/>
    <s v="Piula"/>
    <n v="7735531"/>
    <s v="Nuu"/>
    <x v="2"/>
    <x v="13"/>
    <x v="13"/>
    <x v="17"/>
    <x v="0"/>
    <n v="10"/>
    <x v="0"/>
    <x v="8"/>
    <n v="2257896"/>
  </r>
  <r>
    <d v="2025-10-09T00:00:00"/>
    <s v="Flo Ah Sam"/>
    <s v="Female"/>
    <s v="Piula"/>
    <n v="7735531"/>
    <s v="Nuu"/>
    <x v="2"/>
    <x v="11"/>
    <x v="11"/>
    <x v="14"/>
    <x v="0"/>
    <n v="10"/>
    <x v="0"/>
    <x v="8"/>
    <n v="2257896"/>
  </r>
  <r>
    <d v="2025-10-09T00:00:00"/>
    <s v="Tugaga Eneliko"/>
    <s v="Male"/>
    <s v="Vaimoso uta"/>
    <n v="7230125"/>
    <s v="Nuu"/>
    <x v="2"/>
    <x v="4"/>
    <x v="4"/>
    <x v="24"/>
    <x v="0"/>
    <n v="4"/>
    <x v="0"/>
    <x v="6"/>
    <n v="2257898"/>
  </r>
  <r>
    <d v="2025-10-09T00:00:00"/>
    <s v="Tugaga Eneliko"/>
    <s v="Male"/>
    <s v="Vaimoso uta"/>
    <n v="7230125"/>
    <s v="Nuu"/>
    <x v="2"/>
    <x v="15"/>
    <x v="15"/>
    <x v="21"/>
    <x v="0"/>
    <n v="10"/>
    <x v="0"/>
    <x v="8"/>
    <n v="2257898"/>
  </r>
  <r>
    <d v="2025-10-09T00:00:00"/>
    <s v="Tugaga Eneliko"/>
    <s v="Male"/>
    <s v="Vaimoso uta"/>
    <n v="7230125"/>
    <s v="Nuu"/>
    <x v="2"/>
    <x v="5"/>
    <x v="5"/>
    <x v="5"/>
    <x v="0"/>
    <n v="3"/>
    <x v="0"/>
    <x v="5"/>
    <n v="2257898"/>
  </r>
  <r>
    <d v="2025-10-09T00:00:00"/>
    <s v="Tugaga Eneliko"/>
    <s v="Male"/>
    <s v="Vaimoso uta"/>
    <n v="7230125"/>
    <s v="Nuu"/>
    <x v="2"/>
    <x v="5"/>
    <x v="5"/>
    <x v="9"/>
    <x v="2"/>
    <n v="1"/>
    <x v="3"/>
    <x v="7"/>
    <n v="2257898"/>
  </r>
  <r>
    <d v="2025-10-09T00:00:00"/>
    <s v="Alefaio Alefaio"/>
    <s v="Male"/>
    <s v="Aleisa"/>
    <n v="7230125"/>
    <s v="Nuu"/>
    <x v="2"/>
    <x v="15"/>
    <x v="15"/>
    <x v="21"/>
    <x v="0"/>
    <n v="10"/>
    <x v="0"/>
    <x v="8"/>
    <n v="0"/>
  </r>
  <r>
    <d v="2025-10-09T00:00:00"/>
    <s v="Alefaio Alefaio"/>
    <s v="Male"/>
    <s v="Aleisa"/>
    <n v="7230125"/>
    <s v="Nuu"/>
    <x v="2"/>
    <x v="7"/>
    <x v="7"/>
    <x v="11"/>
    <x v="0"/>
    <n v="10"/>
    <x v="0"/>
    <x v="8"/>
    <n v="0"/>
  </r>
  <r>
    <d v="2025-10-09T00:00:00"/>
    <s v="Alefaio Alefaio"/>
    <s v="Male"/>
    <s v="Aleisa"/>
    <n v="7230125"/>
    <s v="Nuu"/>
    <x v="2"/>
    <x v="5"/>
    <x v="5"/>
    <x v="9"/>
    <x v="0"/>
    <n v="10"/>
    <x v="0"/>
    <x v="8"/>
    <n v="0"/>
  </r>
  <r>
    <d v="2025-10-09T00:00:00"/>
    <s v="Erin Iosefa"/>
    <s v="Male"/>
    <s v="Moamoa"/>
    <n v="7796933"/>
    <s v="Nuu"/>
    <x v="2"/>
    <x v="15"/>
    <x v="15"/>
    <x v="21"/>
    <x v="0"/>
    <n v="20"/>
    <x v="0"/>
    <x v="4"/>
    <n v="2257902"/>
  </r>
  <r>
    <d v="2025-10-09T00:00:00"/>
    <s v="Erin Iosefa"/>
    <s v="Male"/>
    <s v="Moamoa"/>
    <n v="7796934"/>
    <s v="Nuu"/>
    <x v="2"/>
    <x v="7"/>
    <x v="7"/>
    <x v="11"/>
    <x v="0"/>
    <n v="20"/>
    <x v="0"/>
    <x v="4"/>
    <n v="2257902"/>
  </r>
  <r>
    <d v="2025-10-09T00:00:00"/>
    <s v="Erin Iosefa"/>
    <s v="Male"/>
    <s v="Moamoa"/>
    <n v="7796935"/>
    <s v="Nuu"/>
    <x v="2"/>
    <x v="5"/>
    <x v="5"/>
    <x v="5"/>
    <x v="0"/>
    <n v="10"/>
    <x v="0"/>
    <x v="8"/>
    <n v="2257902"/>
  </r>
  <r>
    <d v="2025-10-09T00:00:00"/>
    <s v="Seulu Iloa"/>
    <s v="Male"/>
    <s v="Lalovi Mulifanua"/>
    <n v="7204991"/>
    <s v="Nuu"/>
    <x v="2"/>
    <x v="7"/>
    <x v="7"/>
    <x v="11"/>
    <x v="0"/>
    <n v="10"/>
    <x v="0"/>
    <x v="8"/>
    <n v="2257903"/>
  </r>
  <r>
    <d v="2025-10-09T00:00:00"/>
    <s v="Seulu Iloa"/>
    <s v="Male"/>
    <s v="Lalovi Mulifanua"/>
    <n v="7204991"/>
    <s v="Nuu"/>
    <x v="2"/>
    <x v="5"/>
    <x v="5"/>
    <x v="9"/>
    <x v="2"/>
    <n v="2"/>
    <x v="3"/>
    <x v="12"/>
    <n v="2257903"/>
  </r>
  <r>
    <d v="2025-10-09T00:00:00"/>
    <s v="Iakopo Iakopo"/>
    <s v="Male"/>
    <s v="Aleisa"/>
    <n v="7756416"/>
    <s v="Nuu"/>
    <x v="2"/>
    <x v="7"/>
    <x v="7"/>
    <x v="11"/>
    <x v="0"/>
    <n v="5"/>
    <x v="0"/>
    <x v="2"/>
    <n v="2257905"/>
  </r>
  <r>
    <d v="2025-10-09T00:00:00"/>
    <s v="Iakopo Iakopo"/>
    <s v="Male"/>
    <s v="Aleisa"/>
    <n v="7756416"/>
    <s v="Nuu"/>
    <x v="2"/>
    <x v="12"/>
    <x v="12"/>
    <x v="25"/>
    <x v="0"/>
    <n v="5"/>
    <x v="0"/>
    <x v="2"/>
    <n v="2257905"/>
  </r>
  <r>
    <d v="2025-10-09T00:00:00"/>
    <s v="Iakopo Iakopo"/>
    <s v="Male"/>
    <s v="Aleisa"/>
    <n v="7756416"/>
    <s v="Nuu"/>
    <x v="2"/>
    <x v="5"/>
    <x v="5"/>
    <x v="5"/>
    <x v="0"/>
    <n v="5"/>
    <x v="0"/>
    <x v="2"/>
    <n v="2257905"/>
  </r>
  <r>
    <d v="2025-10-09T00:00:00"/>
    <s v="Iakopo Iakopo"/>
    <s v="Male"/>
    <s v="Aleisa"/>
    <n v="7756416"/>
    <s v="Nuu"/>
    <x v="2"/>
    <x v="4"/>
    <x v="4"/>
    <x v="7"/>
    <x v="0"/>
    <n v="5"/>
    <x v="0"/>
    <x v="2"/>
    <n v="2257905"/>
  </r>
  <r>
    <d v="2025-10-09T00:00:00"/>
    <s v="Gaogao Afa"/>
    <s v="Male"/>
    <s v="Faleula"/>
    <n v="7756416"/>
    <s v="Nuu"/>
    <x v="2"/>
    <x v="4"/>
    <x v="4"/>
    <x v="7"/>
    <x v="0"/>
    <n v="15"/>
    <x v="0"/>
    <x v="11"/>
    <n v="2257906"/>
  </r>
  <r>
    <d v="2025-10-09T00:00:00"/>
    <s v="Gaogao Afa"/>
    <s v="Male"/>
    <s v="Faleula"/>
    <n v="7756416"/>
    <s v="Nuu"/>
    <x v="2"/>
    <x v="6"/>
    <x v="6"/>
    <x v="6"/>
    <x v="0"/>
    <n v="15"/>
    <x v="0"/>
    <x v="11"/>
    <n v="2257906"/>
  </r>
  <r>
    <d v="2025-10-09T00:00:00"/>
    <s v="Leota Kosi"/>
    <s v="Male"/>
    <s v="Matautu Uta"/>
    <n v="7750612"/>
    <s v="Nuu"/>
    <x v="2"/>
    <x v="7"/>
    <x v="7"/>
    <x v="11"/>
    <x v="0"/>
    <n v="12"/>
    <x v="0"/>
    <x v="1"/>
    <n v="2257907"/>
  </r>
  <r>
    <d v="2025-10-09T00:00:00"/>
    <s v="Leota Kosi"/>
    <s v="Male"/>
    <s v="Matautu Uta"/>
    <n v="7750612"/>
    <s v="Nuu"/>
    <x v="2"/>
    <x v="10"/>
    <x v="10"/>
    <x v="15"/>
    <x v="0"/>
    <n v="20"/>
    <x v="0"/>
    <x v="1"/>
    <n v="2257907"/>
  </r>
  <r>
    <d v="2025-10-09T00:00:00"/>
    <s v="Leota Kosi"/>
    <s v="Male"/>
    <s v="Matautu Uta"/>
    <n v="7750612"/>
    <s v="Nuu"/>
    <x v="2"/>
    <x v="4"/>
    <x v="4"/>
    <x v="7"/>
    <x v="0"/>
    <n v="10"/>
    <x v="0"/>
    <x v="8"/>
    <n v="2257907"/>
  </r>
  <r>
    <d v="2025-10-09T00:00:00"/>
    <s v="Leota Kosi"/>
    <s v="Male"/>
    <s v="Matautu Uta"/>
    <n v="7750612"/>
    <s v="Nuu"/>
    <x v="2"/>
    <x v="14"/>
    <x v="14"/>
    <x v="35"/>
    <x v="0"/>
    <n v="4"/>
    <x v="0"/>
    <x v="6"/>
    <n v="2257907"/>
  </r>
  <r>
    <d v="2025-09-10T00:00:00"/>
    <s v="Erin Iosefo"/>
    <s v="Female"/>
    <s v="Moamoa"/>
    <n v="7796933"/>
    <s v="Nuu"/>
    <x v="1"/>
    <x v="1"/>
    <x v="1"/>
    <x v="1"/>
    <x v="1"/>
    <n v="1"/>
    <x v="1"/>
    <x v="10"/>
    <n v="0"/>
  </r>
  <r>
    <d v="2025-09-10T00:00:00"/>
    <s v="Advisory Team"/>
    <s v="Crops Division"/>
    <s v="Avele"/>
    <n v="20605"/>
    <s v="Nuu"/>
    <x v="1"/>
    <x v="1"/>
    <x v="1"/>
    <x v="1"/>
    <x v="4"/>
    <n v="20"/>
    <x v="1"/>
    <x v="21"/>
    <n v="0"/>
  </r>
  <r>
    <d v="2025-09-10T00:00:00"/>
    <s v="Advisory Team"/>
    <s v="Crops Division"/>
    <s v="Avele"/>
    <n v="20605"/>
    <s v="Nuu"/>
    <x v="0"/>
    <x v="0"/>
    <x v="0"/>
    <x v="0"/>
    <x v="0"/>
    <n v="50"/>
    <x v="0"/>
    <x v="22"/>
    <n v="0"/>
  </r>
  <r>
    <d v="2025-09-10T00:00:00"/>
    <s v="Advisory Team"/>
    <s v="Crops Division"/>
    <s v="Avele"/>
    <n v="20605"/>
    <s v="Nuu"/>
    <x v="0"/>
    <x v="26"/>
    <x v="26"/>
    <x v="23"/>
    <x v="0"/>
    <n v="30"/>
    <x v="0"/>
    <x v="18"/>
    <n v="0"/>
  </r>
  <r>
    <d v="2025-09-10T00:00:00"/>
    <s v="Advisory Team"/>
    <s v="Crops Division"/>
    <s v="Avele"/>
    <n v="20605"/>
    <s v="Nuu"/>
    <x v="0"/>
    <x v="21"/>
    <x v="21"/>
    <x v="29"/>
    <x v="0"/>
    <n v="30"/>
    <x v="0"/>
    <x v="18"/>
    <n v="0"/>
  </r>
  <r>
    <d v="2025-09-10T00:00:00"/>
    <s v="Advisory Team"/>
    <s v="Crops Division"/>
    <s v="Avele"/>
    <n v="20605"/>
    <s v="Nuu"/>
    <x v="0"/>
    <x v="18"/>
    <x v="18"/>
    <x v="26"/>
    <x v="0"/>
    <n v="30"/>
    <x v="0"/>
    <x v="18"/>
    <n v="0"/>
  </r>
  <r>
    <d v="2025-09-10T00:00:00"/>
    <s v="Advisory Team"/>
    <s v="Crops Division"/>
    <s v="Avele"/>
    <n v="20605"/>
    <s v="Nuu"/>
    <x v="0"/>
    <x v="19"/>
    <x v="19"/>
    <x v="27"/>
    <x v="0"/>
    <n v="20"/>
    <x v="0"/>
    <x v="4"/>
    <n v="0"/>
  </r>
  <r>
    <d v="2025-10-10T00:00:00"/>
    <s v="Losi Taunaoe"/>
    <s v="Female"/>
    <s v="Leauvaa"/>
    <n v="7166025"/>
    <s v="Nuu"/>
    <x v="2"/>
    <x v="15"/>
    <x v="15"/>
    <x v="21"/>
    <x v="0"/>
    <n v="100"/>
    <x v="0"/>
    <x v="23"/>
    <n v="2257909"/>
  </r>
  <r>
    <d v="2025-10-10T00:00:00"/>
    <s v="Losi Taunaoe"/>
    <s v="Female"/>
    <s v="Leauvaa"/>
    <n v="7166025"/>
    <s v="Nuu"/>
    <x v="2"/>
    <x v="6"/>
    <x v="6"/>
    <x v="6"/>
    <x v="0"/>
    <n v="50"/>
    <x v="0"/>
    <x v="22"/>
    <n v="2257909"/>
  </r>
  <r>
    <d v="2025-10-10T00:00:00"/>
    <s v="Luseane"/>
    <s v="Female"/>
    <s v="Vaiala"/>
    <n v="7603540"/>
    <s v="Nuu"/>
    <x v="2"/>
    <x v="15"/>
    <x v="15"/>
    <x v="21"/>
    <x v="0"/>
    <n v="6"/>
    <x v="0"/>
    <x v="10"/>
    <n v="2257910"/>
  </r>
  <r>
    <d v="2025-10-10T00:00:00"/>
    <s v="Luseane"/>
    <s v="Female"/>
    <s v="Vaiala"/>
    <n v="7603540"/>
    <s v="Nuu"/>
    <x v="2"/>
    <x v="7"/>
    <x v="7"/>
    <x v="11"/>
    <x v="0"/>
    <n v="10"/>
    <x v="0"/>
    <x v="8"/>
    <n v="2257910"/>
  </r>
  <r>
    <d v="2025-10-10T00:00:00"/>
    <s v="Luseane"/>
    <s v="Female"/>
    <s v="Vaiala"/>
    <n v="7603540"/>
    <s v="Nuu"/>
    <x v="2"/>
    <x v="14"/>
    <x v="14"/>
    <x v="35"/>
    <x v="0"/>
    <n v="4"/>
    <x v="0"/>
    <x v="6"/>
    <n v="2257910"/>
  </r>
  <r>
    <d v="2025-10-10T00:00:00"/>
    <s v="Luseane"/>
    <s v="Female"/>
    <s v="Vaiala"/>
    <n v="7603540"/>
    <s v="Nuu"/>
    <x v="2"/>
    <x v="6"/>
    <x v="6"/>
    <x v="6"/>
    <x v="0"/>
    <n v="4"/>
    <x v="0"/>
    <x v="6"/>
    <n v="2257910"/>
  </r>
  <r>
    <d v="2025-10-10T00:00:00"/>
    <s v="Director Misa"/>
    <s v="Male"/>
    <s v="Piula"/>
    <n v="7263106"/>
    <s v="Nuu"/>
    <x v="2"/>
    <x v="7"/>
    <x v="7"/>
    <x v="7"/>
    <x v="0"/>
    <n v="10"/>
    <x v="0"/>
    <x v="8"/>
    <n v="2257917"/>
  </r>
  <r>
    <d v="2025-10-10T00:00:00"/>
    <s v="Director Misa"/>
    <s v="Male"/>
    <s v="Piula"/>
    <n v="7263106"/>
    <s v="Nuu"/>
    <x v="2"/>
    <x v="4"/>
    <x v="4"/>
    <x v="7"/>
    <x v="0"/>
    <n v="10"/>
    <x v="0"/>
    <x v="8"/>
    <n v="2257917"/>
  </r>
  <r>
    <d v="2025-10-10T00:00:00"/>
    <s v="Director Misa"/>
    <s v="Male"/>
    <s v="Piula"/>
    <n v="7263106"/>
    <s v="Nuu"/>
    <x v="2"/>
    <x v="11"/>
    <x v="11"/>
    <x v="14"/>
    <x v="0"/>
    <n v="10"/>
    <x v="0"/>
    <x v="8"/>
    <n v="2257917"/>
  </r>
  <r>
    <d v="2025-10-10T00:00:00"/>
    <s v="Director Misa"/>
    <s v="Male"/>
    <s v="Piula"/>
    <n v="7263106"/>
    <s v="Nuu"/>
    <x v="2"/>
    <x v="5"/>
    <x v="5"/>
    <x v="9"/>
    <x v="2"/>
    <n v="2"/>
    <x v="3"/>
    <x v="12"/>
    <n v="2257917"/>
  </r>
  <r>
    <d v="2025-10-10T00:00:00"/>
    <s v="Director Misa"/>
    <s v="Male"/>
    <s v="Piula"/>
    <n v="7263106"/>
    <s v="Nuu"/>
    <x v="2"/>
    <x v="6"/>
    <x v="6"/>
    <x v="6"/>
    <x v="0"/>
    <n v="10"/>
    <x v="0"/>
    <x v="8"/>
    <n v="2257917"/>
  </r>
  <r>
    <d v="2025-10-10T00:00:00"/>
    <s v="Ami Ieremia"/>
    <s v="Male"/>
    <s v="Afega"/>
    <n v="7317229"/>
    <s v="Nuu"/>
    <x v="2"/>
    <x v="7"/>
    <x v="7"/>
    <x v="7"/>
    <x v="0"/>
    <n v="30"/>
    <x v="0"/>
    <x v="18"/>
    <n v="2257911"/>
  </r>
  <r>
    <d v="2025-10-10T00:00:00"/>
    <s v="Ami Ieremia"/>
    <s v="Male"/>
    <s v="Afega"/>
    <n v="7317229"/>
    <s v="Nuu"/>
    <x v="2"/>
    <x v="5"/>
    <x v="5"/>
    <x v="5"/>
    <x v="0"/>
    <n v="10"/>
    <x v="0"/>
    <x v="8"/>
    <n v="2257911"/>
  </r>
  <r>
    <d v="2025-10-10T00:00:00"/>
    <s v="Palota Aiono"/>
    <s v="Male"/>
    <s v="Fasitoo"/>
    <n v="7242835"/>
    <s v="Nuu"/>
    <x v="2"/>
    <x v="15"/>
    <x v="15"/>
    <x v="21"/>
    <x v="0"/>
    <n v="15"/>
    <x v="0"/>
    <x v="11"/>
    <n v="2257916"/>
  </r>
  <r>
    <d v="2025-10-10T00:00:00"/>
    <s v="Palota Aiono"/>
    <s v="Male"/>
    <s v="Fasitoo"/>
    <n v="7242835"/>
    <s v="Nuu"/>
    <x v="2"/>
    <x v="7"/>
    <x v="7"/>
    <x v="7"/>
    <x v="0"/>
    <n v="15"/>
    <x v="0"/>
    <x v="11"/>
    <n v="2257916"/>
  </r>
  <r>
    <d v="2025-10-10T00:00:00"/>
    <s v="Palota Aiono"/>
    <s v="Male"/>
    <s v="Fasitoo"/>
    <n v="7242835"/>
    <s v="Nuu"/>
    <x v="2"/>
    <x v="4"/>
    <x v="4"/>
    <x v="7"/>
    <x v="0"/>
    <n v="15"/>
    <x v="0"/>
    <x v="11"/>
    <n v="2257916"/>
  </r>
  <r>
    <d v="2025-10-10T00:00:00"/>
    <s v="Foa Malomaiva"/>
    <s v="Male"/>
    <s v="Vaitele Uta"/>
    <n v="7683562"/>
    <s v="Nuu"/>
    <x v="2"/>
    <x v="5"/>
    <x v="5"/>
    <x v="9"/>
    <x v="2"/>
    <n v="1"/>
    <x v="3"/>
    <x v="7"/>
    <n v="2257912"/>
  </r>
  <r>
    <d v="2025-10-10T00:00:00"/>
    <s v="Alofa"/>
    <s v="Male"/>
    <s v="Aleisa"/>
    <n v="7658442"/>
    <s v="Nuu"/>
    <x v="2"/>
    <x v="7"/>
    <x v="7"/>
    <x v="11"/>
    <x v="0"/>
    <n v="10"/>
    <x v="0"/>
    <x v="8"/>
    <n v="2257913"/>
  </r>
  <r>
    <d v="2025-10-10T00:00:00"/>
    <s v="Alofa"/>
    <s v="Male"/>
    <s v="Aleisa"/>
    <n v="7658442"/>
    <s v="Nuu"/>
    <x v="2"/>
    <x v="12"/>
    <x v="12"/>
    <x v="16"/>
    <x v="0"/>
    <n v="10"/>
    <x v="0"/>
    <x v="8"/>
    <n v="2257913"/>
  </r>
  <r>
    <d v="2025-10-10T00:00:00"/>
    <s v="Alofa"/>
    <s v="Male"/>
    <s v="Aleisa"/>
    <n v="7658442"/>
    <s v="Nuu"/>
    <x v="2"/>
    <x v="15"/>
    <x v="15"/>
    <x v="21"/>
    <x v="0"/>
    <n v="10"/>
    <x v="0"/>
    <x v="8"/>
    <n v="2257913"/>
  </r>
  <r>
    <d v="2025-10-10T00:00:00"/>
    <s v="Alofa"/>
    <s v="Male"/>
    <s v="Aleisa"/>
    <n v="7658442"/>
    <s v="Nuu"/>
    <x v="2"/>
    <x v="6"/>
    <x v="6"/>
    <x v="6"/>
    <x v="0"/>
    <n v="10"/>
    <x v="0"/>
    <x v="8"/>
    <n v="2257913"/>
  </r>
  <r>
    <d v="2025-10-10T00:00:00"/>
    <s v="Ielome"/>
    <s v="Male"/>
    <s v="Luatuanuu"/>
    <n v="7790827"/>
    <s v="Nuu"/>
    <x v="2"/>
    <x v="12"/>
    <x v="12"/>
    <x v="25"/>
    <x v="0"/>
    <n v="10"/>
    <x v="0"/>
    <x v="8"/>
    <n v="2257914"/>
  </r>
  <r>
    <d v="2025-10-10T00:00:00"/>
    <s v="Ielome"/>
    <s v="Male"/>
    <s v="Luatuanuu"/>
    <n v="7790827"/>
    <s v="Nuu"/>
    <x v="2"/>
    <x v="13"/>
    <x v="13"/>
    <x v="17"/>
    <x v="0"/>
    <n v="40"/>
    <x v="0"/>
    <x v="16"/>
    <n v="2257914"/>
  </r>
  <r>
    <d v="2025-10-10T00:00:00"/>
    <s v="Ielome"/>
    <s v="Male"/>
    <s v="Luatuanuu"/>
    <n v="7790827"/>
    <s v="Nuu"/>
    <x v="2"/>
    <x v="6"/>
    <x v="6"/>
    <x v="6"/>
    <x v="0"/>
    <n v="8"/>
    <x v="0"/>
    <x v="24"/>
    <n v="2257914"/>
  </r>
  <r>
    <d v="2025-10-10T00:00:00"/>
    <s v="Faapusa"/>
    <s v="Male"/>
    <s v="Vaitele"/>
    <n v="7792112"/>
    <s v="Nuu"/>
    <x v="2"/>
    <x v="12"/>
    <x v="12"/>
    <x v="25"/>
    <x v="0"/>
    <n v="10"/>
    <x v="0"/>
    <x v="8"/>
    <n v="2257915"/>
  </r>
  <r>
    <d v="2025-10-10T00:00:00"/>
    <s v="Faapusa"/>
    <s v="Male"/>
    <s v="Vaitele"/>
    <n v="7792112"/>
    <s v="Nuu"/>
    <x v="2"/>
    <x v="13"/>
    <x v="13"/>
    <x v="17"/>
    <x v="0"/>
    <n v="10"/>
    <x v="0"/>
    <x v="8"/>
    <n v="2257915"/>
  </r>
  <r>
    <d v="2025-10-10T00:00:00"/>
    <s v="Faapusa"/>
    <s v="Male"/>
    <s v="Vaitele"/>
    <n v="7792112"/>
    <s v="Nuu"/>
    <x v="2"/>
    <x v="11"/>
    <x v="11"/>
    <x v="14"/>
    <x v="0"/>
    <n v="10"/>
    <x v="0"/>
    <x v="8"/>
    <n v="2257915"/>
  </r>
  <r>
    <d v="2025-10-14T00:00:00"/>
    <s v="Sitivi Kamu"/>
    <s v="Male"/>
    <s v="Piula"/>
    <n v="7753472"/>
    <s v="Nuu"/>
    <x v="2"/>
    <x v="5"/>
    <x v="5"/>
    <x v="9"/>
    <x v="2"/>
    <n v="1"/>
    <x v="3"/>
    <x v="7"/>
    <n v="2257918"/>
  </r>
  <r>
    <d v="2025-10-14T00:00:00"/>
    <s v="Sitivi Kamu"/>
    <s v="Male"/>
    <s v="Piula"/>
    <n v="7753472"/>
    <s v="Nuu"/>
    <x v="2"/>
    <x v="12"/>
    <x v="12"/>
    <x v="16"/>
    <x v="0"/>
    <n v="5"/>
    <x v="0"/>
    <x v="2"/>
    <n v="2257918"/>
  </r>
  <r>
    <d v="2025-10-14T00:00:00"/>
    <s v="Sitivi Kamu"/>
    <s v="Male"/>
    <s v="Piula"/>
    <n v="7753472"/>
    <s v="Nuu"/>
    <x v="2"/>
    <x v="7"/>
    <x v="7"/>
    <x v="11"/>
    <x v="0"/>
    <n v="5"/>
    <x v="0"/>
    <x v="2"/>
    <n v="2257918"/>
  </r>
  <r>
    <d v="2025-10-14T00:00:00"/>
    <s v="Sitivi Kamu"/>
    <s v="Male"/>
    <s v="Piula"/>
    <n v="7753472"/>
    <s v="Nuu"/>
    <x v="2"/>
    <x v="9"/>
    <x v="9"/>
    <x v="10"/>
    <x v="0"/>
    <n v="5"/>
    <x v="0"/>
    <x v="2"/>
    <n v="2257918"/>
  </r>
  <r>
    <d v="2025-10-14T00:00:00"/>
    <s v="Aina Kaio"/>
    <s v="Female"/>
    <s v="Vaitele Fou"/>
    <n v="7150263"/>
    <s v="Nuu"/>
    <x v="2"/>
    <x v="15"/>
    <x v="15"/>
    <x v="21"/>
    <x v="0"/>
    <n v="10"/>
    <x v="0"/>
    <x v="8"/>
    <n v="2257921"/>
  </r>
  <r>
    <d v="2025-10-14T00:00:00"/>
    <s v="Aina Kaio"/>
    <s v="Female"/>
    <s v="Vaitele Fou"/>
    <n v="7150263"/>
    <s v="Nuu"/>
    <x v="2"/>
    <x v="7"/>
    <x v="7"/>
    <x v="11"/>
    <x v="0"/>
    <n v="10"/>
    <x v="0"/>
    <x v="8"/>
    <n v="2257921"/>
  </r>
  <r>
    <d v="2025-10-14T00:00:00"/>
    <s v="Aina Kaio"/>
    <s v="Female"/>
    <s v="Vaitele Fou"/>
    <n v="7150263"/>
    <s v="Nuu"/>
    <x v="2"/>
    <x v="5"/>
    <x v="5"/>
    <x v="9"/>
    <x v="2"/>
    <n v="2"/>
    <x v="3"/>
    <x v="12"/>
    <n v="2257921"/>
  </r>
  <r>
    <d v="2025-10-14T00:00:00"/>
    <s v="Aina Kaio"/>
    <s v="Female"/>
    <s v="Vaitele Fou"/>
    <n v="7150263"/>
    <s v="Nuu"/>
    <x v="2"/>
    <x v="12"/>
    <x v="12"/>
    <x v="25"/>
    <x v="0"/>
    <n v="4"/>
    <x v="0"/>
    <x v="6"/>
    <n v="2257921"/>
  </r>
  <r>
    <d v="2025-10-14T00:00:00"/>
    <s v="Sale Reupena"/>
    <s v="Male"/>
    <s v="Nuufou"/>
    <n v="7775770"/>
    <s v="Nuu"/>
    <x v="2"/>
    <x v="5"/>
    <x v="5"/>
    <x v="9"/>
    <x v="2"/>
    <n v="3"/>
    <x v="3"/>
    <x v="3"/>
    <n v="2257925"/>
  </r>
  <r>
    <d v="2025-10-14T00:00:00"/>
    <s v="Mila Lemi"/>
    <s v="Male"/>
    <s v="Sinamoga"/>
    <n v="7292975"/>
    <s v="Nuu"/>
    <x v="2"/>
    <x v="5"/>
    <x v="5"/>
    <x v="9"/>
    <x v="2"/>
    <n v="2"/>
    <x v="3"/>
    <x v="12"/>
    <n v="2257924"/>
  </r>
  <r>
    <d v="2025-10-14T00:00:00"/>
    <s v="Mila Lemi"/>
    <s v="Male"/>
    <s v="Sinamoga"/>
    <n v="7292975"/>
    <s v="Nuu"/>
    <x v="2"/>
    <x v="10"/>
    <x v="10"/>
    <x v="13"/>
    <x v="0"/>
    <n v="12"/>
    <x v="0"/>
    <x v="1"/>
    <n v="2257924"/>
  </r>
  <r>
    <d v="2025-10-14T00:00:00"/>
    <s v="Mila Lemi"/>
    <s v="Male"/>
    <s v="Sinamoga"/>
    <n v="7292975"/>
    <s v="Nuu"/>
    <x v="2"/>
    <x v="15"/>
    <x v="15"/>
    <x v="21"/>
    <x v="0"/>
    <n v="12"/>
    <x v="0"/>
    <x v="1"/>
    <n v="2257924"/>
  </r>
  <r>
    <d v="2025-10-14T00:00:00"/>
    <s v="Mila Lemi"/>
    <s v="Male"/>
    <s v="Sinamoga"/>
    <n v="7292975"/>
    <s v="Nuu"/>
    <x v="2"/>
    <x v="7"/>
    <x v="7"/>
    <x v="7"/>
    <x v="0"/>
    <n v="12"/>
    <x v="0"/>
    <x v="1"/>
    <n v="2257924"/>
  </r>
  <r>
    <d v="2025-10-14T00:00:00"/>
    <s v="Susie Shuster"/>
    <s v="Female"/>
    <s v="Apia"/>
    <n v="7756345"/>
    <s v="Nuu"/>
    <x v="3"/>
    <x v="8"/>
    <x v="8"/>
    <x v="8"/>
    <x v="0"/>
    <n v="2"/>
    <x v="0"/>
    <x v="0"/>
    <n v="2257926"/>
  </r>
  <r>
    <d v="2025-10-14T00:00:00"/>
    <s v="Susie Shuster"/>
    <s v="Female"/>
    <s v="Apia"/>
    <n v="7756345"/>
    <s v="Nuu"/>
    <x v="2"/>
    <x v="7"/>
    <x v="7"/>
    <x v="7"/>
    <x v="0"/>
    <n v="4"/>
    <x v="0"/>
    <x v="6"/>
    <n v="2257926"/>
  </r>
  <r>
    <d v="2025-10-14T00:00:00"/>
    <s v="Susie Shuster"/>
    <s v="Female"/>
    <s v="Apia"/>
    <n v="7756345"/>
    <s v="Nuu"/>
    <x v="2"/>
    <x v="4"/>
    <x v="4"/>
    <x v="24"/>
    <x v="0"/>
    <n v="2"/>
    <x v="0"/>
    <x v="0"/>
    <n v="2257926"/>
  </r>
  <r>
    <d v="2025-10-14T00:00:00"/>
    <s v="Susie Shuster"/>
    <s v="Female"/>
    <s v="Apia"/>
    <n v="7756345"/>
    <s v="Nuu"/>
    <x v="2"/>
    <x v="6"/>
    <x v="6"/>
    <x v="6"/>
    <x v="0"/>
    <n v="3"/>
    <x v="0"/>
    <x v="5"/>
    <n v="2257926"/>
  </r>
  <r>
    <d v="2025-10-14T00:00:00"/>
    <s v="Susie Shuster"/>
    <s v="Female"/>
    <s v="Apia"/>
    <n v="7756345"/>
    <s v="Nuu"/>
    <x v="3"/>
    <x v="8"/>
    <x v="8"/>
    <x v="20"/>
    <x v="0"/>
    <n v="2"/>
    <x v="0"/>
    <x v="0"/>
    <n v="2257926"/>
  </r>
  <r>
    <d v="2025-10-14T00:00:00"/>
    <s v="Afaese Fau"/>
    <s v="Male"/>
    <s v="Piula"/>
    <n v="7627685"/>
    <s v="Nuu"/>
    <x v="2"/>
    <x v="4"/>
    <x v="4"/>
    <x v="7"/>
    <x v="0"/>
    <n v="7"/>
    <x v="0"/>
    <x v="14"/>
    <n v="2257927"/>
  </r>
  <r>
    <d v="2025-10-14T00:00:00"/>
    <s v="Afaese Fau"/>
    <s v="Male"/>
    <s v="Piula"/>
    <n v="7627685"/>
    <s v="Nuu"/>
    <x v="2"/>
    <x v="13"/>
    <x v="13"/>
    <x v="17"/>
    <x v="0"/>
    <n v="3"/>
    <x v="0"/>
    <x v="5"/>
    <n v="2257927"/>
  </r>
  <r>
    <d v="2025-10-14T00:00:00"/>
    <s v="Afaese Fau"/>
    <s v="Male"/>
    <s v="Piula"/>
    <n v="7627685"/>
    <s v="Nuu"/>
    <x v="2"/>
    <x v="12"/>
    <x v="12"/>
    <x v="16"/>
    <x v="0"/>
    <n v="8"/>
    <x v="0"/>
    <x v="24"/>
    <n v="2257927"/>
  </r>
  <r>
    <d v="2025-10-14T00:00:00"/>
    <s v="PHL"/>
    <s v="Male"/>
    <s v="Maninoa Siumu"/>
    <n v="7684810"/>
    <s v="Nuu"/>
    <x v="2"/>
    <x v="5"/>
    <x v="5"/>
    <x v="9"/>
    <x v="2"/>
    <n v="2"/>
    <x v="3"/>
    <x v="12"/>
    <n v="2257928"/>
  </r>
  <r>
    <d v="2025-10-14T00:00:00"/>
    <s v="PHL"/>
    <s v="Male"/>
    <s v="Maninoa Siumu"/>
    <n v="7684810"/>
    <s v="Nuu"/>
    <x v="2"/>
    <x v="5"/>
    <x v="5"/>
    <x v="5"/>
    <x v="0"/>
    <n v="10"/>
    <x v="0"/>
    <x v="8"/>
    <n v="2257928"/>
  </r>
  <r>
    <d v="2025-10-14T00:00:00"/>
    <s v="PHL"/>
    <s v="Male"/>
    <s v="Maninoa Siumu"/>
    <n v="7684810"/>
    <s v="Nuu"/>
    <x v="2"/>
    <x v="13"/>
    <x v="13"/>
    <x v="17"/>
    <x v="0"/>
    <n v="10"/>
    <x v="0"/>
    <x v="8"/>
    <n v="2257928"/>
  </r>
  <r>
    <d v="2025-10-14T00:00:00"/>
    <s v="PHL"/>
    <s v="Male"/>
    <s v="Maninoa Siumu"/>
    <n v="7684810"/>
    <s v="Nuu"/>
    <x v="2"/>
    <x v="4"/>
    <x v="4"/>
    <x v="24"/>
    <x v="0"/>
    <n v="10"/>
    <x v="0"/>
    <x v="8"/>
    <n v="2257928"/>
  </r>
  <r>
    <d v="2025-10-14T00:00:00"/>
    <s v="Atlas Ah Liki"/>
    <s v="Male"/>
    <s v="Ululoloa"/>
    <n v="7664317"/>
    <s v="Nuu"/>
    <x v="2"/>
    <x v="13"/>
    <x v="13"/>
    <x v="17"/>
    <x v="0"/>
    <n v="5"/>
    <x v="0"/>
    <x v="2"/>
    <n v="2257929"/>
  </r>
  <r>
    <d v="2025-10-14T00:00:00"/>
    <s v="Atlas Ah Liki"/>
    <s v="Male"/>
    <s v="Ululoloa"/>
    <n v="7664317"/>
    <s v="Nuu"/>
    <x v="2"/>
    <x v="11"/>
    <x v="11"/>
    <x v="14"/>
    <x v="0"/>
    <n v="5"/>
    <x v="0"/>
    <x v="2"/>
    <n v="2257929"/>
  </r>
  <r>
    <d v="2025-10-14T00:00:00"/>
    <s v="Atlas Ah Liki"/>
    <s v="Male"/>
    <s v="Ululoloa"/>
    <n v="7664317"/>
    <s v="Nuu"/>
    <x v="2"/>
    <x v="4"/>
    <x v="4"/>
    <x v="24"/>
    <x v="0"/>
    <n v="5"/>
    <x v="0"/>
    <x v="2"/>
    <n v="2257929"/>
  </r>
  <r>
    <d v="2025-10-14T00:00:00"/>
    <s v="Atlas Ah Liki"/>
    <s v="Male"/>
    <s v="Ululoloa"/>
    <n v="7664317"/>
    <s v="Nuu"/>
    <x v="2"/>
    <x v="15"/>
    <x v="15"/>
    <x v="21"/>
    <x v="0"/>
    <n v="10"/>
    <x v="0"/>
    <x v="8"/>
    <n v="2257929"/>
  </r>
  <r>
    <d v="2025-10-14T00:00:00"/>
    <s v="Atlas Ah Liki"/>
    <s v="Male"/>
    <s v="Ululoloa"/>
    <n v="7664317"/>
    <s v="Nuu"/>
    <x v="2"/>
    <x v="5"/>
    <x v="5"/>
    <x v="5"/>
    <x v="0"/>
    <n v="5"/>
    <x v="0"/>
    <x v="2"/>
    <n v="2257929"/>
  </r>
  <r>
    <d v="2025-10-14T00:00:00"/>
    <s v="Lepapa Tapunuu"/>
    <s v="Male"/>
    <s v="Piula"/>
    <n v="7721628"/>
    <s v="Nuu"/>
    <x v="2"/>
    <x v="12"/>
    <x v="12"/>
    <x v="25"/>
    <x v="0"/>
    <n v="15"/>
    <x v="0"/>
    <x v="11"/>
    <n v="2257930"/>
  </r>
  <r>
    <d v="2025-10-14T00:00:00"/>
    <s v="Lepapa Tapunuu"/>
    <s v="Male"/>
    <s v="Piula"/>
    <n v="7721628"/>
    <s v="Nuu"/>
    <x v="2"/>
    <x v="7"/>
    <x v="7"/>
    <x v="7"/>
    <x v="0"/>
    <n v="10"/>
    <x v="0"/>
    <x v="8"/>
    <n v="2257930"/>
  </r>
  <r>
    <d v="2025-10-14T00:00:00"/>
    <s v="Lepapa Tapunuu"/>
    <s v="Male"/>
    <s v="Piula"/>
    <n v="7721628"/>
    <s v="Nuu"/>
    <x v="2"/>
    <x v="15"/>
    <x v="15"/>
    <x v="21"/>
    <x v="0"/>
    <n v="10"/>
    <x v="0"/>
    <x v="8"/>
    <n v="2257930"/>
  </r>
  <r>
    <d v="2025-10-14T00:00:00"/>
    <s v="Surita Levi"/>
    <s v="Female"/>
    <s v="Vaitele / Aleisa"/>
    <n v="7786312"/>
    <s v="Nuu"/>
    <x v="2"/>
    <x v="4"/>
    <x v="4"/>
    <x v="7"/>
    <x v="0"/>
    <n v="30"/>
    <x v="0"/>
    <x v="18"/>
    <n v="2257931"/>
  </r>
  <r>
    <d v="2025-10-14T00:00:00"/>
    <s v="Surita Levi"/>
    <s v="Female"/>
    <s v="Vaitele / Aleisa"/>
    <n v="7786312"/>
    <s v="Nuu"/>
    <x v="2"/>
    <x v="13"/>
    <x v="13"/>
    <x v="17"/>
    <x v="0"/>
    <n v="10"/>
    <x v="0"/>
    <x v="8"/>
    <n v="2257931"/>
  </r>
  <r>
    <d v="2025-10-14T00:00:00"/>
    <s v="Surita Levi"/>
    <s v="Female"/>
    <s v="Vaitele / Aleisa"/>
    <n v="7786312"/>
    <s v="Nuu"/>
    <x v="2"/>
    <x v="11"/>
    <x v="11"/>
    <x v="14"/>
    <x v="0"/>
    <n v="10"/>
    <x v="0"/>
    <x v="8"/>
    <n v="2257931"/>
  </r>
  <r>
    <s v="15/10/2025"/>
    <s v="Fepuleai"/>
    <s v="Male"/>
    <s v="Vailoa"/>
    <n v="7766655"/>
    <s v="Nuu"/>
    <x v="1"/>
    <x v="1"/>
    <x v="1"/>
    <x v="1"/>
    <x v="1"/>
    <n v="6"/>
    <x v="1"/>
    <x v="25"/>
    <n v="2257937"/>
  </r>
  <r>
    <s v="15/10/2025"/>
    <s v="Fepuleai"/>
    <s v="Male"/>
    <s v="Vailoa"/>
    <n v="7766655"/>
    <s v="Nuu"/>
    <x v="0"/>
    <x v="25"/>
    <x v="25"/>
    <x v="34"/>
    <x v="0"/>
    <n v="6"/>
    <x v="0"/>
    <x v="10"/>
    <n v="2257937"/>
  </r>
  <r>
    <s v="15/10/2025"/>
    <s v="Fetaui Pulesi"/>
    <s v="Male"/>
    <s v="Aleisa"/>
    <n v="7512705"/>
    <s v="Atele"/>
    <x v="0"/>
    <x v="2"/>
    <x v="2"/>
    <x v="2"/>
    <x v="1"/>
    <n v="1"/>
    <x v="0"/>
    <x v="13"/>
    <n v="2257938"/>
  </r>
  <r>
    <s v="15/10/2025"/>
    <s v="Dr. Seuseu"/>
    <s v="Male"/>
    <s v="Vaitele"/>
    <n v="7574896"/>
    <s v="Nuu"/>
    <x v="0"/>
    <x v="0"/>
    <x v="0"/>
    <x v="0"/>
    <x v="0"/>
    <n v="10"/>
    <x v="0"/>
    <x v="8"/>
    <n v="2257949"/>
  </r>
  <r>
    <s v="15/10/2025"/>
    <s v="Dr. Seuseu"/>
    <s v="Male"/>
    <s v="Vaitele"/>
    <n v="7574896"/>
    <s v="Nuu"/>
    <x v="0"/>
    <x v="26"/>
    <x v="26"/>
    <x v="23"/>
    <x v="0"/>
    <n v="10"/>
    <x v="0"/>
    <x v="8"/>
    <n v="2257949"/>
  </r>
  <r>
    <s v="15/10/2025"/>
    <s v="Dr. Seuseu"/>
    <s v="Male"/>
    <s v="Vaitele"/>
    <n v="7574896"/>
    <s v="Nuu"/>
    <x v="0"/>
    <x v="21"/>
    <x v="21"/>
    <x v="29"/>
    <x v="0"/>
    <n v="10"/>
    <x v="0"/>
    <x v="8"/>
    <n v="2257949"/>
  </r>
  <r>
    <s v="15/10/2025"/>
    <s v="Dr. Seuseu"/>
    <s v="Male"/>
    <s v="Vaitele"/>
    <n v="7574896"/>
    <s v="Nuu"/>
    <x v="0"/>
    <x v="18"/>
    <x v="18"/>
    <x v="26"/>
    <x v="0"/>
    <n v="20"/>
    <x v="0"/>
    <x v="4"/>
    <n v="2257950"/>
  </r>
  <r>
    <s v="15/10/2025"/>
    <s v="Dr. Seuseu"/>
    <s v="Male"/>
    <s v="Vaitele"/>
    <n v="7574896"/>
    <s v="Nuu"/>
    <x v="0"/>
    <x v="2"/>
    <x v="2"/>
    <x v="2"/>
    <x v="1"/>
    <n v="5"/>
    <x v="2"/>
    <x v="16"/>
    <n v="2257950"/>
  </r>
  <r>
    <d v="2025-10-15T00:00:00"/>
    <s v="Farani Keniseli"/>
    <s v="Male"/>
    <s v="Tufulele"/>
    <n v="7756897"/>
    <s v="Nuu"/>
    <x v="2"/>
    <x v="12"/>
    <x v="12"/>
    <x v="16"/>
    <x v="0"/>
    <n v="30"/>
    <x v="0"/>
    <x v="18"/>
    <n v="2257935"/>
  </r>
  <r>
    <d v="2025-10-15T00:00:00"/>
    <s v="Farani Keniseli"/>
    <s v="Male"/>
    <s v="Tufulele"/>
    <n v="7756897"/>
    <s v="Nuu"/>
    <x v="2"/>
    <x v="12"/>
    <x v="12"/>
    <x v="25"/>
    <x v="0"/>
    <n v="30"/>
    <x v="0"/>
    <x v="18"/>
    <n v="2257935"/>
  </r>
  <r>
    <d v="2025-10-15T00:00:00"/>
    <s v="Fetaui Pulusi"/>
    <s v="Female"/>
    <s v="Aleisa"/>
    <n v="7512705"/>
    <s v="Nuu"/>
    <x v="2"/>
    <x v="5"/>
    <x v="5"/>
    <x v="9"/>
    <x v="2"/>
    <n v="3"/>
    <x v="3"/>
    <x v="3"/>
    <n v="2257936"/>
  </r>
  <r>
    <d v="2025-10-15T00:00:00"/>
    <s v="Fetaui Pulusi"/>
    <s v="Female"/>
    <s v="Aleisa"/>
    <n v="7512705"/>
    <s v="Nuu"/>
    <x v="2"/>
    <x v="7"/>
    <x v="7"/>
    <x v="7"/>
    <x v="0"/>
    <n v="22"/>
    <x v="0"/>
    <x v="26"/>
    <n v="2257936"/>
  </r>
  <r>
    <d v="2025-10-15T00:00:00"/>
    <s v="Elizabeth Samuelu"/>
    <s v="Female"/>
    <s v="Piula"/>
    <n v="7789503"/>
    <s v="Nuu"/>
    <x v="2"/>
    <x v="5"/>
    <x v="5"/>
    <x v="9"/>
    <x v="2"/>
    <n v="3"/>
    <x v="3"/>
    <x v="3"/>
    <n v="2257939"/>
  </r>
  <r>
    <d v="2025-10-15T00:00:00"/>
    <s v="Elizabeth Samuelu"/>
    <s v="Female"/>
    <s v="Piula"/>
    <n v="7789503"/>
    <s v="Nuu"/>
    <x v="2"/>
    <x v="7"/>
    <x v="7"/>
    <x v="11"/>
    <x v="0"/>
    <n v="6"/>
    <x v="0"/>
    <x v="10"/>
    <n v="2257939"/>
  </r>
  <r>
    <d v="2025-10-15T00:00:00"/>
    <s v="Elizabeth Samuelu"/>
    <s v="Female"/>
    <s v="Piula"/>
    <n v="7789503"/>
    <s v="Nuu"/>
    <x v="2"/>
    <x v="10"/>
    <x v="10"/>
    <x v="13"/>
    <x v="0"/>
    <n v="6"/>
    <x v="0"/>
    <x v="10"/>
    <n v="2257939"/>
  </r>
  <r>
    <d v="2025-10-15T00:00:00"/>
    <s v="Elizabeth Samuelu"/>
    <s v="Female"/>
    <s v="Piula"/>
    <n v="7789503"/>
    <s v="Nuu"/>
    <x v="2"/>
    <x v="9"/>
    <x v="9"/>
    <x v="10"/>
    <x v="0"/>
    <n v="5"/>
    <x v="0"/>
    <x v="2"/>
    <n v="2257939"/>
  </r>
  <r>
    <d v="2025-10-15T00:00:00"/>
    <s v="Florence Bourne"/>
    <s v="Female"/>
    <s v="Vaitele Fou"/>
    <n v="7735160"/>
    <s v="Nuu"/>
    <x v="2"/>
    <x v="6"/>
    <x v="6"/>
    <x v="6"/>
    <x v="0"/>
    <n v="15"/>
    <x v="0"/>
    <x v="11"/>
    <n v="2257940"/>
  </r>
  <r>
    <d v="2025-10-15T00:00:00"/>
    <s v="Florence Bourne"/>
    <s v="Female"/>
    <s v="Vaitele Fou"/>
    <n v="7735160"/>
    <s v="Nuu"/>
    <x v="2"/>
    <x v="7"/>
    <x v="7"/>
    <x v="7"/>
    <x v="0"/>
    <n v="5"/>
    <x v="0"/>
    <x v="2"/>
    <n v="2257940"/>
  </r>
  <r>
    <d v="2025-10-15T00:00:00"/>
    <s v="Lila Cricton"/>
    <s v="Male"/>
    <s v="Satapuala"/>
    <n v="7372989"/>
    <s v="Nuu"/>
    <x v="2"/>
    <x v="15"/>
    <x v="15"/>
    <x v="21"/>
    <x v="0"/>
    <n v="3"/>
    <x v="0"/>
    <x v="5"/>
    <n v="2257941"/>
  </r>
  <r>
    <d v="2025-10-15T00:00:00"/>
    <s v="Lila Cricton"/>
    <s v="Male"/>
    <s v="Satapuala"/>
    <n v="7372989"/>
    <s v="Nuu"/>
    <x v="2"/>
    <x v="9"/>
    <x v="9"/>
    <x v="10"/>
    <x v="0"/>
    <n v="10"/>
    <x v="0"/>
    <x v="8"/>
    <n v="2257941"/>
  </r>
  <r>
    <d v="2025-10-15T00:00:00"/>
    <s v="Lila Cricton"/>
    <s v="Male"/>
    <s v="Satapuala"/>
    <n v="7372989"/>
    <s v="Nuu"/>
    <x v="2"/>
    <x v="6"/>
    <x v="6"/>
    <x v="6"/>
    <x v="0"/>
    <n v="4"/>
    <x v="0"/>
    <x v="6"/>
    <n v="2257941"/>
  </r>
  <r>
    <d v="2025-10-15T00:00:00"/>
    <s v="Lila Cricton"/>
    <s v="Male"/>
    <s v="Satapuala"/>
    <n v="7372989"/>
    <s v="Nuu"/>
    <x v="2"/>
    <x v="4"/>
    <x v="4"/>
    <x v="24"/>
    <x v="0"/>
    <n v="5"/>
    <x v="0"/>
    <x v="2"/>
    <n v="2257941"/>
  </r>
  <r>
    <d v="2025-10-15T00:00:00"/>
    <s v="Lila Cricton"/>
    <s v="Male"/>
    <s v="Satapuala"/>
    <n v="7372989"/>
    <s v="Nuu"/>
    <x v="3"/>
    <x v="8"/>
    <x v="8"/>
    <x v="8"/>
    <x v="0"/>
    <n v="1"/>
    <x v="0"/>
    <x v="13"/>
    <n v="2257941"/>
  </r>
  <r>
    <d v="2025-10-15T00:00:00"/>
    <s v="Lila Cricton"/>
    <s v="Male"/>
    <s v="Satapuala"/>
    <n v="7372989"/>
    <s v="Nuu"/>
    <x v="2"/>
    <x v="7"/>
    <x v="7"/>
    <x v="7"/>
    <x v="0"/>
    <n v="5"/>
    <x v="0"/>
    <x v="2"/>
    <n v="2257941"/>
  </r>
  <r>
    <d v="2025-10-15T00:00:00"/>
    <s v="Lila Cricton"/>
    <s v="Male"/>
    <s v="Satapuala"/>
    <n v="7372989"/>
    <s v="Nuu"/>
    <x v="2"/>
    <x v="10"/>
    <x v="10"/>
    <x v="13"/>
    <x v="0"/>
    <n v="2"/>
    <x v="0"/>
    <x v="0"/>
    <n v="2257941"/>
  </r>
  <r>
    <d v="2025-10-15T00:00:00"/>
    <s v="Ratu Keli Faimata"/>
    <s v="Male"/>
    <s v="Piula"/>
    <n v="7299471"/>
    <s v="Nuu"/>
    <x v="2"/>
    <x v="12"/>
    <x v="12"/>
    <x v="16"/>
    <x v="0"/>
    <n v="15"/>
    <x v="0"/>
    <x v="11"/>
    <n v="2257942"/>
  </r>
  <r>
    <d v="2025-10-15T00:00:00"/>
    <s v="Ratu Keli Faimata"/>
    <s v="Male"/>
    <s v="Piula"/>
    <n v="7299471"/>
    <s v="Nuu"/>
    <x v="2"/>
    <x v="12"/>
    <x v="12"/>
    <x v="25"/>
    <x v="0"/>
    <n v="15"/>
    <x v="0"/>
    <x v="11"/>
    <n v="2257942"/>
  </r>
  <r>
    <d v="2025-10-15T00:00:00"/>
    <s v="Paulo Wong"/>
    <s v="Male"/>
    <s v="Tapatapao"/>
    <n v="7629399"/>
    <s v="Nuu"/>
    <x v="2"/>
    <x v="7"/>
    <x v="7"/>
    <x v="7"/>
    <x v="0"/>
    <n v="10"/>
    <x v="0"/>
    <x v="8"/>
    <n v="2257943"/>
  </r>
  <r>
    <d v="2025-10-15T00:00:00"/>
    <s v="Paulo Wong"/>
    <s v="Male"/>
    <s v="Tapatapao"/>
    <n v="7629399"/>
    <s v="Nuu"/>
    <x v="2"/>
    <x v="6"/>
    <x v="6"/>
    <x v="6"/>
    <x v="0"/>
    <n v="10"/>
    <x v="0"/>
    <x v="8"/>
    <n v="2257943"/>
  </r>
  <r>
    <d v="2025-10-15T00:00:00"/>
    <s v="Paulo Wong"/>
    <s v="Male"/>
    <s v="Tapatapao"/>
    <n v="7629399"/>
    <s v="Nuu"/>
    <x v="2"/>
    <x v="15"/>
    <x v="15"/>
    <x v="21"/>
    <x v="0"/>
    <n v="5"/>
    <x v="0"/>
    <x v="2"/>
    <n v="2257943"/>
  </r>
  <r>
    <d v="2025-10-15T00:00:00"/>
    <s v="Mese Tapu"/>
    <s v="Female"/>
    <s v="Faleasiu"/>
    <n v="7772441"/>
    <s v="Nuu"/>
    <x v="2"/>
    <x v="15"/>
    <x v="15"/>
    <x v="21"/>
    <x v="0"/>
    <n v="20"/>
    <x v="0"/>
    <x v="4"/>
    <n v="2257944"/>
  </r>
  <r>
    <d v="2025-10-15T00:00:00"/>
    <s v="Mese Tapu"/>
    <s v="Female"/>
    <s v="Faleasiu"/>
    <n v="7772441"/>
    <s v="Nuu"/>
    <x v="2"/>
    <x v="6"/>
    <x v="6"/>
    <x v="6"/>
    <x v="0"/>
    <n v="20"/>
    <x v="0"/>
    <x v="4"/>
    <n v="2257944"/>
  </r>
  <r>
    <d v="2025-10-15T00:00:00"/>
    <s v="Joe Ioane"/>
    <s v="Male"/>
    <s v="Mulivai"/>
    <n v="7730516"/>
    <s v="Nuu"/>
    <x v="2"/>
    <x v="4"/>
    <x v="4"/>
    <x v="24"/>
    <x v="0"/>
    <n v="5"/>
    <x v="0"/>
    <x v="2"/>
    <n v="2257945"/>
  </r>
  <r>
    <d v="2025-10-15T00:00:00"/>
    <s v="Joe Ioane"/>
    <s v="Male"/>
    <s v="Mulivai"/>
    <n v="7730516"/>
    <s v="Nuu"/>
    <x v="2"/>
    <x v="6"/>
    <x v="6"/>
    <x v="6"/>
    <x v="0"/>
    <n v="15"/>
    <x v="0"/>
    <x v="11"/>
    <n v="2257945"/>
  </r>
  <r>
    <d v="2025-10-15T00:00:00"/>
    <s v="Joe Ioane"/>
    <s v="Male"/>
    <s v="Mulivai"/>
    <n v="7730516"/>
    <s v="Nuu"/>
    <x v="2"/>
    <x v="11"/>
    <x v="11"/>
    <x v="14"/>
    <x v="0"/>
    <n v="10"/>
    <x v="0"/>
    <x v="8"/>
    <n v="2257945"/>
  </r>
  <r>
    <d v="2025-10-15T00:00:00"/>
    <s v="Joe Ioane"/>
    <s v="Male"/>
    <s v="Mulivai"/>
    <n v="7730516"/>
    <s v="Nuu"/>
    <x v="2"/>
    <x v="9"/>
    <x v="9"/>
    <x v="10"/>
    <x v="0"/>
    <n v="10"/>
    <x v="0"/>
    <x v="8"/>
    <n v="2257945"/>
  </r>
  <r>
    <d v="2025-10-15T00:00:00"/>
    <s v="Lynetta Tavita"/>
    <s v="Female"/>
    <s v="Salesatele"/>
    <n v="7172086"/>
    <s v="Nuu"/>
    <x v="2"/>
    <x v="7"/>
    <x v="7"/>
    <x v="7"/>
    <x v="0"/>
    <n v="10"/>
    <x v="0"/>
    <x v="8"/>
    <n v="2257947"/>
  </r>
  <r>
    <d v="2025-10-15T00:00:00"/>
    <s v="Lynetta Tavita"/>
    <s v="Female"/>
    <s v="Salesatele"/>
    <n v="7172086"/>
    <s v="Nuu"/>
    <x v="2"/>
    <x v="9"/>
    <x v="9"/>
    <x v="10"/>
    <x v="0"/>
    <n v="5"/>
    <x v="0"/>
    <x v="2"/>
    <n v="2257947"/>
  </r>
  <r>
    <d v="2025-10-15T00:00:00"/>
    <s v="Lynetta Tavita"/>
    <s v="Female"/>
    <s v="Salesatele"/>
    <n v="7172086"/>
    <s v="Nuu"/>
    <x v="2"/>
    <x v="14"/>
    <x v="14"/>
    <x v="35"/>
    <x v="0"/>
    <n v="3"/>
    <x v="0"/>
    <x v="5"/>
    <n v="2257947"/>
  </r>
  <r>
    <d v="2025-10-15T00:00:00"/>
    <s v="Fiti Levi"/>
    <s v="Female"/>
    <s v="Aleisa"/>
    <n v="7603744"/>
    <s v="Nuu"/>
    <x v="2"/>
    <x v="11"/>
    <x v="11"/>
    <x v="14"/>
    <x v="0"/>
    <n v="6"/>
    <x v="0"/>
    <x v="10"/>
    <n v="2257948"/>
  </r>
  <r>
    <d v="2025-10-15T00:00:00"/>
    <s v="Fiti Levi"/>
    <s v="Female"/>
    <s v="Aleisa"/>
    <n v="7603744"/>
    <s v="Nuu"/>
    <x v="2"/>
    <x v="13"/>
    <x v="13"/>
    <x v="17"/>
    <x v="0"/>
    <n v="6"/>
    <x v="0"/>
    <x v="10"/>
    <n v="2257948"/>
  </r>
  <r>
    <d v="2025-10-15T00:00:00"/>
    <s v="Fiti Levi"/>
    <s v="Female"/>
    <s v="Aleisa"/>
    <n v="7603744"/>
    <s v="Nuu"/>
    <x v="2"/>
    <x v="15"/>
    <x v="15"/>
    <x v="21"/>
    <x v="0"/>
    <n v="5"/>
    <x v="0"/>
    <x v="2"/>
    <n v="2257948"/>
  </r>
  <r>
    <d v="2025-10-15T00:00:00"/>
    <s v="Fiti Levi"/>
    <s v="Female"/>
    <s v="Aleisa"/>
    <n v="7603744"/>
    <s v="Nuu"/>
    <x v="3"/>
    <x v="8"/>
    <x v="8"/>
    <x v="8"/>
    <x v="0"/>
    <n v="4"/>
    <x v="0"/>
    <x v="6"/>
    <n v="2257948"/>
  </r>
  <r>
    <d v="2025-10-15T00:00:00"/>
    <s v="Fiti Levi"/>
    <s v="Female"/>
    <s v="Aleisa"/>
    <n v="7603744"/>
    <s v="Nuu"/>
    <x v="2"/>
    <x v="12"/>
    <x v="12"/>
    <x v="25"/>
    <x v="0"/>
    <n v="6"/>
    <x v="0"/>
    <x v="10"/>
    <n v="2257948"/>
  </r>
  <r>
    <d v="2025-10-15T00:00:00"/>
    <s v="Fiti Levi"/>
    <s v="Female"/>
    <s v="Aleisa"/>
    <n v="7603744"/>
    <s v="Nuu"/>
    <x v="2"/>
    <x v="12"/>
    <x v="12"/>
    <x v="16"/>
    <x v="0"/>
    <n v="6"/>
    <x v="0"/>
    <x v="10"/>
    <n v="2257948"/>
  </r>
  <r>
    <d v="2025-10-15T00:00:00"/>
    <s v="Fiti Levi"/>
    <s v="Female"/>
    <s v="Aleisa"/>
    <n v="7603744"/>
    <s v="Nuu"/>
    <x v="2"/>
    <x v="7"/>
    <x v="7"/>
    <x v="11"/>
    <x v="0"/>
    <n v="6"/>
    <x v="0"/>
    <x v="10"/>
    <n v="2257948"/>
  </r>
  <r>
    <d v="2025-10-15T00:00:00"/>
    <s v="Afa Gaogao"/>
    <s v="Male"/>
    <s v="Faleula"/>
    <n v="0"/>
    <s v="Nuu"/>
    <x v="2"/>
    <x v="4"/>
    <x v="4"/>
    <x v="7"/>
    <x v="0"/>
    <n v="5"/>
    <x v="0"/>
    <x v="2"/>
    <n v="2257954"/>
  </r>
  <r>
    <d v="2025-10-15T00:00:00"/>
    <s v="Afa Gaogao"/>
    <s v="Male"/>
    <s v="Faleula"/>
    <n v="0"/>
    <s v="Nuu"/>
    <x v="2"/>
    <x v="6"/>
    <x v="6"/>
    <x v="6"/>
    <x v="0"/>
    <n v="5"/>
    <x v="0"/>
    <x v="2"/>
    <n v="2257954"/>
  </r>
  <r>
    <d v="2025-10-16T00:00:00"/>
    <s v="Sonny Niue"/>
    <s v="Male"/>
    <s v="Fagalii"/>
    <n v="7313172"/>
    <s v="Nuu"/>
    <x v="2"/>
    <x v="15"/>
    <x v="15"/>
    <x v="21"/>
    <x v="0"/>
    <n v="20"/>
    <x v="0"/>
    <x v="4"/>
    <n v="2257956"/>
  </r>
  <r>
    <d v="2025-10-16T00:00:00"/>
    <s v="Sonny Niue"/>
    <s v="Male"/>
    <s v="Fagalii"/>
    <n v="7313172"/>
    <s v="Nuu"/>
    <x v="2"/>
    <x v="7"/>
    <x v="7"/>
    <x v="11"/>
    <x v="0"/>
    <n v="20"/>
    <x v="0"/>
    <x v="4"/>
    <n v="2257956"/>
  </r>
  <r>
    <d v="2025-10-16T00:00:00"/>
    <s v="Sitivi Kamu"/>
    <s v="Male"/>
    <s v="Piula"/>
    <n v="7753472"/>
    <s v="Nuu"/>
    <x v="2"/>
    <x v="5"/>
    <x v="5"/>
    <x v="9"/>
    <x v="2"/>
    <n v="2"/>
    <x v="4"/>
    <x v="4"/>
    <n v="2257957"/>
  </r>
  <r>
    <d v="2025-10-16T00:00:00"/>
    <s v="Mese Nonumalo"/>
    <s v="Male"/>
    <s v="Faleasiu"/>
    <n v="7744774"/>
    <s v="Nuu"/>
    <x v="2"/>
    <x v="6"/>
    <x v="6"/>
    <x v="6"/>
    <x v="0"/>
    <n v="10"/>
    <x v="0"/>
    <x v="8"/>
    <n v="2257958"/>
  </r>
  <r>
    <d v="2025-10-16T00:00:00"/>
    <s v="Mese Nonumalo"/>
    <s v="Male"/>
    <s v="Faleasiu"/>
    <n v="7744774"/>
    <s v="Nuu"/>
    <x v="2"/>
    <x v="15"/>
    <x v="15"/>
    <x v="21"/>
    <x v="0"/>
    <n v="10"/>
    <x v="0"/>
    <x v="8"/>
    <n v="2257958"/>
  </r>
  <r>
    <d v="2025-10-16T00:00:00"/>
    <s v="Fasao Farm"/>
    <s v="Female"/>
    <s v="Aleisa"/>
    <n v="7744774"/>
    <s v="Nuu"/>
    <x v="2"/>
    <x v="3"/>
    <x v="3"/>
    <x v="3"/>
    <x v="2"/>
    <n v="5"/>
    <x v="3"/>
    <x v="20"/>
    <n v="2257959"/>
  </r>
  <r>
    <d v="2025-10-16T00:00:00"/>
    <s v="Fasao Farm"/>
    <s v="Female"/>
    <s v="Aleisa"/>
    <n v="7744774"/>
    <s v="Nuu"/>
    <x v="2"/>
    <x v="6"/>
    <x v="6"/>
    <x v="6"/>
    <x v="0"/>
    <n v="50"/>
    <x v="0"/>
    <x v="22"/>
    <n v="2257959"/>
  </r>
  <r>
    <d v="2025-10-16T00:00:00"/>
    <s v="Fasao Farm"/>
    <s v="Female"/>
    <s v="Aleisa"/>
    <n v="7744774"/>
    <s v="Nuu"/>
    <x v="2"/>
    <x v="13"/>
    <x v="13"/>
    <x v="17"/>
    <x v="0"/>
    <n v="10"/>
    <x v="0"/>
    <x v="8"/>
    <n v="2257959"/>
  </r>
  <r>
    <d v="2025-10-16T00:00:00"/>
    <s v="Fasao Farm"/>
    <s v="Female"/>
    <s v="Aleisa"/>
    <n v="7744774"/>
    <s v="Nuu"/>
    <x v="2"/>
    <x v="11"/>
    <x v="11"/>
    <x v="14"/>
    <x v="0"/>
    <n v="10"/>
    <x v="0"/>
    <x v="8"/>
    <n v="2257959"/>
  </r>
  <r>
    <d v="2025-10-16T00:00:00"/>
    <s v="Fuimaono"/>
    <s v="Male"/>
    <s v="Moamoa"/>
    <n v="7711487"/>
    <s v="Nuu"/>
    <x v="2"/>
    <x v="5"/>
    <x v="5"/>
    <x v="9"/>
    <x v="2"/>
    <n v="3"/>
    <x v="3"/>
    <x v="3"/>
    <n v="2257960"/>
  </r>
  <r>
    <d v="2025-10-16T00:00:00"/>
    <s v="Wendy Percival"/>
    <s v="Female"/>
    <s v="Tiapapata"/>
    <n v="7711487"/>
    <s v="Nuu"/>
    <x v="2"/>
    <x v="12"/>
    <x v="12"/>
    <x v="25"/>
    <x v="0"/>
    <n v="24"/>
    <x v="0"/>
    <x v="9"/>
    <n v="2257962"/>
  </r>
  <r>
    <d v="2025-10-16T00:00:00"/>
    <s v="Wendy Percival"/>
    <s v="Female"/>
    <s v="Tiapapata"/>
    <n v="7711487"/>
    <s v="Nuu"/>
    <x v="2"/>
    <x v="7"/>
    <x v="7"/>
    <x v="7"/>
    <x v="0"/>
    <n v="20"/>
    <x v="0"/>
    <x v="4"/>
    <n v="2257962"/>
  </r>
  <r>
    <d v="2025-10-16T00:00:00"/>
    <s v="Wendy Percival"/>
    <s v="Female"/>
    <s v="Tiapapata"/>
    <n v="7711487"/>
    <s v="Nuu"/>
    <x v="2"/>
    <x v="5"/>
    <x v="5"/>
    <x v="5"/>
    <x v="0"/>
    <n v="6"/>
    <x v="0"/>
    <x v="10"/>
    <n v="2257962"/>
  </r>
  <r>
    <d v="2025-10-16T00:00:00"/>
    <s v="Wendy Percival"/>
    <s v="Female"/>
    <s v="Tiapapata"/>
    <n v="7711487"/>
    <s v="Nuu"/>
    <x v="2"/>
    <x v="9"/>
    <x v="9"/>
    <x v="10"/>
    <x v="0"/>
    <n v="5"/>
    <x v="0"/>
    <x v="2"/>
    <n v="2257962"/>
  </r>
  <r>
    <d v="2025-10-16T00:00:00"/>
    <s v="Wendy Percival"/>
    <s v="Female"/>
    <s v="Tiapapata"/>
    <n v="7711487"/>
    <s v="Nuu"/>
    <x v="2"/>
    <x v="10"/>
    <x v="10"/>
    <x v="13"/>
    <x v="0"/>
    <n v="3"/>
    <x v="0"/>
    <x v="5"/>
    <n v="2257962"/>
  </r>
  <r>
    <d v="2025-10-16T00:00:00"/>
    <s v="Wendy Percival"/>
    <s v="Female"/>
    <s v="Tiapapata"/>
    <n v="7711487"/>
    <s v="Nuu"/>
    <x v="2"/>
    <x v="15"/>
    <x v="15"/>
    <x v="21"/>
    <x v="0"/>
    <n v="12"/>
    <x v="0"/>
    <x v="1"/>
    <n v="2257962"/>
  </r>
  <r>
    <d v="2025-10-16T00:00:00"/>
    <s v="Wendy Percival"/>
    <s v="Female"/>
    <s v="Tiapapata"/>
    <n v="7711487"/>
    <s v="Nuu"/>
    <x v="2"/>
    <x v="6"/>
    <x v="6"/>
    <x v="6"/>
    <x v="0"/>
    <n v="12"/>
    <x v="0"/>
    <x v="1"/>
    <n v="2257962"/>
  </r>
  <r>
    <d v="2025-10-16T00:00:00"/>
    <s v="Setima Lefaoseu"/>
    <s v="Female"/>
    <s v="Vaoala"/>
    <n v="7782038"/>
    <s v="Nuu"/>
    <x v="2"/>
    <x v="7"/>
    <x v="7"/>
    <x v="11"/>
    <x v="0"/>
    <n v="30"/>
    <x v="0"/>
    <x v="18"/>
    <n v="2257965"/>
  </r>
  <r>
    <d v="2025-10-16T00:00:00"/>
    <s v="Setima Lefaoseu"/>
    <s v="Female"/>
    <s v="Vaoala"/>
    <n v="7782038"/>
    <s v="Nuu"/>
    <x v="2"/>
    <x v="5"/>
    <x v="5"/>
    <x v="9"/>
    <x v="2"/>
    <n v="2"/>
    <x v="3"/>
    <x v="12"/>
    <n v="2257965"/>
  </r>
  <r>
    <d v="2025-10-16T00:00:00"/>
    <s v="Su'a Frieda"/>
    <s v="Female"/>
    <s v="Vaoala"/>
    <n v="7782038"/>
    <s v="Nuu"/>
    <x v="2"/>
    <x v="15"/>
    <x v="15"/>
    <x v="21"/>
    <x v="0"/>
    <n v="12"/>
    <x v="0"/>
    <x v="1"/>
    <n v="2257966"/>
  </r>
  <r>
    <d v="2025-10-16T00:00:00"/>
    <s v="Su'a Frieda"/>
    <s v="Female"/>
    <s v="Vaoala"/>
    <n v="7782038"/>
    <s v="Nuu"/>
    <x v="2"/>
    <x v="6"/>
    <x v="6"/>
    <x v="6"/>
    <x v="0"/>
    <n v="10"/>
    <x v="0"/>
    <x v="8"/>
    <n v="2257966"/>
  </r>
  <r>
    <d v="2025-10-16T00:00:00"/>
    <s v="Su'a Frieda"/>
    <s v="Female"/>
    <s v="Vaoala"/>
    <n v="7782038"/>
    <s v="Nuu"/>
    <x v="2"/>
    <x v="13"/>
    <x v="13"/>
    <x v="17"/>
    <x v="0"/>
    <n v="3"/>
    <x v="0"/>
    <x v="5"/>
    <n v="2257966"/>
  </r>
  <r>
    <d v="2025-10-16T00:00:00"/>
    <s v="Su'a Frieda"/>
    <s v="Female"/>
    <s v="Vaoala"/>
    <n v="7782038"/>
    <s v="Nuu"/>
    <x v="2"/>
    <x v="7"/>
    <x v="7"/>
    <x v="11"/>
    <x v="0"/>
    <n v="6"/>
    <x v="0"/>
    <x v="10"/>
    <n v="2257966"/>
  </r>
  <r>
    <d v="2025-10-16T00:00:00"/>
    <s v="Lila Cricton"/>
    <s v="Male"/>
    <s v="Satapuala"/>
    <n v="7782038"/>
    <s v="Nuu"/>
    <x v="2"/>
    <x v="5"/>
    <x v="5"/>
    <x v="9"/>
    <x v="2"/>
    <n v="2"/>
    <x v="3"/>
    <x v="12"/>
    <n v="2257967"/>
  </r>
  <r>
    <d v="2025-10-16T00:00:00"/>
    <s v="Lila Cricton"/>
    <s v="Male"/>
    <s v="Satapuala"/>
    <n v="7782038"/>
    <s v="Nuu"/>
    <x v="2"/>
    <x v="15"/>
    <x v="15"/>
    <x v="21"/>
    <x v="0"/>
    <n v="9"/>
    <x v="0"/>
    <x v="27"/>
    <n v="2257967"/>
  </r>
  <r>
    <d v="2025-10-16T00:00:00"/>
    <s v="Lila Cricton"/>
    <s v="Male"/>
    <s v="Satapuala"/>
    <n v="7782038"/>
    <s v="Nuu"/>
    <x v="2"/>
    <x v="9"/>
    <x v="9"/>
    <x v="10"/>
    <x v="0"/>
    <n v="4"/>
    <x v="0"/>
    <x v="6"/>
    <n v="2257967"/>
  </r>
  <r>
    <d v="2025-10-16T00:00:00"/>
    <s v="Lila Cricton"/>
    <s v="Male"/>
    <s v="Satapuala"/>
    <n v="7782038"/>
    <s v="Nuu"/>
    <x v="2"/>
    <x v="10"/>
    <x v="10"/>
    <x v="13"/>
    <x v="0"/>
    <n v="2"/>
    <x v="0"/>
    <x v="0"/>
    <n v="2257967"/>
  </r>
  <r>
    <d v="2025-10-16T00:00:00"/>
    <s v="Liz Leota"/>
    <s v="Female"/>
    <s v="Sinamoga"/>
    <n v="7249680"/>
    <s v="Nuu"/>
    <x v="2"/>
    <x v="5"/>
    <x v="5"/>
    <x v="9"/>
    <x v="2"/>
    <n v="3"/>
    <x v="3"/>
    <x v="3"/>
    <n v="2257969"/>
  </r>
  <r>
    <d v="2025-10-16T00:00:00"/>
    <s v="Lusia Lafaele"/>
    <s v="Female"/>
    <s v="Vaiusu"/>
    <n v="7754565"/>
    <s v="Nuu"/>
    <x v="2"/>
    <x v="7"/>
    <x v="7"/>
    <x v="11"/>
    <x v="0"/>
    <n v="35"/>
    <x v="0"/>
    <x v="28"/>
    <n v="2257970"/>
  </r>
  <r>
    <d v="2025-10-16T00:00:00"/>
    <s v="Lusia Lafaele"/>
    <s v="Female"/>
    <s v="Vaiusu"/>
    <n v="7754565"/>
    <s v="Nuu"/>
    <x v="2"/>
    <x v="10"/>
    <x v="10"/>
    <x v="13"/>
    <x v="0"/>
    <n v="3"/>
    <x v="0"/>
    <x v="5"/>
    <n v="2257970"/>
  </r>
  <r>
    <d v="2025-10-16T00:00:00"/>
    <s v="Lusia Lafaele"/>
    <s v="Female"/>
    <s v="Vaiusu"/>
    <n v="7754565"/>
    <s v="Nuu"/>
    <x v="2"/>
    <x v="15"/>
    <x v="15"/>
    <x v="21"/>
    <x v="0"/>
    <n v="3"/>
    <x v="0"/>
    <x v="5"/>
    <n v="2257970"/>
  </r>
  <r>
    <d v="2025-10-16T00:00:00"/>
    <s v="Lusia Lafaele"/>
    <s v="Female"/>
    <s v="Vaiusu"/>
    <n v="7754565"/>
    <s v="Nuu"/>
    <x v="2"/>
    <x v="6"/>
    <x v="6"/>
    <x v="6"/>
    <x v="0"/>
    <n v="3"/>
    <x v="0"/>
    <x v="5"/>
    <n v="2257970"/>
  </r>
  <r>
    <d v="2025-10-16T00:00:00"/>
    <s v="Lusia Lafaele"/>
    <s v="Female"/>
    <s v="Vaiusu"/>
    <n v="7754565"/>
    <s v="Nuu"/>
    <x v="2"/>
    <x v="14"/>
    <x v="14"/>
    <x v="35"/>
    <x v="0"/>
    <n v="3"/>
    <x v="0"/>
    <x v="5"/>
    <n v="2257970"/>
  </r>
  <r>
    <d v="2025-10-16T00:00:00"/>
    <s v="Peseta Une"/>
    <s v="Male"/>
    <s v="Vaimoso"/>
    <n v="7786778"/>
    <s v="Nuu"/>
    <x v="2"/>
    <x v="7"/>
    <x v="7"/>
    <x v="11"/>
    <x v="0"/>
    <n v="10"/>
    <x v="0"/>
    <x v="8"/>
    <n v="2257971"/>
  </r>
  <r>
    <d v="2025-10-16T00:00:00"/>
    <s v="Peseta Une"/>
    <s v="Male"/>
    <s v="Vaimoso"/>
    <n v="7786778"/>
    <s v="Nuu"/>
    <x v="2"/>
    <x v="6"/>
    <x v="6"/>
    <x v="6"/>
    <x v="0"/>
    <n v="10"/>
    <x v="0"/>
    <x v="8"/>
    <n v="2257971"/>
  </r>
  <r>
    <d v="2025-10-16T00:00:00"/>
    <s v="Peseta Une"/>
    <s v="Male"/>
    <s v="Vaimoso"/>
    <n v="7786778"/>
    <s v="Nuu"/>
    <x v="2"/>
    <x v="4"/>
    <x v="4"/>
    <x v="24"/>
    <x v="0"/>
    <n v="6"/>
    <x v="0"/>
    <x v="10"/>
    <n v="2257971"/>
  </r>
  <r>
    <d v="2025-10-16T00:00:00"/>
    <s v="Peseta Une"/>
    <s v="Male"/>
    <s v="Vaimoso"/>
    <n v="7786778"/>
    <s v="Nuu"/>
    <x v="2"/>
    <x v="15"/>
    <x v="15"/>
    <x v="21"/>
    <x v="0"/>
    <n v="8"/>
    <x v="0"/>
    <x v="24"/>
    <n v="2257971"/>
  </r>
  <r>
    <d v="2025-10-16T00:00:00"/>
    <s v="Mei Zhu"/>
    <s v="Female"/>
    <s v="Moamoa Fou"/>
    <n v="7511515"/>
    <s v="Nuu"/>
    <x v="2"/>
    <x v="6"/>
    <x v="6"/>
    <x v="6"/>
    <x v="0"/>
    <n v="100"/>
    <x v="0"/>
    <x v="23"/>
    <n v="2257972"/>
  </r>
  <r>
    <d v="2025-10-16T00:00:00"/>
    <s v="Mei Zhu"/>
    <s v="Female"/>
    <s v="Moamoa Fou"/>
    <n v="7511515"/>
    <s v="Nuu"/>
    <x v="2"/>
    <x v="12"/>
    <x v="12"/>
    <x v="25"/>
    <x v="0"/>
    <n v="50"/>
    <x v="0"/>
    <x v="22"/>
    <n v="2257972"/>
  </r>
  <r>
    <d v="2025-10-16T00:00:00"/>
    <s v="Navy Collins"/>
    <s v="Male"/>
    <s v="Vaoala"/>
    <n v="22990"/>
    <s v="Nuu"/>
    <x v="3"/>
    <x v="8"/>
    <x v="8"/>
    <x v="8"/>
    <x v="0"/>
    <n v="4"/>
    <x v="0"/>
    <x v="6"/>
    <n v="2257973"/>
  </r>
  <r>
    <d v="2025-10-16T00:00:00"/>
    <s v="Navy Collins"/>
    <s v="Male"/>
    <s v="Vaoala"/>
    <n v="22990"/>
    <s v="Nuu"/>
    <x v="2"/>
    <x v="12"/>
    <x v="12"/>
    <x v="25"/>
    <x v="0"/>
    <n v="4"/>
    <x v="0"/>
    <x v="6"/>
    <n v="2257973"/>
  </r>
  <r>
    <d v="2025-10-16T00:00:00"/>
    <s v="Navy Collins"/>
    <s v="Male"/>
    <s v="Vaoala"/>
    <n v="22990"/>
    <s v="Nuu"/>
    <x v="2"/>
    <x v="15"/>
    <x v="15"/>
    <x v="21"/>
    <x v="0"/>
    <n v="4"/>
    <x v="0"/>
    <x v="6"/>
    <n v="2257973"/>
  </r>
  <r>
    <d v="2025-10-16T00:00:00"/>
    <s v="Navy Collins"/>
    <s v="Male"/>
    <s v="Vaoala"/>
    <n v="22990"/>
    <s v="Nuu"/>
    <x v="2"/>
    <x v="7"/>
    <x v="7"/>
    <x v="11"/>
    <x v="0"/>
    <n v="4"/>
    <x v="0"/>
    <x v="6"/>
    <n v="2257973"/>
  </r>
  <r>
    <d v="2025-10-16T00:00:00"/>
    <s v="Navy Collins"/>
    <s v="Male"/>
    <s v="Vaoala"/>
    <n v="22990"/>
    <s v="Nuu"/>
    <x v="2"/>
    <x v="11"/>
    <x v="11"/>
    <x v="14"/>
    <x v="0"/>
    <n v="4"/>
    <x v="0"/>
    <x v="6"/>
    <n v="2257973"/>
  </r>
  <r>
    <d v="2025-10-16T00:00:00"/>
    <s v="Joseph Walter"/>
    <s v="Male"/>
    <s v="Aleisa"/>
    <n v="0"/>
    <s v="Nuu"/>
    <x v="2"/>
    <x v="15"/>
    <x v="15"/>
    <x v="21"/>
    <x v="0"/>
    <n v="10"/>
    <x v="0"/>
    <x v="8"/>
    <n v="2257974"/>
  </r>
  <r>
    <d v="2025-10-16T00:00:00"/>
    <s v="Joseph Walter"/>
    <s v="Male"/>
    <s v="Aleisa"/>
    <n v="0"/>
    <s v="Nuu"/>
    <x v="2"/>
    <x v="12"/>
    <x v="12"/>
    <x v="16"/>
    <x v="0"/>
    <n v="5"/>
    <x v="0"/>
    <x v="2"/>
    <n v="2257974"/>
  </r>
  <r>
    <d v="2025-10-16T00:00:00"/>
    <s v="Joseph Walter"/>
    <s v="Male"/>
    <s v="Aleisa"/>
    <n v="0"/>
    <s v="Nuu"/>
    <x v="2"/>
    <x v="7"/>
    <x v="7"/>
    <x v="11"/>
    <x v="0"/>
    <n v="5"/>
    <x v="0"/>
    <x v="2"/>
    <n v="2257974"/>
  </r>
  <r>
    <d v="2025-10-16T00:00:00"/>
    <s v="Joseph Walter"/>
    <s v="Male"/>
    <s v="Aleisa"/>
    <n v="0"/>
    <s v="Nuu"/>
    <x v="2"/>
    <x v="11"/>
    <x v="11"/>
    <x v="14"/>
    <x v="0"/>
    <n v="2"/>
    <x v="0"/>
    <x v="0"/>
    <n v="2257974"/>
  </r>
  <r>
    <d v="2025-10-16T00:00:00"/>
    <s v="Sefo Shuster"/>
    <s v="Male"/>
    <s v="Piula"/>
    <n v="7220127"/>
    <s v="Nuu"/>
    <x v="2"/>
    <x v="12"/>
    <x v="12"/>
    <x v="16"/>
    <x v="0"/>
    <n v="10"/>
    <x v="0"/>
    <x v="8"/>
    <n v="2257976"/>
  </r>
  <r>
    <d v="2025-10-16T00:00:00"/>
    <s v="Sefo Shuster"/>
    <s v="Male"/>
    <s v="Piula"/>
    <n v="7220127"/>
    <s v="Nuu"/>
    <x v="2"/>
    <x v="4"/>
    <x v="4"/>
    <x v="7"/>
    <x v="0"/>
    <n v="10"/>
    <x v="0"/>
    <x v="8"/>
    <n v="2257976"/>
  </r>
  <r>
    <d v="2025-10-16T00:00:00"/>
    <s v="Sefo Shuster"/>
    <s v="Male"/>
    <s v="Piula"/>
    <n v="7220127"/>
    <s v="Nuu"/>
    <x v="3"/>
    <x v="8"/>
    <x v="8"/>
    <x v="12"/>
    <x v="0"/>
    <n v="10"/>
    <x v="0"/>
    <x v="8"/>
    <n v="2257976"/>
  </r>
  <r>
    <d v="2025-10-16T00:00:00"/>
    <s v="Sefo Shuster"/>
    <s v="Male"/>
    <s v="Piula"/>
    <n v="7220127"/>
    <s v="Nuu"/>
    <x v="2"/>
    <x v="11"/>
    <x v="11"/>
    <x v="14"/>
    <x v="0"/>
    <n v="5"/>
    <x v="0"/>
    <x v="2"/>
    <n v="2257976"/>
  </r>
  <r>
    <d v="2025-10-16T00:00:00"/>
    <s v="Sefo Shuster"/>
    <s v="Male"/>
    <s v="Piula"/>
    <n v="7220127"/>
    <s v="Nuu"/>
    <x v="2"/>
    <x v="5"/>
    <x v="5"/>
    <x v="9"/>
    <x v="2"/>
    <n v="1"/>
    <x v="3"/>
    <x v="7"/>
    <n v="2257976"/>
  </r>
  <r>
    <s v="16/10/2025"/>
    <s v="Wendy Percival"/>
    <s v="Female"/>
    <s v="Tiapapata"/>
    <n v="0"/>
    <s v="Nuu"/>
    <x v="0"/>
    <x v="25"/>
    <x v="25"/>
    <x v="34"/>
    <x v="0"/>
    <n v="4"/>
    <x v="0"/>
    <x v="6"/>
    <n v="2257961"/>
  </r>
  <r>
    <s v="16/10/2025"/>
    <s v="Wendy Percival"/>
    <s v="Female"/>
    <s v="Tiapapata"/>
    <n v="0"/>
    <s v="Atele"/>
    <x v="0"/>
    <x v="0"/>
    <x v="0"/>
    <x v="0"/>
    <x v="0"/>
    <n v="4"/>
    <x v="0"/>
    <x v="6"/>
    <n v="2257961"/>
  </r>
  <r>
    <s v="16/10/2025"/>
    <s v="Wendy Percival"/>
    <s v="Female"/>
    <s v="Tiapapata"/>
    <n v="0"/>
    <s v="Atele"/>
    <x v="0"/>
    <x v="2"/>
    <x v="2"/>
    <x v="2"/>
    <x v="1"/>
    <n v="2"/>
    <x v="2"/>
    <x v="8"/>
    <n v="2257961"/>
  </r>
  <r>
    <s v="16/10/2025"/>
    <s v="Norman"/>
    <s v="Male"/>
    <s v="Apia"/>
    <n v="0"/>
    <s v="Nuu"/>
    <x v="1"/>
    <x v="1"/>
    <x v="1"/>
    <x v="1"/>
    <x v="1"/>
    <n v="10"/>
    <x v="1"/>
    <x v="17"/>
    <n v="0"/>
  </r>
  <r>
    <s v="16/10/2025"/>
    <s v="Norman"/>
    <s v="Male"/>
    <s v="Apia"/>
    <n v="0"/>
    <s v="Atele"/>
    <x v="1"/>
    <x v="1"/>
    <x v="1"/>
    <x v="1"/>
    <x v="1"/>
    <n v="2"/>
    <x v="1"/>
    <x v="1"/>
    <n v="0"/>
  </r>
  <r>
    <s v="16/10/2025"/>
    <s v="Brianna Fruean"/>
    <s v="Female"/>
    <s v="Vailima"/>
    <n v="0"/>
    <s v="Nuu"/>
    <x v="0"/>
    <x v="0"/>
    <x v="0"/>
    <x v="0"/>
    <x v="0"/>
    <n v="5"/>
    <x v="0"/>
    <x v="2"/>
    <n v="2257968"/>
  </r>
  <r>
    <s v="16/10/2025"/>
    <s v="Brianna Fruean"/>
    <s v="Female"/>
    <s v="Vailima"/>
    <n v="0"/>
    <s v="Nuu"/>
    <x v="0"/>
    <x v="18"/>
    <x v="18"/>
    <x v="26"/>
    <x v="0"/>
    <n v="10"/>
    <x v="0"/>
    <x v="8"/>
    <n v="2257968"/>
  </r>
  <r>
    <s v="16/10/2025"/>
    <s v="Brianna Fruean"/>
    <s v="Female"/>
    <s v="Vailima"/>
    <n v="0"/>
    <s v="Nuu"/>
    <x v="1"/>
    <x v="23"/>
    <x v="23"/>
    <x v="31"/>
    <x v="0"/>
    <n v="8"/>
    <x v="0"/>
    <x v="24"/>
    <n v="2257968"/>
  </r>
  <r>
    <s v="17/10/2025"/>
    <s v="Karina Bell"/>
    <s v="Female"/>
    <s v="Fusi Safata"/>
    <n v="0"/>
    <s v="Nuu"/>
    <x v="0"/>
    <x v="27"/>
    <x v="27"/>
    <x v="36"/>
    <x v="4"/>
    <n v="4"/>
    <x v="1"/>
    <x v="9"/>
    <n v="2257990"/>
  </r>
  <r>
    <s v="17/10/2025"/>
    <s v="Karina Bell"/>
    <s v="Female"/>
    <s v="Fusi Safata"/>
    <n v="0"/>
    <s v="Nuu"/>
    <x v="1"/>
    <x v="20"/>
    <x v="20"/>
    <x v="28"/>
    <x v="1"/>
    <n v="1"/>
    <x v="1"/>
    <x v="10"/>
    <n v="2257990"/>
  </r>
  <r>
    <s v="17/10/2025"/>
    <s v="Ela"/>
    <s v="Female"/>
    <s v="Usoalii"/>
    <n v="0"/>
    <s v="Atele"/>
    <x v="1"/>
    <x v="1"/>
    <x v="1"/>
    <x v="1"/>
    <x v="1"/>
    <n v="10"/>
    <x v="1"/>
    <x v="17"/>
    <n v="2257994"/>
  </r>
  <r>
    <d v="2025-10-17T00:00:00"/>
    <s v="Ace Sofe"/>
    <s v="Male"/>
    <s v="Vailima"/>
    <n v="7773303"/>
    <s v="Nuu"/>
    <x v="2"/>
    <x v="14"/>
    <x v="14"/>
    <x v="35"/>
    <x v="0"/>
    <n v="20"/>
    <x v="0"/>
    <x v="4"/>
    <n v="2257978"/>
  </r>
  <r>
    <d v="2025-10-17T00:00:00"/>
    <s v="Afa Lapan"/>
    <s v="Male"/>
    <s v="Maagiagi"/>
    <n v="7776761"/>
    <s v="Nuu"/>
    <x v="2"/>
    <x v="7"/>
    <x v="7"/>
    <x v="11"/>
    <x v="0"/>
    <n v="10"/>
    <x v="0"/>
    <x v="8"/>
    <n v="2257979"/>
  </r>
  <r>
    <d v="2025-10-17T00:00:00"/>
    <s v="Afa Lapan"/>
    <s v="Male"/>
    <s v="Maagiagi"/>
    <n v="7776761"/>
    <s v="Nuu"/>
    <x v="2"/>
    <x v="13"/>
    <x v="13"/>
    <x v="17"/>
    <x v="0"/>
    <n v="2"/>
    <x v="0"/>
    <x v="0"/>
    <n v="2257979"/>
  </r>
  <r>
    <d v="2025-10-17T00:00:00"/>
    <s v="Afa Lapan"/>
    <s v="Male"/>
    <s v="Maagiagi"/>
    <n v="7776761"/>
    <s v="Nuu"/>
    <x v="2"/>
    <x v="11"/>
    <x v="11"/>
    <x v="14"/>
    <x v="0"/>
    <n v="2"/>
    <x v="0"/>
    <x v="0"/>
    <n v="2257979"/>
  </r>
  <r>
    <d v="2025-10-17T00:00:00"/>
    <s v="Afa Lapan"/>
    <s v="Male"/>
    <s v="Maagiagi"/>
    <n v="7776761"/>
    <s v="Nuu"/>
    <x v="3"/>
    <x v="8"/>
    <x v="8"/>
    <x v="20"/>
    <x v="0"/>
    <n v="4"/>
    <x v="0"/>
    <x v="6"/>
    <n v="2257979"/>
  </r>
  <r>
    <d v="2025-10-17T00:00:00"/>
    <s v="David Jayto"/>
    <s v="Male"/>
    <s v="Alafua"/>
    <n v="7637320"/>
    <s v="Nuu"/>
    <x v="2"/>
    <x v="15"/>
    <x v="15"/>
    <x v="21"/>
    <x v="0"/>
    <n v="4"/>
    <x v="0"/>
    <x v="6"/>
    <n v="2257980"/>
  </r>
  <r>
    <d v="2025-10-17T00:00:00"/>
    <s v="David Jayto"/>
    <s v="Male"/>
    <s v="Alafua"/>
    <n v="7637320"/>
    <s v="Nuu"/>
    <x v="2"/>
    <x v="7"/>
    <x v="7"/>
    <x v="11"/>
    <x v="0"/>
    <n v="4"/>
    <x v="0"/>
    <x v="6"/>
    <n v="2257980"/>
  </r>
  <r>
    <d v="2025-10-17T00:00:00"/>
    <s v="David Jayto"/>
    <s v="Male"/>
    <s v="Alafua"/>
    <n v="7637320"/>
    <s v="Nuu"/>
    <x v="2"/>
    <x v="6"/>
    <x v="6"/>
    <x v="6"/>
    <x v="0"/>
    <n v="10"/>
    <x v="0"/>
    <x v="8"/>
    <n v="2257980"/>
  </r>
  <r>
    <d v="2025-10-17T00:00:00"/>
    <s v="Matalasi Robertoson"/>
    <s v="Male"/>
    <s v="Leauvaa"/>
    <n v="7292097"/>
    <s v="Nuu"/>
    <x v="2"/>
    <x v="15"/>
    <x v="15"/>
    <x v="21"/>
    <x v="0"/>
    <n v="5"/>
    <x v="0"/>
    <x v="2"/>
    <n v="2257981"/>
  </r>
  <r>
    <d v="2025-10-17T00:00:00"/>
    <s v="Matalasi Robertoson"/>
    <s v="Male"/>
    <s v="Leauvaa"/>
    <n v="7292097"/>
    <s v="Nuu"/>
    <x v="2"/>
    <x v="7"/>
    <x v="7"/>
    <x v="11"/>
    <x v="0"/>
    <n v="5"/>
    <x v="0"/>
    <x v="2"/>
    <n v="2257981"/>
  </r>
  <r>
    <d v="2025-10-17T00:00:00"/>
    <s v="Jacinta Lei Sam"/>
    <s v="Female"/>
    <s v="Falelauniu"/>
    <n v="7613622"/>
    <s v="Nuu"/>
    <x v="2"/>
    <x v="11"/>
    <x v="11"/>
    <x v="14"/>
    <x v="0"/>
    <n v="5"/>
    <x v="0"/>
    <x v="2"/>
    <n v="2257992"/>
  </r>
  <r>
    <d v="2025-10-17T00:00:00"/>
    <s v="Jacinta Lei Sam"/>
    <s v="Female"/>
    <s v="Falelauniu"/>
    <n v="7613622"/>
    <s v="Nuu"/>
    <x v="2"/>
    <x v="4"/>
    <x v="4"/>
    <x v="24"/>
    <x v="0"/>
    <n v="5"/>
    <x v="0"/>
    <x v="2"/>
    <n v="2257992"/>
  </r>
  <r>
    <d v="2025-10-17T00:00:00"/>
    <s v="Jacinta Lei Sam"/>
    <s v="Female"/>
    <s v="Falelauniu"/>
    <n v="7613622"/>
    <s v="Nuu"/>
    <x v="2"/>
    <x v="12"/>
    <x v="12"/>
    <x v="25"/>
    <x v="0"/>
    <n v="5"/>
    <x v="0"/>
    <x v="2"/>
    <n v="2257992"/>
  </r>
  <r>
    <d v="2025-10-17T00:00:00"/>
    <s v="Jacinta Lei Sam"/>
    <s v="Female"/>
    <s v="Falelauniu"/>
    <n v="7613622"/>
    <s v="Nuu"/>
    <x v="2"/>
    <x v="4"/>
    <x v="4"/>
    <x v="7"/>
    <x v="0"/>
    <n v="10"/>
    <x v="0"/>
    <x v="8"/>
    <n v="2257992"/>
  </r>
  <r>
    <d v="2025-10-17T00:00:00"/>
    <s v="Jacinta Lei Sam"/>
    <s v="Female"/>
    <s v="Falelauniu"/>
    <n v="7613622"/>
    <s v="Nuu"/>
    <x v="2"/>
    <x v="7"/>
    <x v="7"/>
    <x v="11"/>
    <x v="0"/>
    <n v="10"/>
    <x v="0"/>
    <x v="8"/>
    <n v="2257992"/>
  </r>
  <r>
    <d v="2025-10-17T00:00:00"/>
    <s v="Jacinta Lei Sam"/>
    <s v="Female"/>
    <s v="Falelauniu"/>
    <n v="7613622"/>
    <s v="Nuu"/>
    <x v="2"/>
    <x v="6"/>
    <x v="6"/>
    <x v="6"/>
    <x v="0"/>
    <n v="5"/>
    <x v="0"/>
    <x v="2"/>
    <n v="2257992"/>
  </r>
  <r>
    <d v="2025-10-17T00:00:00"/>
    <s v="Nuufaigata Mulipola"/>
    <s v="Female"/>
    <s v="Musumusu"/>
    <n v="7657689"/>
    <s v="Nuu"/>
    <x v="2"/>
    <x v="15"/>
    <x v="15"/>
    <x v="21"/>
    <x v="0"/>
    <n v="20"/>
    <x v="0"/>
    <x v="4"/>
    <n v="2257982"/>
  </r>
  <r>
    <d v="2025-10-17T00:00:00"/>
    <s v="Nuufaigata Mulipola"/>
    <s v="Female"/>
    <s v="Musumusu"/>
    <n v="7657689"/>
    <s v="Nuu"/>
    <x v="2"/>
    <x v="7"/>
    <x v="7"/>
    <x v="11"/>
    <x v="0"/>
    <n v="20"/>
    <x v="0"/>
    <x v="4"/>
    <n v="2257982"/>
  </r>
  <r>
    <d v="2025-10-17T00:00:00"/>
    <s v="Alfred Burgess"/>
    <s v="Male"/>
    <s v="Lefaga"/>
    <n v="7758384"/>
    <s v="Nuu"/>
    <x v="2"/>
    <x v="13"/>
    <x v="13"/>
    <x v="17"/>
    <x v="0"/>
    <n v="5"/>
    <x v="0"/>
    <x v="2"/>
    <n v="2257985"/>
  </r>
  <r>
    <d v="2025-10-17T00:00:00"/>
    <s v="Alfred Burgess"/>
    <s v="Male"/>
    <s v="Lefaga"/>
    <n v="7758384"/>
    <s v="Nuu"/>
    <x v="3"/>
    <x v="8"/>
    <x v="8"/>
    <x v="20"/>
    <x v="0"/>
    <n v="2"/>
    <x v="0"/>
    <x v="0"/>
    <n v="2257985"/>
  </r>
  <r>
    <d v="2025-10-17T00:00:00"/>
    <s v="Alfred Burgess"/>
    <s v="Male"/>
    <s v="Lefaga"/>
    <n v="7758384"/>
    <s v="Nuu"/>
    <x v="2"/>
    <x v="11"/>
    <x v="11"/>
    <x v="14"/>
    <x v="0"/>
    <n v="5"/>
    <x v="0"/>
    <x v="2"/>
    <n v="2257985"/>
  </r>
  <r>
    <d v="2025-10-17T00:00:00"/>
    <s v="Lavatai"/>
    <s v="Male"/>
    <s v="Piula"/>
    <n v="7758384"/>
    <s v="Nuu"/>
    <x v="2"/>
    <x v="7"/>
    <x v="7"/>
    <x v="11"/>
    <x v="0"/>
    <n v="10"/>
    <x v="0"/>
    <x v="8"/>
    <n v="2257989"/>
  </r>
  <r>
    <d v="2025-10-17T00:00:00"/>
    <s v="Lavatai"/>
    <s v="Male"/>
    <s v="Piula"/>
    <n v="7758384"/>
    <s v="Nuu"/>
    <x v="2"/>
    <x v="6"/>
    <x v="6"/>
    <x v="6"/>
    <x v="0"/>
    <n v="10"/>
    <x v="0"/>
    <x v="8"/>
    <n v="2257989"/>
  </r>
  <r>
    <d v="2025-10-17T00:00:00"/>
    <s v="Monique Bell"/>
    <s v="Female"/>
    <s v="Fusi Safata"/>
    <n v="7758384"/>
    <s v="Nuu"/>
    <x v="3"/>
    <x v="8"/>
    <x v="8"/>
    <x v="20"/>
    <x v="0"/>
    <n v="3"/>
    <x v="0"/>
    <x v="5"/>
    <n v="2257991"/>
  </r>
  <r>
    <d v="2025-10-17T00:00:00"/>
    <s v="Monique Bell"/>
    <s v="Female"/>
    <s v="Fusi Safata"/>
    <n v="7758384"/>
    <s v="Nuu"/>
    <x v="2"/>
    <x v="15"/>
    <x v="15"/>
    <x v="21"/>
    <x v="0"/>
    <n v="2"/>
    <x v="0"/>
    <x v="0"/>
    <n v="2257991"/>
  </r>
  <r>
    <d v="2025-10-17T00:00:00"/>
    <s v="Monique Bell"/>
    <s v="Female"/>
    <s v="Fusi Safata"/>
    <n v="7758384"/>
    <s v="Nuu"/>
    <x v="2"/>
    <x v="7"/>
    <x v="7"/>
    <x v="11"/>
    <x v="0"/>
    <n v="2"/>
    <x v="0"/>
    <x v="0"/>
    <n v="2257991"/>
  </r>
  <r>
    <d v="2025-10-17T00:00:00"/>
    <s v="Monique Bell"/>
    <s v="Female"/>
    <s v="Fusi Safata"/>
    <n v="7758384"/>
    <s v="Nuu"/>
    <x v="2"/>
    <x v="4"/>
    <x v="4"/>
    <x v="24"/>
    <x v="0"/>
    <n v="1"/>
    <x v="0"/>
    <x v="13"/>
    <n v="2257991"/>
  </r>
  <r>
    <d v="2025-10-17T00:00:00"/>
    <s v="Monique Bell"/>
    <s v="Female"/>
    <s v="Fusi Safata"/>
    <n v="7758384"/>
    <s v="Nuu"/>
    <x v="3"/>
    <x v="8"/>
    <x v="8"/>
    <x v="12"/>
    <x v="0"/>
    <n v="2"/>
    <x v="0"/>
    <x v="0"/>
    <n v="2257991"/>
  </r>
  <r>
    <d v="2025-10-17T00:00:00"/>
    <s v="Ioane Sei"/>
    <s v="Male"/>
    <s v="Saoluafata"/>
    <n v="7541951"/>
    <s v="Nuu"/>
    <x v="2"/>
    <x v="7"/>
    <x v="7"/>
    <x v="11"/>
    <x v="0"/>
    <n v="6"/>
    <x v="0"/>
    <x v="10"/>
    <n v="2257993"/>
  </r>
  <r>
    <d v="2025-10-17T00:00:00"/>
    <s v="Ioane Sei"/>
    <s v="Male"/>
    <s v="Saoluafata"/>
    <n v="7541951"/>
    <s v="Nuu"/>
    <x v="2"/>
    <x v="15"/>
    <x v="15"/>
    <x v="21"/>
    <x v="0"/>
    <n v="8"/>
    <x v="0"/>
    <x v="24"/>
    <n v="2257993"/>
  </r>
  <r>
    <d v="2025-10-17T00:00:00"/>
    <s v="Ioane Sei"/>
    <s v="Male"/>
    <s v="Saoluafata"/>
    <n v="7541951"/>
    <s v="Nuu"/>
    <x v="2"/>
    <x v="12"/>
    <x v="12"/>
    <x v="25"/>
    <x v="0"/>
    <n v="20"/>
    <x v="0"/>
    <x v="4"/>
    <n v="2257993"/>
  </r>
  <r>
    <d v="2025-10-17T00:00:00"/>
    <s v="Pita Pita"/>
    <s v="Male"/>
    <s v="Faleasiu"/>
    <n v="0"/>
    <s v="Nuu"/>
    <x v="2"/>
    <x v="3"/>
    <x v="3"/>
    <x v="3"/>
    <x v="2"/>
    <n v="2"/>
    <x v="3"/>
    <x v="12"/>
    <n v="2257997"/>
  </r>
  <r>
    <d v="2025-10-20T00:00:00"/>
    <s v="David Jayto"/>
    <s v="Male"/>
    <s v="Alafua"/>
    <n v="7637320"/>
    <s v="Nuu"/>
    <x v="2"/>
    <x v="6"/>
    <x v="6"/>
    <x v="6"/>
    <x v="0"/>
    <n v="15"/>
    <x v="0"/>
    <x v="11"/>
    <n v="2258000"/>
  </r>
  <r>
    <d v="2025-10-20T00:00:00"/>
    <s v="David Jayto"/>
    <s v="Male"/>
    <s v="Alafua"/>
    <n v="7637320"/>
    <s v="Nuu"/>
    <x v="2"/>
    <x v="15"/>
    <x v="15"/>
    <x v="21"/>
    <x v="0"/>
    <n v="6"/>
    <x v="0"/>
    <x v="10"/>
    <n v="2258000"/>
  </r>
  <r>
    <d v="2025-10-20T00:00:00"/>
    <s v="Alesana Gati"/>
    <s v="Male"/>
    <s v="Toamua"/>
    <n v="0"/>
    <s v="Nuu"/>
    <x v="2"/>
    <x v="15"/>
    <x v="15"/>
    <x v="21"/>
    <x v="0"/>
    <n v="5"/>
    <x v="0"/>
    <x v="2"/>
    <n v="2264406"/>
  </r>
  <r>
    <d v="2025-10-20T00:00:00"/>
    <s v="Alesana Gati"/>
    <s v="Male"/>
    <s v="Toamua"/>
    <n v="0"/>
    <s v="Nuu"/>
    <x v="2"/>
    <x v="7"/>
    <x v="7"/>
    <x v="11"/>
    <x v="0"/>
    <n v="5"/>
    <x v="0"/>
    <x v="2"/>
    <n v="2264406"/>
  </r>
  <r>
    <d v="2025-10-20T00:00:00"/>
    <s v="Alesana Gati"/>
    <s v="Male"/>
    <s v="Toamua"/>
    <n v="0"/>
    <s v="Nuu"/>
    <x v="2"/>
    <x v="6"/>
    <x v="6"/>
    <x v="6"/>
    <x v="0"/>
    <n v="5"/>
    <x v="0"/>
    <x v="2"/>
    <n v="2264406"/>
  </r>
  <r>
    <d v="2025-10-20T00:00:00"/>
    <s v="Fetaui Pulusi"/>
    <s v="Female"/>
    <s v="Aleisa"/>
    <n v="7512705"/>
    <s v="Nuu"/>
    <x v="2"/>
    <x v="4"/>
    <x v="4"/>
    <x v="7"/>
    <x v="0"/>
    <n v="15"/>
    <x v="0"/>
    <x v="11"/>
    <n v="2264405"/>
  </r>
  <r>
    <d v="2025-10-20T00:00:00"/>
    <s v="Fetaui Pulusi"/>
    <s v="Female"/>
    <s v="Aleisa"/>
    <n v="7512705"/>
    <s v="Nuu"/>
    <x v="2"/>
    <x v="7"/>
    <x v="7"/>
    <x v="11"/>
    <x v="0"/>
    <n v="15"/>
    <x v="0"/>
    <x v="11"/>
    <n v="2264405"/>
  </r>
  <r>
    <d v="2025-10-20T00:00:00"/>
    <s v="Efeso Leituala"/>
    <s v="Male"/>
    <s v="Moamoa"/>
    <n v="7700713"/>
    <s v="Nuu"/>
    <x v="2"/>
    <x v="7"/>
    <x v="7"/>
    <x v="11"/>
    <x v="0"/>
    <n v="20"/>
    <x v="0"/>
    <x v="4"/>
    <n v="2264404"/>
  </r>
  <r>
    <d v="2025-10-20T00:00:00"/>
    <s v="Efeso Leituala"/>
    <s v="Male"/>
    <s v="Moamoa"/>
    <n v="7700713"/>
    <s v="Nuu"/>
    <x v="2"/>
    <x v="15"/>
    <x v="15"/>
    <x v="21"/>
    <x v="0"/>
    <n v="30"/>
    <x v="0"/>
    <x v="18"/>
    <n v="2264404"/>
  </r>
  <r>
    <d v="2025-10-20T00:00:00"/>
    <s v="Pogai P"/>
    <s v="Male"/>
    <s v="Afega"/>
    <n v="0"/>
    <s v="Nuu"/>
    <x v="2"/>
    <x v="12"/>
    <x v="12"/>
    <x v="25"/>
    <x v="0"/>
    <n v="20"/>
    <x v="0"/>
    <x v="4"/>
    <n v="2264401"/>
  </r>
  <r>
    <d v="2025-10-20T00:00:00"/>
    <s v="Pogai P"/>
    <s v="Male"/>
    <s v="Afega"/>
    <n v="0"/>
    <s v="Nuu"/>
    <x v="2"/>
    <x v="12"/>
    <x v="12"/>
    <x v="16"/>
    <x v="0"/>
    <n v="10"/>
    <x v="0"/>
    <x v="8"/>
    <n v="2264401"/>
  </r>
  <r>
    <d v="2025-10-20T00:00:00"/>
    <s v="Merita Kaisa"/>
    <s v="Female"/>
    <s v="Lepea"/>
    <n v="7352925"/>
    <s v="Nuu"/>
    <x v="2"/>
    <x v="15"/>
    <x v="15"/>
    <x v="21"/>
    <x v="0"/>
    <n v="20"/>
    <x v="0"/>
    <x v="4"/>
    <n v="2264408"/>
  </r>
  <r>
    <d v="2025-10-20T00:00:00"/>
    <s v="Taeao Matua"/>
    <s v="Female"/>
    <s v="Nuufou"/>
    <n v="7518484"/>
    <s v="Nuu"/>
    <x v="2"/>
    <x v="11"/>
    <x v="11"/>
    <x v="14"/>
    <x v="0"/>
    <n v="10"/>
    <x v="0"/>
    <x v="8"/>
    <n v="2264409"/>
  </r>
  <r>
    <d v="2025-10-20T00:00:00"/>
    <s v="Taeao Matua"/>
    <s v="Female"/>
    <s v="Nuufou"/>
    <n v="7518484"/>
    <s v="Nuu"/>
    <x v="2"/>
    <x v="4"/>
    <x v="4"/>
    <x v="24"/>
    <x v="0"/>
    <n v="20"/>
    <x v="0"/>
    <x v="4"/>
    <n v="2264409"/>
  </r>
  <r>
    <d v="2025-10-20T00:00:00"/>
    <s v="Taeao Matua"/>
    <s v="Female"/>
    <s v="Nuufou"/>
    <n v="7518484"/>
    <s v="Nuu"/>
    <x v="2"/>
    <x v="15"/>
    <x v="15"/>
    <x v="21"/>
    <x v="0"/>
    <n v="10"/>
    <x v="0"/>
    <x v="8"/>
    <n v="2264409"/>
  </r>
  <r>
    <d v="2025-10-20T00:00:00"/>
    <s v="Jerry Tyrell"/>
    <s v="Male"/>
    <s v="Faleula"/>
    <n v="7317074"/>
    <s v="Nuu"/>
    <x v="2"/>
    <x v="15"/>
    <x v="15"/>
    <x v="21"/>
    <x v="0"/>
    <n v="10"/>
    <x v="0"/>
    <x v="8"/>
    <n v="2264410"/>
  </r>
  <r>
    <d v="2025-10-20T00:00:00"/>
    <s v="Peseta Une"/>
    <s v="Male"/>
    <s v="Vaimoso"/>
    <n v="7628447"/>
    <s v="Nuu"/>
    <x v="2"/>
    <x v="6"/>
    <x v="6"/>
    <x v="6"/>
    <x v="0"/>
    <n v="15"/>
    <x v="0"/>
    <x v="11"/>
    <n v="2264411"/>
  </r>
  <r>
    <d v="2025-10-20T00:00:00"/>
    <s v="Peseta Une"/>
    <s v="Male"/>
    <s v="Vaimoso"/>
    <n v="7628447"/>
    <s v="Nuu"/>
    <x v="2"/>
    <x v="4"/>
    <x v="4"/>
    <x v="24"/>
    <x v="0"/>
    <n v="5"/>
    <x v="0"/>
    <x v="2"/>
    <n v="2264411"/>
  </r>
  <r>
    <d v="2025-10-20T00:00:00"/>
    <s v="Peseta Une"/>
    <s v="Male"/>
    <s v="Vaimoso"/>
    <n v="7628447"/>
    <s v="Nuu"/>
    <x v="2"/>
    <x v="15"/>
    <x v="15"/>
    <x v="21"/>
    <x v="0"/>
    <n v="5"/>
    <x v="0"/>
    <x v="2"/>
    <n v="2264411"/>
  </r>
  <r>
    <d v="2025-10-20T00:00:00"/>
    <s v="Esera Esera"/>
    <s v="Male"/>
    <s v="Vaivase"/>
    <n v="7244616"/>
    <s v="Nuu"/>
    <x v="2"/>
    <x v="15"/>
    <x v="15"/>
    <x v="21"/>
    <x v="0"/>
    <n v="4"/>
    <x v="0"/>
    <x v="6"/>
    <n v="2264413"/>
  </r>
  <r>
    <d v="2025-10-20T00:00:00"/>
    <s v="Esera Esera"/>
    <s v="Male"/>
    <s v="Vaivase"/>
    <n v="7244616"/>
    <s v="Nuu"/>
    <x v="2"/>
    <x v="14"/>
    <x v="14"/>
    <x v="35"/>
    <x v="0"/>
    <n v="2"/>
    <x v="0"/>
    <x v="0"/>
    <n v="2264413"/>
  </r>
  <r>
    <d v="2025-10-21T00:00:00"/>
    <s v="Siuli Saolotoga"/>
    <s v="Female"/>
    <s v="Tafaigata"/>
    <n v="20605"/>
    <s v="Nuu"/>
    <x v="2"/>
    <x v="15"/>
    <x v="15"/>
    <x v="21"/>
    <x v="0"/>
    <n v="5"/>
    <x v="0"/>
    <x v="2"/>
    <n v="2264414"/>
  </r>
  <r>
    <d v="2025-10-21T00:00:00"/>
    <s v="Siuli Saolotoga"/>
    <s v="Female"/>
    <s v="Tafaigata"/>
    <n v="20605"/>
    <s v="Nuu"/>
    <x v="2"/>
    <x v="4"/>
    <x v="4"/>
    <x v="7"/>
    <x v="0"/>
    <n v="5"/>
    <x v="0"/>
    <x v="2"/>
    <n v="2264414"/>
  </r>
  <r>
    <d v="2025-10-21T00:00:00"/>
    <s v="Falaniko Afoa"/>
    <s v="Male"/>
    <s v="Vaitele"/>
    <n v="0"/>
    <s v="Nuu"/>
    <x v="2"/>
    <x v="3"/>
    <x v="3"/>
    <x v="3"/>
    <x v="2"/>
    <n v="2"/>
    <x v="3"/>
    <x v="12"/>
    <n v="2264415"/>
  </r>
  <r>
    <d v="2025-10-21T00:00:00"/>
    <s v="Faapologa Leilua"/>
    <s v="Female"/>
    <s v="Vaitele"/>
    <n v="20605"/>
    <s v="Nuu"/>
    <x v="2"/>
    <x v="15"/>
    <x v="15"/>
    <x v="21"/>
    <x v="0"/>
    <n v="20"/>
    <x v="0"/>
    <x v="4"/>
    <n v="2264418"/>
  </r>
  <r>
    <d v="2025-10-21T00:00:00"/>
    <s v="Tara Fritz"/>
    <s v="Female"/>
    <s v="Faatoia"/>
    <n v="7591034"/>
    <s v="Nuu"/>
    <x v="2"/>
    <x v="12"/>
    <x v="12"/>
    <x v="16"/>
    <x v="0"/>
    <n v="15"/>
    <x v="0"/>
    <x v="11"/>
    <n v="2264420"/>
  </r>
  <r>
    <d v="2025-10-21T00:00:00"/>
    <s v="Tara Fritz"/>
    <s v="Female"/>
    <s v="Faatoia"/>
    <n v="7591034"/>
    <s v="Nuu"/>
    <x v="2"/>
    <x v="4"/>
    <x v="4"/>
    <x v="7"/>
    <x v="0"/>
    <n v="4"/>
    <x v="0"/>
    <x v="6"/>
    <n v="2264420"/>
  </r>
  <r>
    <d v="2025-10-21T00:00:00"/>
    <s v="Tara Fritz"/>
    <s v="Female"/>
    <s v="Faatoia"/>
    <n v="7591034"/>
    <s v="Nuu"/>
    <x v="2"/>
    <x v="4"/>
    <x v="4"/>
    <x v="24"/>
    <x v="0"/>
    <n v="4"/>
    <x v="0"/>
    <x v="6"/>
    <n v="2264420"/>
  </r>
  <r>
    <d v="2025-10-21T00:00:00"/>
    <s v="Tara Fritz"/>
    <s v="Female"/>
    <s v="Faatoia"/>
    <n v="7591034"/>
    <s v="Nuu"/>
    <x v="2"/>
    <x v="11"/>
    <x v="11"/>
    <x v="14"/>
    <x v="0"/>
    <n v="5"/>
    <x v="0"/>
    <x v="2"/>
    <n v="2264420"/>
  </r>
  <r>
    <d v="2025-10-21T00:00:00"/>
    <s v="Irae Strickland"/>
    <s v="Female"/>
    <s v="Tafaigata"/>
    <n v="7557755"/>
    <s v="Nuu"/>
    <x v="2"/>
    <x v="3"/>
    <x v="3"/>
    <x v="3"/>
    <x v="2"/>
    <n v="1"/>
    <x v="3"/>
    <x v="7"/>
    <n v="2264421"/>
  </r>
  <r>
    <d v="2025-10-21T00:00:00"/>
    <s v="Irae Strickland"/>
    <s v="Female"/>
    <s v="Tafaigata"/>
    <n v="7557755"/>
    <s v="Nuu"/>
    <x v="2"/>
    <x v="9"/>
    <x v="9"/>
    <x v="10"/>
    <x v="0"/>
    <n v="3"/>
    <x v="0"/>
    <x v="5"/>
    <n v="2264421"/>
  </r>
  <r>
    <d v="2025-10-21T00:00:00"/>
    <s v="Irae Strickland"/>
    <s v="Female"/>
    <s v="Tafaigata"/>
    <n v="7557755"/>
    <s v="Nuu"/>
    <x v="2"/>
    <x v="3"/>
    <x v="3"/>
    <x v="3"/>
    <x v="2"/>
    <n v="1"/>
    <x v="0"/>
    <x v="7"/>
    <n v="2264421"/>
  </r>
  <r>
    <d v="2025-10-21T00:00:00"/>
    <s v="Irae Strickland"/>
    <s v="Female"/>
    <s v="Tafaigata"/>
    <n v="7557755"/>
    <s v="Nuu"/>
    <x v="2"/>
    <x v="11"/>
    <x v="11"/>
    <x v="14"/>
    <x v="0"/>
    <n v="6"/>
    <x v="0"/>
    <x v="10"/>
    <n v="2264421"/>
  </r>
  <r>
    <d v="2025-10-21T00:00:00"/>
    <s v="Satupaitea Viali"/>
    <s v="Male"/>
    <s v="Falelauniu"/>
    <n v="0"/>
    <s v="Aleisa"/>
    <x v="4"/>
    <x v="28"/>
    <x v="28"/>
    <x v="37"/>
    <x v="5"/>
    <n v="200"/>
    <x v="5"/>
    <x v="16"/>
    <n v="2264416"/>
  </r>
  <r>
    <d v="2025-10-21T00:00:00"/>
    <s v="Latatuli Lemalu"/>
    <s v="Female"/>
    <s v="Aleisa"/>
    <n v="0"/>
    <s v="Aleisa"/>
    <x v="2"/>
    <x v="5"/>
    <x v="5"/>
    <x v="18"/>
    <x v="3"/>
    <n v="25"/>
    <x v="6"/>
    <x v="22"/>
    <n v="2264417"/>
  </r>
  <r>
    <d v="2025-10-21T00:00:00"/>
    <s v="Fatu"/>
    <s v="Male"/>
    <s v="Siusega"/>
    <n v="0"/>
    <s v="Nuu"/>
    <x v="2"/>
    <x v="4"/>
    <x v="4"/>
    <x v="7"/>
    <x v="0"/>
    <n v="10"/>
    <x v="0"/>
    <x v="8"/>
    <n v="2264423"/>
  </r>
  <r>
    <d v="2025-10-21T00:00:00"/>
    <s v="Fatu"/>
    <s v="Male"/>
    <s v="Siusega"/>
    <n v="0"/>
    <s v="Nuu"/>
    <x v="2"/>
    <x v="4"/>
    <x v="4"/>
    <x v="24"/>
    <x v="0"/>
    <n v="5"/>
    <x v="0"/>
    <x v="2"/>
    <n v="2264423"/>
  </r>
  <r>
    <d v="2025-10-22T00:00:00"/>
    <s v="Fetaui Pulusi"/>
    <s v="Female"/>
    <s v="Aleisa"/>
    <n v="7512702"/>
    <s v="Nuu"/>
    <x v="2"/>
    <x v="3"/>
    <x v="3"/>
    <x v="3"/>
    <x v="2"/>
    <n v="2"/>
    <x v="3"/>
    <x v="12"/>
    <n v="2264424"/>
  </r>
  <r>
    <d v="2025-10-22T00:00:00"/>
    <s v="Fetaui Pulusi"/>
    <s v="Female"/>
    <s v="Aleisa"/>
    <n v="7512702"/>
    <s v="Nuu"/>
    <x v="2"/>
    <x v="4"/>
    <x v="4"/>
    <x v="24"/>
    <x v="0"/>
    <n v="20"/>
    <x v="0"/>
    <x v="4"/>
    <n v="2264424"/>
  </r>
  <r>
    <d v="2025-10-22T00:00:00"/>
    <s v="Kristin Manuele"/>
    <s v="Female"/>
    <s v="Moamoa"/>
    <n v="7759062"/>
    <s v="Nuu"/>
    <x v="2"/>
    <x v="7"/>
    <x v="7"/>
    <x v="7"/>
    <x v="0"/>
    <n v="10"/>
    <x v="0"/>
    <x v="8"/>
    <n v="2264425"/>
  </r>
  <r>
    <d v="2025-10-22T00:00:00"/>
    <s v="Kristin Manuele"/>
    <s v="Female"/>
    <s v="Moamoa"/>
    <n v="7759062"/>
    <s v="Nuu"/>
    <x v="2"/>
    <x v="6"/>
    <x v="6"/>
    <x v="6"/>
    <x v="0"/>
    <n v="5"/>
    <x v="0"/>
    <x v="2"/>
    <n v="2264425"/>
  </r>
  <r>
    <d v="2025-10-23T00:00:00"/>
    <s v="Loleni Mumalia"/>
    <s v="Male"/>
    <s v="Vaitele Fou"/>
    <n v="7206922"/>
    <s v="Nuu"/>
    <x v="2"/>
    <x v="4"/>
    <x v="4"/>
    <x v="24"/>
    <x v="0"/>
    <n v="4"/>
    <x v="0"/>
    <x v="6"/>
    <n v="2264429"/>
  </r>
  <r>
    <d v="2025-10-23T00:00:00"/>
    <s v="Loleni Mumalia"/>
    <s v="Male"/>
    <s v="Vaitele Fou"/>
    <n v="7206922"/>
    <s v="Nuu"/>
    <x v="2"/>
    <x v="6"/>
    <x v="6"/>
    <x v="6"/>
    <x v="0"/>
    <n v="5"/>
    <x v="0"/>
    <x v="2"/>
    <n v="2264429"/>
  </r>
  <r>
    <d v="2025-10-23T00:00:00"/>
    <s v="Loleni Mumalia"/>
    <s v="Male"/>
    <s v="Vaitele Fou"/>
    <n v="7206922"/>
    <s v="Nuu"/>
    <x v="2"/>
    <x v="4"/>
    <x v="4"/>
    <x v="7"/>
    <x v="0"/>
    <n v="5"/>
    <x v="0"/>
    <x v="2"/>
    <n v="2264429"/>
  </r>
  <r>
    <d v="2025-10-23T00:00:00"/>
    <s v="Loleni Mumalia"/>
    <s v="Male"/>
    <s v="Vaitele Fou"/>
    <n v="7206922"/>
    <s v="Nuu"/>
    <x v="2"/>
    <x v="7"/>
    <x v="7"/>
    <x v="7"/>
    <x v="0"/>
    <n v="6"/>
    <x v="0"/>
    <x v="10"/>
    <n v="2264429"/>
  </r>
  <r>
    <d v="2025-10-23T00:00:00"/>
    <s v="Niu Mumalia"/>
    <s v="Female"/>
    <s v="Vaitele Fou"/>
    <n v="7206924"/>
    <s v="Nuu"/>
    <x v="2"/>
    <x v="4"/>
    <x v="4"/>
    <x v="24"/>
    <x v="0"/>
    <n v="5"/>
    <x v="0"/>
    <x v="2"/>
    <n v="2264430"/>
  </r>
  <r>
    <d v="2025-10-23T00:00:00"/>
    <s v="Niu Mumalia"/>
    <s v="Female"/>
    <s v="Vaitele Fou"/>
    <n v="7206924"/>
    <s v="Nuu"/>
    <x v="2"/>
    <x v="7"/>
    <x v="7"/>
    <x v="7"/>
    <x v="0"/>
    <n v="1"/>
    <x v="0"/>
    <x v="13"/>
    <n v="2264430"/>
  </r>
  <r>
    <d v="2025-10-23T00:00:00"/>
    <s v="Niu Mumalia"/>
    <s v="Female"/>
    <s v="Vaitele Fou"/>
    <n v="7206924"/>
    <s v="Nuu"/>
    <x v="2"/>
    <x v="4"/>
    <x v="4"/>
    <x v="7"/>
    <x v="0"/>
    <n v="2"/>
    <x v="0"/>
    <x v="0"/>
    <n v="2264430"/>
  </r>
  <r>
    <d v="2025-10-23T00:00:00"/>
    <s v="Niu Mumalia"/>
    <s v="Female"/>
    <s v="Vaitele Fou"/>
    <n v="7206924"/>
    <s v="Nuu"/>
    <x v="2"/>
    <x v="6"/>
    <x v="6"/>
    <x v="6"/>
    <x v="0"/>
    <n v="2"/>
    <x v="0"/>
    <x v="0"/>
    <n v="2264430"/>
  </r>
  <r>
    <d v="2025-10-23T00:00:00"/>
    <s v="Milo Faimanifo"/>
    <s v="Male"/>
    <s v="Aele"/>
    <n v="7753199"/>
    <s v="Nuu"/>
    <x v="2"/>
    <x v="6"/>
    <x v="6"/>
    <x v="6"/>
    <x v="0"/>
    <n v="20"/>
    <x v="0"/>
    <x v="4"/>
    <n v="2264432"/>
  </r>
  <r>
    <d v="2025-10-23T00:00:00"/>
    <s v="Marini Lemesia"/>
    <s v="Female"/>
    <s v="Sinamoga"/>
    <n v="7292975"/>
    <s v="Nuu"/>
    <x v="2"/>
    <x v="5"/>
    <x v="5"/>
    <x v="9"/>
    <x v="2"/>
    <n v="4"/>
    <x v="3"/>
    <x v="29"/>
    <n v="2264433"/>
  </r>
  <r>
    <d v="2025-10-23T00:00:00"/>
    <s v="Joseph Walter"/>
    <s v="Male"/>
    <s v="Aleisa"/>
    <n v="7211109"/>
    <s v="Nuu"/>
    <x v="2"/>
    <x v="4"/>
    <x v="4"/>
    <x v="7"/>
    <x v="0"/>
    <n v="5"/>
    <x v="0"/>
    <x v="2"/>
    <n v="2264434"/>
  </r>
  <r>
    <d v="2025-10-23T00:00:00"/>
    <s v="Joseph Walter"/>
    <s v="Male"/>
    <s v="Aleisa"/>
    <n v="7211109"/>
    <s v="Nuu"/>
    <x v="2"/>
    <x v="5"/>
    <x v="5"/>
    <x v="5"/>
    <x v="0"/>
    <n v="10"/>
    <x v="0"/>
    <x v="8"/>
    <n v="2264434"/>
  </r>
  <r>
    <d v="2025-10-23T00:00:00"/>
    <s v="Joseph Walter"/>
    <s v="Male"/>
    <s v="Aleisa"/>
    <n v="7211109"/>
    <s v="Nuu"/>
    <x v="2"/>
    <x v="7"/>
    <x v="7"/>
    <x v="7"/>
    <x v="0"/>
    <n v="5"/>
    <x v="0"/>
    <x v="2"/>
    <n v="2264434"/>
  </r>
  <r>
    <d v="2025-10-24T00:00:00"/>
    <s v="Fetaui Pulusi"/>
    <s v="Female"/>
    <s v="Aleisa"/>
    <n v="7512702"/>
    <s v="Nuu"/>
    <x v="2"/>
    <x v="3"/>
    <x v="3"/>
    <x v="3"/>
    <x v="2"/>
    <n v="4"/>
    <x v="3"/>
    <x v="29"/>
    <n v="2264439"/>
  </r>
  <r>
    <d v="2025-10-24T00:00:00"/>
    <s v="Fetaui Pulusi"/>
    <s v="Female"/>
    <s v="Aleisa"/>
    <n v="7512702"/>
    <s v="Nuu"/>
    <x v="2"/>
    <x v="5"/>
    <x v="5"/>
    <x v="9"/>
    <x v="2"/>
    <n v="1"/>
    <x v="3"/>
    <x v="7"/>
    <n v="2264439"/>
  </r>
  <r>
    <d v="2025-10-24T00:00:00"/>
    <s v="Fetaui Pulusi"/>
    <s v="Female"/>
    <s v="Aleisa"/>
    <n v="7512702"/>
    <s v="Nuu"/>
    <x v="2"/>
    <x v="4"/>
    <x v="4"/>
    <x v="7"/>
    <x v="0"/>
    <n v="10"/>
    <x v="0"/>
    <x v="8"/>
    <n v="2264439"/>
  </r>
  <r>
    <d v="2025-10-24T00:00:00"/>
    <s v="Helen Brown"/>
    <s v="Female"/>
    <s v="Afega"/>
    <n v="7739850"/>
    <s v="Nuu"/>
    <x v="2"/>
    <x v="4"/>
    <x v="4"/>
    <x v="7"/>
    <x v="0"/>
    <n v="10"/>
    <x v="0"/>
    <x v="8"/>
    <n v="2264440"/>
  </r>
  <r>
    <d v="2025-10-24T00:00:00"/>
    <s v="Helen Brown"/>
    <s v="Female"/>
    <s v="Afega"/>
    <n v="7739850"/>
    <s v="Nuu"/>
    <x v="2"/>
    <x v="6"/>
    <x v="6"/>
    <x v="6"/>
    <x v="0"/>
    <n v="10"/>
    <x v="0"/>
    <x v="8"/>
    <n v="2264440"/>
  </r>
  <r>
    <d v="2025-10-24T00:00:00"/>
    <s v="Tamalii"/>
    <s v="Female"/>
    <s v="Moataa"/>
    <n v="7304948"/>
    <s v="Nuu"/>
    <x v="2"/>
    <x v="4"/>
    <x v="4"/>
    <x v="7"/>
    <x v="0"/>
    <n v="6"/>
    <x v="0"/>
    <x v="10"/>
    <n v="2264444"/>
  </r>
  <r>
    <d v="2025-10-24T00:00:00"/>
    <s v="Tamalii"/>
    <s v="Female"/>
    <s v="Moataa"/>
    <n v="7304948"/>
    <s v="Nuu"/>
    <x v="3"/>
    <x v="8"/>
    <x v="8"/>
    <x v="20"/>
    <x v="0"/>
    <n v="2"/>
    <x v="0"/>
    <x v="0"/>
    <n v="2264444"/>
  </r>
  <r>
    <d v="2025-10-24T00:00:00"/>
    <s v="Tamalii"/>
    <s v="Female"/>
    <s v="Moataa"/>
    <n v="7304948"/>
    <s v="Nuu"/>
    <x v="2"/>
    <x v="7"/>
    <x v="7"/>
    <x v="7"/>
    <x v="0"/>
    <n v="4"/>
    <x v="0"/>
    <x v="6"/>
    <n v="2264444"/>
  </r>
  <r>
    <d v="2025-10-24T00:00:00"/>
    <s v="Peter Caukwell"/>
    <s v="Male"/>
    <s v="Fasitoo Uta"/>
    <n v="7200530"/>
    <s v="Nuu"/>
    <x v="2"/>
    <x v="5"/>
    <x v="5"/>
    <x v="9"/>
    <x v="2"/>
    <n v="1"/>
    <x v="3"/>
    <x v="7"/>
    <n v="2264445"/>
  </r>
  <r>
    <d v="2025-10-24T00:00:00"/>
    <s v="Wardell Brown"/>
    <s v="Male"/>
    <s v="Leauvaa"/>
    <n v="7219726"/>
    <s v="Nuu"/>
    <x v="2"/>
    <x v="7"/>
    <x v="7"/>
    <x v="7"/>
    <x v="0"/>
    <n v="6"/>
    <x v="0"/>
    <x v="10"/>
    <n v="2264446"/>
  </r>
  <r>
    <d v="2025-10-24T00:00:00"/>
    <s v="Wardell Brown"/>
    <s v="Male"/>
    <s v="Leauvaa"/>
    <n v="7219726"/>
    <s v="Nuu"/>
    <x v="2"/>
    <x v="4"/>
    <x v="4"/>
    <x v="24"/>
    <x v="0"/>
    <n v="2"/>
    <x v="0"/>
    <x v="0"/>
    <n v="2264446"/>
  </r>
  <r>
    <d v="2025-10-24T00:00:00"/>
    <s v="Wardell Brown"/>
    <s v="Male"/>
    <s v="Leauvaa"/>
    <n v="7219726"/>
    <s v="Nuu"/>
    <x v="2"/>
    <x v="4"/>
    <x v="4"/>
    <x v="7"/>
    <x v="0"/>
    <n v="2"/>
    <x v="0"/>
    <x v="0"/>
    <n v="2244446"/>
  </r>
  <r>
    <d v="2025-10-24T00:00:00"/>
    <s v="Eseta Levi"/>
    <s v="Female"/>
    <s v="Aleisa"/>
    <n v="7268695"/>
    <s v="Nuu"/>
    <x v="2"/>
    <x v="4"/>
    <x v="4"/>
    <x v="7"/>
    <x v="0"/>
    <n v="30"/>
    <x v="0"/>
    <x v="18"/>
    <n v="2264448"/>
  </r>
  <r>
    <d v="2025-10-24T00:00:00"/>
    <s v="Pati"/>
    <s v="Male"/>
    <s v="Malua"/>
    <n v="7667685"/>
    <s v="Nuu"/>
    <x v="2"/>
    <x v="4"/>
    <x v="4"/>
    <x v="7"/>
    <x v="0"/>
    <n v="5"/>
    <x v="0"/>
    <x v="2"/>
    <n v="2264449"/>
  </r>
  <r>
    <d v="2025-10-24T00:00:00"/>
    <s v="Pati"/>
    <s v="Male"/>
    <s v="Malua"/>
    <n v="7667685"/>
    <s v="Nuu"/>
    <x v="2"/>
    <x v="4"/>
    <x v="4"/>
    <x v="24"/>
    <x v="0"/>
    <n v="3"/>
    <x v="0"/>
    <x v="5"/>
    <n v="2264449"/>
  </r>
  <r>
    <d v="2025-10-24T00:00:00"/>
    <s v="Lesala"/>
    <s v="Female"/>
    <s v="Vaitele Fou"/>
    <n v="0"/>
    <s v="Nuu"/>
    <x v="2"/>
    <x v="7"/>
    <x v="7"/>
    <x v="7"/>
    <x v="0"/>
    <n v="10"/>
    <x v="0"/>
    <x v="8"/>
    <n v="2264443"/>
  </r>
  <r>
    <s v="24/10/2025"/>
    <s v="Tupai Seve"/>
    <s v="Male"/>
    <s v="Toamua-uta"/>
    <n v="7280993"/>
    <s v="Atele"/>
    <x v="0"/>
    <x v="2"/>
    <x v="2"/>
    <x v="38"/>
    <x v="1"/>
    <n v="2"/>
    <x v="2"/>
    <x v="8"/>
    <n v="2264438"/>
  </r>
  <r>
    <s v="24/10/2025"/>
    <s v="Tupai Seve"/>
    <s v="Male"/>
    <s v="Toamua-uta"/>
    <n v="7280993"/>
    <s v="Atele"/>
    <x v="0"/>
    <x v="2"/>
    <x v="2"/>
    <x v="2"/>
    <x v="1"/>
    <n v="3"/>
    <x v="2"/>
    <x v="11"/>
    <n v="2264438"/>
  </r>
  <r>
    <s v="24/10/2025"/>
    <s v="Tupai Seve"/>
    <s v="Male"/>
    <s v="Toamua-uta"/>
    <n v="7280993"/>
    <s v="Atele"/>
    <x v="1"/>
    <x v="1"/>
    <x v="1"/>
    <x v="1"/>
    <x v="1"/>
    <n v="4"/>
    <x v="1"/>
    <x v="9"/>
    <n v="2264438"/>
  </r>
  <r>
    <s v="24/10/2025"/>
    <s v="Tupai Seve"/>
    <s v="Male"/>
    <s v="Toamua-uta"/>
    <n v="7280993"/>
    <s v="Nuu"/>
    <x v="0"/>
    <x v="0"/>
    <x v="0"/>
    <x v="0"/>
    <x v="0"/>
    <n v="3"/>
    <x v="0"/>
    <x v="5"/>
    <n v="2264438"/>
  </r>
  <r>
    <s v="24/10/2025"/>
    <s v="Eric Turner"/>
    <s v="Male"/>
    <s v="Vaivase"/>
    <n v="7706666"/>
    <s v="Nuu"/>
    <x v="0"/>
    <x v="19"/>
    <x v="19"/>
    <x v="27"/>
    <x v="0"/>
    <n v="25"/>
    <x v="0"/>
    <x v="30"/>
    <n v="0"/>
  </r>
  <r>
    <d v="2025-10-27T00:00:00"/>
    <s v="Niah Jessop"/>
    <s v="Female"/>
    <s v="Tanugamanono"/>
    <n v="7657827"/>
    <s v="Nuu"/>
    <x v="2"/>
    <x v="7"/>
    <x v="7"/>
    <x v="7"/>
    <x v="0"/>
    <n v="4"/>
    <x v="0"/>
    <x v="6"/>
    <n v="2264455"/>
  </r>
  <r>
    <d v="2025-10-27T00:00:00"/>
    <s v="Niah Jessop"/>
    <s v="Female"/>
    <s v="Tanugamanono"/>
    <n v="7657827"/>
    <s v="Nuu"/>
    <x v="3"/>
    <x v="8"/>
    <x v="8"/>
    <x v="12"/>
    <x v="0"/>
    <n v="3"/>
    <x v="0"/>
    <x v="5"/>
    <n v="2264455"/>
  </r>
  <r>
    <d v="2025-10-27T00:00:00"/>
    <s v="Niah Jessop"/>
    <s v="Female"/>
    <s v="Tanugamanono"/>
    <n v="7657827"/>
    <s v="Nuu"/>
    <x v="2"/>
    <x v="4"/>
    <x v="4"/>
    <x v="7"/>
    <x v="0"/>
    <n v="6"/>
    <x v="0"/>
    <x v="10"/>
    <n v="2264455"/>
  </r>
  <r>
    <d v="2025-10-27T00:00:00"/>
    <s v="Niah Jessop"/>
    <s v="Female"/>
    <s v="Tanugamanono"/>
    <n v="7657827"/>
    <s v="Nuu"/>
    <x v="2"/>
    <x v="14"/>
    <x v="14"/>
    <x v="35"/>
    <x v="0"/>
    <n v="3"/>
    <x v="0"/>
    <x v="5"/>
    <n v="2264455"/>
  </r>
  <r>
    <d v="2025-10-27T00:00:00"/>
    <s v="Niah Jessop"/>
    <s v="Female"/>
    <s v="Tanugamanono"/>
    <n v="7657827"/>
    <s v="Nuu"/>
    <x v="2"/>
    <x v="5"/>
    <x v="5"/>
    <x v="5"/>
    <x v="0"/>
    <n v="4"/>
    <x v="0"/>
    <x v="6"/>
    <n v="2264455"/>
  </r>
  <r>
    <d v="2025-10-27T00:00:00"/>
    <s v="Siu Taiti"/>
    <s v="Male"/>
    <s v="Lotoanuu"/>
    <n v="7794647"/>
    <s v="Nuu"/>
    <x v="2"/>
    <x v="7"/>
    <x v="7"/>
    <x v="7"/>
    <x v="0"/>
    <n v="3"/>
    <x v="0"/>
    <x v="5"/>
    <n v="2264458"/>
  </r>
  <r>
    <d v="2025-10-27T00:00:00"/>
    <s v="Siu Taiti"/>
    <s v="Male"/>
    <s v="Lotoanuu"/>
    <n v="7794647"/>
    <s v="Nuu"/>
    <x v="2"/>
    <x v="6"/>
    <x v="6"/>
    <x v="6"/>
    <x v="0"/>
    <n v="3"/>
    <x v="0"/>
    <x v="5"/>
    <n v="2264458"/>
  </r>
  <r>
    <d v="2025-10-27T00:00:00"/>
    <s v="Siu Taiti"/>
    <s v="Male"/>
    <s v="Lotoanuu"/>
    <n v="7794647"/>
    <s v="Nuu"/>
    <x v="2"/>
    <x v="5"/>
    <x v="5"/>
    <x v="5"/>
    <x v="0"/>
    <n v="4"/>
    <x v="0"/>
    <x v="6"/>
    <n v="2264458"/>
  </r>
  <r>
    <d v="2025-10-27T00:00:00"/>
    <s v="Fa'afouina Mupo Milford"/>
    <s v="Male"/>
    <s v="Leauvaa"/>
    <n v="7776739"/>
    <s v="Nuu"/>
    <x v="2"/>
    <x v="4"/>
    <x v="4"/>
    <x v="7"/>
    <x v="0"/>
    <n v="200"/>
    <x v="0"/>
    <x v="31"/>
    <n v="2264454"/>
  </r>
  <r>
    <d v="2025-10-28T00:00:00"/>
    <s v="Tausagi "/>
    <s v="Male"/>
    <s v="Puipaa"/>
    <n v="0"/>
    <s v="Nuu"/>
    <x v="2"/>
    <x v="7"/>
    <x v="7"/>
    <x v="7"/>
    <x v="0"/>
    <n v="20"/>
    <x v="0"/>
    <x v="4"/>
    <n v="2264460"/>
  </r>
  <r>
    <d v="2025-10-28T00:00:00"/>
    <s v="Tausagi "/>
    <s v="Male"/>
    <s v="Puipaa"/>
    <n v="0"/>
    <s v="Nuu"/>
    <x v="2"/>
    <x v="10"/>
    <x v="10"/>
    <x v="13"/>
    <x v="0"/>
    <n v="6"/>
    <x v="0"/>
    <x v="10"/>
    <n v="2264460"/>
  </r>
  <r>
    <d v="2025-10-28T00:00:00"/>
    <s v="Joyce"/>
    <s v="Female"/>
    <s v="Faleula"/>
    <n v="7246528"/>
    <s v="Nuu"/>
    <x v="2"/>
    <x v="12"/>
    <x v="12"/>
    <x v="16"/>
    <x v="0"/>
    <n v="8"/>
    <x v="0"/>
    <x v="24"/>
    <n v="2264462"/>
  </r>
  <r>
    <d v="2025-10-28T00:00:00"/>
    <s v="Faafouina Mupo"/>
    <s v="Male"/>
    <s v="Afega"/>
    <n v="7776769"/>
    <s v="Nuu"/>
    <x v="2"/>
    <x v="4"/>
    <x v="4"/>
    <x v="7"/>
    <x v="0"/>
    <n v="50"/>
    <x v="0"/>
    <x v="22"/>
    <n v="2264463"/>
  </r>
  <r>
    <d v="2025-10-28T00:00:00"/>
    <s v="Taaloga Faasalaina"/>
    <s v="Male"/>
    <s v="Moataa"/>
    <n v="7620662"/>
    <s v="Nuu"/>
    <x v="2"/>
    <x v="10"/>
    <x v="10"/>
    <x v="13"/>
    <x v="0"/>
    <n v="5"/>
    <x v="0"/>
    <x v="2"/>
    <n v="2264465"/>
  </r>
  <r>
    <d v="2025-10-28T00:00:00"/>
    <s v="Qwen Ng Lam"/>
    <s v="Female"/>
    <s v="Vaoala"/>
    <n v="7344380"/>
    <s v="Nuu"/>
    <x v="2"/>
    <x v="7"/>
    <x v="7"/>
    <x v="7"/>
    <x v="0"/>
    <n v="10"/>
    <x v="0"/>
    <x v="8"/>
    <n v="2264466"/>
  </r>
  <r>
    <d v="2025-10-28T00:00:00"/>
    <s v="Qwen Ng Lam"/>
    <s v="Female"/>
    <s v="Vaoala"/>
    <n v="7344380"/>
    <s v="Nuu"/>
    <x v="2"/>
    <x v="4"/>
    <x v="4"/>
    <x v="24"/>
    <x v="0"/>
    <n v="5"/>
    <x v="0"/>
    <x v="2"/>
    <n v="2264466"/>
  </r>
  <r>
    <d v="2025-10-28T00:00:00"/>
    <s v="Potoae Tui"/>
    <s v="Female"/>
    <s v="Faleula"/>
    <n v="7382255"/>
    <s v="Nuu"/>
    <x v="2"/>
    <x v="5"/>
    <x v="5"/>
    <x v="5"/>
    <x v="0"/>
    <n v="10"/>
    <x v="0"/>
    <x v="8"/>
    <n v="2264467"/>
  </r>
  <r>
    <d v="2025-10-28T00:00:00"/>
    <s v="Potoae Tui"/>
    <s v="Female"/>
    <s v="Faleula"/>
    <n v="7382255"/>
    <s v="Nuu"/>
    <x v="2"/>
    <x v="12"/>
    <x v="12"/>
    <x v="16"/>
    <x v="0"/>
    <n v="1"/>
    <x v="0"/>
    <x v="13"/>
    <n v="2264467"/>
  </r>
  <r>
    <d v="2025-10-28T00:00:00"/>
    <s v="Potoae Tui"/>
    <s v="Female"/>
    <s v="Faleula"/>
    <n v="7382255"/>
    <s v="Nuu"/>
    <x v="3"/>
    <x v="8"/>
    <x v="8"/>
    <x v="12"/>
    <x v="0"/>
    <n v="5"/>
    <x v="0"/>
    <x v="2"/>
    <n v="2264467"/>
  </r>
  <r>
    <s v="28/10/2025"/>
    <s v="Tausagi"/>
    <s v="Male"/>
    <s v="Puipaa"/>
    <n v="7179437"/>
    <s v="Nuu"/>
    <x v="0"/>
    <x v="0"/>
    <x v="0"/>
    <x v="0"/>
    <x v="0"/>
    <n v="3"/>
    <x v="0"/>
    <x v="5"/>
    <n v="2264461"/>
  </r>
  <r>
    <d v="2025-10-29T00:00:00"/>
    <s v="Tausagi Ulu"/>
    <s v="Male"/>
    <s v="Puipaa"/>
    <n v="7179437"/>
    <s v="Nuu"/>
    <x v="2"/>
    <x v="15"/>
    <x v="15"/>
    <x v="39"/>
    <x v="0"/>
    <n v="10"/>
    <x v="0"/>
    <x v="8"/>
    <n v="2264468"/>
  </r>
  <r>
    <d v="2025-10-29T00:00:00"/>
    <s v="Tausagi Ulu"/>
    <s v="Male"/>
    <s v="Puipaa"/>
    <n v="7179437"/>
    <s v="Nuu"/>
    <x v="2"/>
    <x v="14"/>
    <x v="14"/>
    <x v="35"/>
    <x v="0"/>
    <n v="2"/>
    <x v="0"/>
    <x v="0"/>
    <n v="2264468"/>
  </r>
  <r>
    <d v="2025-10-29T00:00:00"/>
    <s v="Tausagi Ulu"/>
    <s v="Male"/>
    <s v="Puipaa"/>
    <n v="7179437"/>
    <s v="Nuu"/>
    <x v="2"/>
    <x v="7"/>
    <x v="7"/>
    <x v="7"/>
    <x v="0"/>
    <n v="6"/>
    <x v="0"/>
    <x v="10"/>
    <n v="2264468"/>
  </r>
  <r>
    <d v="2025-10-29T00:00:00"/>
    <s v="Niu Tausaga"/>
    <s v="Male"/>
    <s v="Saleimoa"/>
    <n v="7747271"/>
    <s v="Nuu"/>
    <x v="2"/>
    <x v="5"/>
    <x v="5"/>
    <x v="9"/>
    <x v="2"/>
    <n v="2"/>
    <x v="3"/>
    <x v="12"/>
    <n v="2264496"/>
  </r>
  <r>
    <d v="2025-10-29T00:00:00"/>
    <s v="Niu Tausaga"/>
    <s v="Male"/>
    <s v="Saleimoa"/>
    <n v="7747271"/>
    <s v="Nuu"/>
    <x v="2"/>
    <x v="4"/>
    <x v="4"/>
    <x v="7"/>
    <x v="0"/>
    <n v="10"/>
    <x v="0"/>
    <x v="8"/>
    <n v="2264496"/>
  </r>
  <r>
    <d v="2025-10-29T00:00:00"/>
    <s v="Fetaui Pulusi"/>
    <s v="Female"/>
    <s v="Aleisa"/>
    <n v="7512702"/>
    <s v="Nuu"/>
    <x v="2"/>
    <x v="7"/>
    <x v="7"/>
    <x v="7"/>
    <x v="0"/>
    <n v="40"/>
    <x v="0"/>
    <x v="16"/>
    <n v="2264470"/>
  </r>
  <r>
    <d v="2025-10-29T00:00:00"/>
    <s v="Fetaui Pulusi"/>
    <s v="Female"/>
    <s v="Aleisa"/>
    <n v="7512702"/>
    <s v="Nuu"/>
    <x v="2"/>
    <x v="5"/>
    <x v="5"/>
    <x v="9"/>
    <x v="2"/>
    <n v="1"/>
    <x v="3"/>
    <x v="7"/>
    <n v="2264470"/>
  </r>
  <r>
    <d v="2025-10-29T00:00:00"/>
    <s v="Fetaui Pulusi"/>
    <s v="Female"/>
    <s v="Aleisa"/>
    <n v="7512702"/>
    <s v="Nuu"/>
    <x v="2"/>
    <x v="6"/>
    <x v="6"/>
    <x v="6"/>
    <x v="0"/>
    <n v="10"/>
    <x v="0"/>
    <x v="8"/>
    <n v="2264470"/>
  </r>
  <r>
    <d v="2025-10-29T00:00:00"/>
    <s v="Fetaui Pulusi"/>
    <s v="Female"/>
    <s v="Aleisa"/>
    <n v="7512702"/>
    <s v="Nuu"/>
    <x v="2"/>
    <x v="7"/>
    <x v="7"/>
    <x v="7"/>
    <x v="0"/>
    <n v="10"/>
    <x v="0"/>
    <x v="8"/>
    <n v="2264470"/>
  </r>
  <r>
    <d v="2025-10-29T00:00:00"/>
    <s v="Makerita Aperila"/>
    <s v="Female"/>
    <s v="Toamua"/>
    <n v="7200337"/>
    <s v="Nuu"/>
    <x v="2"/>
    <x v="7"/>
    <x v="7"/>
    <x v="7"/>
    <x v="0"/>
    <n v="2"/>
    <x v="0"/>
    <x v="0"/>
    <n v="2264471"/>
  </r>
  <r>
    <d v="2025-10-29T00:00:00"/>
    <s v="Makerita Aperila"/>
    <s v="Female"/>
    <s v="Toamua"/>
    <n v="7200337"/>
    <s v="Nuu"/>
    <x v="2"/>
    <x v="5"/>
    <x v="5"/>
    <x v="5"/>
    <x v="0"/>
    <n v="10"/>
    <x v="0"/>
    <x v="8"/>
    <n v="2264471"/>
  </r>
  <r>
    <d v="2025-10-29T00:00:00"/>
    <s v="Molesi Molesi"/>
    <s v="Male"/>
    <s v="Tanumapua"/>
    <n v="7333154"/>
    <s v="Nuu"/>
    <x v="3"/>
    <x v="8"/>
    <x v="8"/>
    <x v="20"/>
    <x v="0"/>
    <n v="10"/>
    <x v="0"/>
    <x v="8"/>
    <n v="2264475"/>
  </r>
  <r>
    <d v="2025-10-29T00:00:00"/>
    <s v="Molesi Molesi"/>
    <s v="Male"/>
    <s v="Tanumapua"/>
    <n v="7333154"/>
    <s v="Nuu"/>
    <x v="2"/>
    <x v="10"/>
    <x v="10"/>
    <x v="13"/>
    <x v="0"/>
    <n v="4"/>
    <x v="0"/>
    <x v="6"/>
    <n v="2264475"/>
  </r>
  <r>
    <d v="2025-10-29T00:00:00"/>
    <s v="Satupaitea Viali"/>
    <s v="Male"/>
    <s v="Falelauniu"/>
    <n v="0"/>
    <s v="Aleisa"/>
    <x v="4"/>
    <x v="28"/>
    <x v="28"/>
    <x v="37"/>
    <x v="5"/>
    <n v="100"/>
    <x v="5"/>
    <x v="4"/>
    <n v="2264476"/>
  </r>
  <r>
    <d v="2025-10-29T00:00:00"/>
    <s v="Tufosa Afoa"/>
    <s v="Male"/>
    <s v="Leulumoega"/>
    <n v="7641595"/>
    <s v="Nuu"/>
    <x v="2"/>
    <x v="3"/>
    <x v="3"/>
    <x v="3"/>
    <x v="2"/>
    <n v="22"/>
    <x v="4"/>
    <x v="32"/>
    <n v="2264474"/>
  </r>
  <r>
    <d v="2025-10-29T00:00:00"/>
    <s v="Tufosa Afoa"/>
    <s v="Male"/>
    <s v="Leulumoega"/>
    <n v="7641595"/>
    <s v="Nuu"/>
    <x v="2"/>
    <x v="5"/>
    <x v="5"/>
    <x v="5"/>
    <x v="0"/>
    <n v="30"/>
    <x v="0"/>
    <x v="18"/>
    <n v="2264474"/>
  </r>
  <r>
    <d v="2025-10-29T00:00:00"/>
    <s v="Tufosa Afoa"/>
    <s v="Male"/>
    <s v="Leulumoega"/>
    <n v="7641595"/>
    <s v="Nuu"/>
    <x v="2"/>
    <x v="5"/>
    <x v="5"/>
    <x v="5"/>
    <x v="0"/>
    <n v="20"/>
    <x v="0"/>
    <x v="4"/>
    <n v="2264474"/>
  </r>
  <r>
    <d v="2025-10-29T00:00:00"/>
    <s v="Tufosa Afoa"/>
    <s v="Male"/>
    <s v="Leulumoega"/>
    <n v="7641595"/>
    <s v="Nuu"/>
    <x v="2"/>
    <x v="7"/>
    <x v="7"/>
    <x v="7"/>
    <x v="0"/>
    <n v="30"/>
    <x v="0"/>
    <x v="18"/>
    <n v="2264474"/>
  </r>
  <r>
    <d v="2025-10-30T00:00:00"/>
    <s v="Dolly Lee"/>
    <s v="Male"/>
    <s v="Ma'agao"/>
    <n v="7221767"/>
    <s v="Nuu"/>
    <x v="2"/>
    <x v="5"/>
    <x v="5"/>
    <x v="9"/>
    <x v="2"/>
    <n v="1"/>
    <x v="3"/>
    <x v="7"/>
    <n v="2264485"/>
  </r>
  <r>
    <d v="2025-10-30T00:00:00"/>
    <s v="Dolly Lee"/>
    <s v="Male"/>
    <s v="Ma'agao"/>
    <n v="7221767"/>
    <s v="Nuu"/>
    <x v="2"/>
    <x v="7"/>
    <x v="7"/>
    <x v="7"/>
    <x v="0"/>
    <n v="4"/>
    <x v="0"/>
    <x v="6"/>
    <n v="2264485"/>
  </r>
  <r>
    <d v="2025-10-30T00:00:00"/>
    <s v="Dolly Lee"/>
    <s v="Male"/>
    <s v="Ma'agao"/>
    <n v="7221767"/>
    <s v="Nuu"/>
    <x v="2"/>
    <x v="5"/>
    <x v="5"/>
    <x v="5"/>
    <x v="0"/>
    <n v="6"/>
    <x v="0"/>
    <x v="10"/>
    <n v="2264485"/>
  </r>
  <r>
    <d v="2025-10-30T00:00:00"/>
    <s v="Dolly Lee"/>
    <s v="Male"/>
    <s v="Ma'agao"/>
    <n v="7221767"/>
    <s v="Nuu"/>
    <x v="2"/>
    <x v="13"/>
    <x v="13"/>
    <x v="17"/>
    <x v="0"/>
    <n v="4"/>
    <x v="0"/>
    <x v="6"/>
    <n v="2264485"/>
  </r>
  <r>
    <d v="2025-10-30T00:00:00"/>
    <s v="Dolly Lee"/>
    <s v="Male"/>
    <s v="Ma'agao"/>
    <n v="7221767"/>
    <s v="Nuu"/>
    <x v="2"/>
    <x v="11"/>
    <x v="11"/>
    <x v="14"/>
    <x v="0"/>
    <n v="5"/>
    <x v="0"/>
    <x v="2"/>
    <n v="2264485"/>
  </r>
  <r>
    <d v="2025-10-30T00:00:00"/>
    <s v="Dolly Lee"/>
    <s v="Male"/>
    <s v="Ma'agao"/>
    <n v="7221767"/>
    <s v="Nuu"/>
    <x v="2"/>
    <x v="4"/>
    <x v="4"/>
    <x v="7"/>
    <x v="0"/>
    <n v="6"/>
    <x v="0"/>
    <x v="10"/>
    <n v="2264485"/>
  </r>
  <r>
    <d v="2025-10-30T00:00:00"/>
    <s v="Dolly Lee"/>
    <s v="Male"/>
    <s v="Ma'agao"/>
    <n v="7221767"/>
    <s v="Nuu"/>
    <x v="2"/>
    <x v="15"/>
    <x v="15"/>
    <x v="39"/>
    <x v="0"/>
    <n v="6"/>
    <x v="0"/>
    <x v="10"/>
    <n v="2264485"/>
  </r>
  <r>
    <d v="2025-10-30T00:00:00"/>
    <s v="Dolly Lee"/>
    <s v="Male"/>
    <s v="Ma'agao"/>
    <n v="7221767"/>
    <s v="Nuu"/>
    <x v="2"/>
    <x v="12"/>
    <x v="12"/>
    <x v="16"/>
    <x v="0"/>
    <n v="5"/>
    <x v="0"/>
    <x v="2"/>
    <n v="2264485"/>
  </r>
  <r>
    <d v="2025-10-30T00:00:00"/>
    <s v="Fetaui Pulusi"/>
    <s v="Female"/>
    <s v="Aleisa"/>
    <n v="7512702"/>
    <s v="Nuu"/>
    <x v="3"/>
    <x v="8"/>
    <x v="8"/>
    <x v="12"/>
    <x v="0"/>
    <n v="14"/>
    <x v="0"/>
    <x v="33"/>
    <n v="2264477"/>
  </r>
  <r>
    <d v="2025-10-30T00:00:00"/>
    <s v="Fetaui Pulusi"/>
    <s v="Female"/>
    <s v="Aleisa"/>
    <n v="7512702"/>
    <s v="Nuu"/>
    <x v="2"/>
    <x v="7"/>
    <x v="7"/>
    <x v="7"/>
    <x v="0"/>
    <n v="50"/>
    <x v="0"/>
    <x v="22"/>
    <n v="2264477"/>
  </r>
  <r>
    <d v="2025-10-30T00:00:00"/>
    <s v="Atonuu Amituanai"/>
    <s v="Male"/>
    <s v="Tufuiopa"/>
    <n v="7791092"/>
    <s v="Nuu"/>
    <x v="2"/>
    <x v="7"/>
    <x v="7"/>
    <x v="7"/>
    <x v="0"/>
    <n v="20"/>
    <x v="0"/>
    <x v="4"/>
    <n v="2264478"/>
  </r>
  <r>
    <d v="2025-10-30T00:00:00"/>
    <s v="Atonuu Amituanai"/>
    <s v="Male"/>
    <s v="Tufuiopa"/>
    <n v="7791092"/>
    <s v="Nuu"/>
    <x v="2"/>
    <x v="5"/>
    <x v="5"/>
    <x v="5"/>
    <x v="0"/>
    <n v="10"/>
    <x v="0"/>
    <x v="8"/>
    <n v="2264478"/>
  </r>
  <r>
    <d v="2025-10-30T00:00:00"/>
    <s v="Atonuu Amituanai"/>
    <s v="Male"/>
    <s v="Tufuiopa"/>
    <n v="7791092"/>
    <s v="Nuu"/>
    <x v="2"/>
    <x v="5"/>
    <x v="5"/>
    <x v="9"/>
    <x v="2"/>
    <n v="4"/>
    <x v="3"/>
    <x v="29"/>
    <n v="2264478"/>
  </r>
  <r>
    <d v="2025-10-30T00:00:00"/>
    <s v="Atonuu Amituanai"/>
    <s v="Male"/>
    <s v="Tufuiopa"/>
    <n v="7791092"/>
    <s v="Nuu"/>
    <x v="2"/>
    <x v="4"/>
    <x v="4"/>
    <x v="7"/>
    <x v="0"/>
    <n v="10"/>
    <x v="0"/>
    <x v="8"/>
    <n v="2264478"/>
  </r>
  <r>
    <d v="2025-10-30T00:00:00"/>
    <s v="Atonuu Amituanai"/>
    <s v="Male"/>
    <s v="Tufuiopa"/>
    <n v="7791092"/>
    <s v="Nuu"/>
    <x v="2"/>
    <x v="9"/>
    <x v="9"/>
    <x v="10"/>
    <x v="0"/>
    <n v="5"/>
    <x v="0"/>
    <x v="2"/>
    <n v="2264478"/>
  </r>
  <r>
    <d v="2025-10-30T00:00:00"/>
    <s v="Atonuu Amituanai"/>
    <s v="Male"/>
    <s v="Tufuiopa"/>
    <n v="7791092"/>
    <s v="Nuu"/>
    <x v="2"/>
    <x v="7"/>
    <x v="7"/>
    <x v="7"/>
    <x v="0"/>
    <n v="3"/>
    <x v="0"/>
    <x v="5"/>
    <n v="2264478"/>
  </r>
  <r>
    <d v="2025-10-30T00:00:00"/>
    <s v="Petelo Falaniko"/>
    <s v="Male"/>
    <s v="Nofoalii"/>
    <n v="7305592"/>
    <s v="Nuu"/>
    <x v="2"/>
    <x v="6"/>
    <x v="6"/>
    <x v="40"/>
    <x v="0"/>
    <n v="10"/>
    <x v="0"/>
    <x v="8"/>
    <n v="2264479"/>
  </r>
  <r>
    <d v="2025-10-30T00:00:00"/>
    <s v="Petelo Falaniko"/>
    <s v="Male"/>
    <s v="Nofoalii"/>
    <n v="7305592"/>
    <s v="Nuu"/>
    <x v="2"/>
    <x v="4"/>
    <x v="4"/>
    <x v="7"/>
    <x v="0"/>
    <n v="5"/>
    <x v="0"/>
    <x v="2"/>
    <n v="2264479"/>
  </r>
  <r>
    <d v="2025-10-30T00:00:00"/>
    <s v="Mary Emile"/>
    <s v="Female"/>
    <s v="Vaitele"/>
    <n v="7772130"/>
    <s v="Nuu"/>
    <x v="2"/>
    <x v="7"/>
    <x v="7"/>
    <x v="7"/>
    <x v="0"/>
    <n v="4"/>
    <x v="0"/>
    <x v="6"/>
    <n v="2264480"/>
  </r>
  <r>
    <d v="2025-10-30T00:00:00"/>
    <s v="Mary Emile"/>
    <s v="Female"/>
    <s v="Vaitele"/>
    <n v="7772130"/>
    <s v="Nuu"/>
    <x v="2"/>
    <x v="6"/>
    <x v="6"/>
    <x v="11"/>
    <x v="0"/>
    <n v="5"/>
    <x v="0"/>
    <x v="2"/>
    <n v="2264480"/>
  </r>
  <r>
    <d v="2025-10-30T00:00:00"/>
    <s v="Mary Emile"/>
    <s v="Female"/>
    <s v="Vaitele"/>
    <n v="7772130"/>
    <s v="Nuu"/>
    <x v="3"/>
    <x v="8"/>
    <x v="8"/>
    <x v="12"/>
    <x v="0"/>
    <n v="2"/>
    <x v="0"/>
    <x v="0"/>
    <n v="2264480"/>
  </r>
  <r>
    <d v="2025-10-30T00:00:00"/>
    <s v="Lucy Visesio"/>
    <s v="Female"/>
    <s v="Mulifanua"/>
    <n v="7351442"/>
    <s v="Nuu"/>
    <x v="2"/>
    <x v="9"/>
    <x v="9"/>
    <x v="10"/>
    <x v="0"/>
    <n v="20"/>
    <x v="0"/>
    <x v="4"/>
    <n v="2264481"/>
  </r>
  <r>
    <d v="2025-10-30T00:00:00"/>
    <s v="Lucy Visesio"/>
    <s v="Female"/>
    <s v="Mulifanua"/>
    <n v="7351442"/>
    <s v="Nuu"/>
    <x v="2"/>
    <x v="7"/>
    <x v="7"/>
    <x v="7"/>
    <x v="0"/>
    <n v="15"/>
    <x v="0"/>
    <x v="11"/>
    <n v="2264481"/>
  </r>
  <r>
    <d v="2025-10-30T00:00:00"/>
    <s v="Peseta Une"/>
    <s v="Male"/>
    <s v="Vaimoso"/>
    <n v="7628447"/>
    <s v="Nuu"/>
    <x v="2"/>
    <x v="5"/>
    <x v="5"/>
    <x v="7"/>
    <x v="0"/>
    <n v="15"/>
    <x v="0"/>
    <x v="11"/>
    <n v="2264482"/>
  </r>
  <r>
    <d v="2025-10-30T00:00:00"/>
    <s v="Peseta Une"/>
    <s v="Male"/>
    <s v="Vaimoso"/>
    <n v="7628447"/>
    <s v="Nuu"/>
    <x v="2"/>
    <x v="6"/>
    <x v="6"/>
    <x v="40"/>
    <x v="0"/>
    <n v="10"/>
    <x v="0"/>
    <x v="8"/>
    <n v="2268842"/>
  </r>
  <r>
    <d v="2025-10-30T00:00:00"/>
    <s v="Samuelu Samuelu"/>
    <s v="Male"/>
    <s v="Pata Falelatai"/>
    <n v="7759995"/>
    <s v="Nuu"/>
    <x v="2"/>
    <x v="5"/>
    <x v="5"/>
    <x v="9"/>
    <x v="2"/>
    <n v="2"/>
    <x v="3"/>
    <x v="12"/>
    <n v="2264483"/>
  </r>
  <r>
    <d v="2025-10-30T00:00:00"/>
    <s v="Samuelu Samuelu"/>
    <s v="Male"/>
    <s v="Pata Falelatai"/>
    <n v="7759995"/>
    <s v="Nuu"/>
    <x v="2"/>
    <x v="5"/>
    <x v="5"/>
    <x v="5"/>
    <x v="0"/>
    <n v="6"/>
    <x v="0"/>
    <x v="10"/>
    <n v="2264483"/>
  </r>
  <r>
    <d v="2025-10-30T00:00:00"/>
    <s v="Samuelu Samuelu"/>
    <s v="Male"/>
    <s v="Pata Falelatai"/>
    <n v="7759995"/>
    <s v="Nuu"/>
    <x v="3"/>
    <x v="8"/>
    <x v="8"/>
    <x v="20"/>
    <x v="0"/>
    <n v="5"/>
    <x v="0"/>
    <x v="2"/>
    <n v="2264483"/>
  </r>
  <r>
    <d v="2025-10-30T00:00:00"/>
    <s v="Samuelu Samuelu"/>
    <s v="Male"/>
    <s v="Pata Falelatai"/>
    <n v="7759995"/>
    <s v="Nuu"/>
    <x v="2"/>
    <x v="4"/>
    <x v="4"/>
    <x v="41"/>
    <x v="0"/>
    <n v="1"/>
    <x v="0"/>
    <x v="13"/>
    <n v="2264483"/>
  </r>
  <r>
    <d v="2025-10-30T00:00:00"/>
    <s v="Samuelu Samuelu"/>
    <s v="Male"/>
    <s v="Pata Falelatai"/>
    <n v="7759995"/>
    <s v="Nuu"/>
    <x v="3"/>
    <x v="8"/>
    <x v="8"/>
    <x v="8"/>
    <x v="0"/>
    <n v="2"/>
    <x v="0"/>
    <x v="0"/>
    <n v="2264483"/>
  </r>
  <r>
    <d v="2025-10-30T00:00:00"/>
    <s v="Meaalofa Pati"/>
    <s v="Female"/>
    <s v="Siusega"/>
    <n v="0"/>
    <s v="Nuu"/>
    <x v="2"/>
    <x v="5"/>
    <x v="5"/>
    <x v="9"/>
    <x v="2"/>
    <n v="2"/>
    <x v="3"/>
    <x v="12"/>
    <n v="2264484"/>
  </r>
  <r>
    <d v="2025-10-30T00:00:00"/>
    <s v="Soloi Sefo"/>
    <s v="Male"/>
    <s v="Tanumalala"/>
    <n v="7267356"/>
    <s v="Nuu"/>
    <x v="2"/>
    <x v="4"/>
    <x v="4"/>
    <x v="7"/>
    <x v="0"/>
    <n v="10"/>
    <x v="0"/>
    <x v="8"/>
    <n v="2264486"/>
  </r>
  <r>
    <d v="2025-10-30T00:00:00"/>
    <s v="Soloi Sefo"/>
    <s v="Male"/>
    <s v="Tanumalala"/>
    <n v="7267356"/>
    <s v="Nuu"/>
    <x v="2"/>
    <x v="7"/>
    <x v="7"/>
    <x v="7"/>
    <x v="0"/>
    <n v="5"/>
    <x v="0"/>
    <x v="2"/>
    <n v="2264486"/>
  </r>
  <r>
    <d v="2025-10-30T00:00:00"/>
    <s v="Soloi Sefo"/>
    <s v="Male"/>
    <s v="Tanumalala"/>
    <n v="7267356"/>
    <s v="Nuu"/>
    <x v="2"/>
    <x v="5"/>
    <x v="5"/>
    <x v="5"/>
    <x v="0"/>
    <n v="5"/>
    <x v="0"/>
    <x v="2"/>
    <n v="2264486"/>
  </r>
  <r>
    <d v="2025-10-30T00:00:00"/>
    <s v="Lily Stunzner"/>
    <s v="Female"/>
    <s v="Alafua"/>
    <n v="7267356"/>
    <s v="Nuu"/>
    <x v="2"/>
    <x v="5"/>
    <x v="5"/>
    <x v="5"/>
    <x v="0"/>
    <n v="5"/>
    <x v="0"/>
    <x v="2"/>
    <n v="2264487"/>
  </r>
  <r>
    <d v="2025-10-30T00:00:00"/>
    <s v="Lily Stunzner"/>
    <s v="Female"/>
    <s v="Alafua"/>
    <n v="7267356"/>
    <s v="Nuu"/>
    <x v="2"/>
    <x v="4"/>
    <x v="4"/>
    <x v="41"/>
    <x v="0"/>
    <n v="5"/>
    <x v="0"/>
    <x v="2"/>
    <n v="2264487"/>
  </r>
  <r>
    <d v="2025-10-30T00:00:00"/>
    <s v="Lily Stunzner"/>
    <s v="Female"/>
    <s v="Alafua"/>
    <n v="7267356"/>
    <s v="Nuu"/>
    <x v="2"/>
    <x v="7"/>
    <x v="7"/>
    <x v="7"/>
    <x v="0"/>
    <n v="5"/>
    <x v="0"/>
    <x v="2"/>
    <n v="2264487"/>
  </r>
  <r>
    <d v="2025-10-30T00:00:00"/>
    <s v="Lily Stunzner"/>
    <s v="Female"/>
    <s v="Alafua"/>
    <n v="7267356"/>
    <s v="Nuu"/>
    <x v="2"/>
    <x v="14"/>
    <x v="14"/>
    <x v="35"/>
    <x v="0"/>
    <n v="5"/>
    <x v="0"/>
    <x v="2"/>
    <n v="2264487"/>
  </r>
  <r>
    <d v="2025-10-31T00:00:00"/>
    <s v="Diana"/>
    <s v="Female"/>
    <s v="Aleisa"/>
    <n v="7267356"/>
    <s v="Nuu"/>
    <x v="3"/>
    <x v="8"/>
    <x v="8"/>
    <x v="20"/>
    <x v="0"/>
    <n v="30"/>
    <x v="0"/>
    <x v="18"/>
    <n v="2264490"/>
  </r>
  <r>
    <d v="2025-10-31T00:00:00"/>
    <s v="Matafeo"/>
    <s v="Male"/>
    <s v="Apia"/>
    <n v="7267356"/>
    <s v="Nuu"/>
    <x v="2"/>
    <x v="5"/>
    <x v="5"/>
    <x v="9"/>
    <x v="2"/>
    <n v="3"/>
    <x v="3"/>
    <x v="3"/>
    <n v="2264491"/>
  </r>
  <r>
    <d v="2025-10-31T00:00:00"/>
    <s v="Matafeo"/>
    <s v="Male"/>
    <s v="Apia"/>
    <n v="7267356"/>
    <s v="Nuu"/>
    <x v="2"/>
    <x v="10"/>
    <x v="10"/>
    <x v="13"/>
    <x v="0"/>
    <n v="2"/>
    <x v="0"/>
    <x v="0"/>
    <n v="2264491"/>
  </r>
  <r>
    <d v="2025-10-31T00:00:00"/>
    <s v="Matafeo"/>
    <s v="Male"/>
    <s v="Apia"/>
    <n v="7267356"/>
    <s v="Nuu"/>
    <x v="2"/>
    <x v="14"/>
    <x v="14"/>
    <x v="35"/>
    <x v="0"/>
    <n v="3"/>
    <x v="0"/>
    <x v="5"/>
    <n v="2264491"/>
  </r>
  <r>
    <d v="2025-10-31T00:00:00"/>
    <s v="Matafeo"/>
    <s v="Male"/>
    <s v="Apia"/>
    <n v="7267356"/>
    <s v="Nuu"/>
    <x v="2"/>
    <x v="4"/>
    <x v="4"/>
    <x v="7"/>
    <x v="0"/>
    <n v="10"/>
    <x v="0"/>
    <x v="8"/>
    <n v="2264491"/>
  </r>
  <r>
    <d v="2025-10-31T00:00:00"/>
    <s v="Matafeo"/>
    <s v="Male"/>
    <s v="Apia"/>
    <n v="7267356"/>
    <s v="Nuu"/>
    <x v="2"/>
    <x v="6"/>
    <x v="6"/>
    <x v="11"/>
    <x v="0"/>
    <n v="10"/>
    <x v="0"/>
    <x v="8"/>
    <n v="2264491"/>
  </r>
  <r>
    <d v="2025-10-31T00:00:00"/>
    <s v="Ana "/>
    <s v="Female"/>
    <s v="Tiapapata"/>
    <n v="7267356"/>
    <s v="Nuu"/>
    <x v="2"/>
    <x v="15"/>
    <x v="15"/>
    <x v="39"/>
    <x v="0"/>
    <n v="20"/>
    <x v="0"/>
    <x v="4"/>
    <n v="2264492"/>
  </r>
  <r>
    <d v="2025-10-31T00:00:00"/>
    <s v="Ana "/>
    <s v="Female"/>
    <s v="Tiapapata"/>
    <n v="7267356"/>
    <s v="Nuu"/>
    <x v="2"/>
    <x v="7"/>
    <x v="7"/>
    <x v="7"/>
    <x v="0"/>
    <n v="20"/>
    <x v="0"/>
    <x v="4"/>
    <n v="2264492"/>
  </r>
  <r>
    <d v="2025-10-31T00:00:00"/>
    <s v="Ana "/>
    <s v="Female"/>
    <s v="Tiapapata"/>
    <n v="7267356"/>
    <s v="Nuu"/>
    <x v="2"/>
    <x v="10"/>
    <x v="10"/>
    <x v="13"/>
    <x v="0"/>
    <n v="10"/>
    <x v="0"/>
    <x v="8"/>
    <n v="2264492"/>
  </r>
  <r>
    <d v="2025-10-31T00:00:00"/>
    <s v="Ana "/>
    <s v="Female"/>
    <s v="Tiapapata"/>
    <n v="7267356"/>
    <s v="Nuu"/>
    <x v="3"/>
    <x v="8"/>
    <x v="8"/>
    <x v="8"/>
    <x v="0"/>
    <n v="10"/>
    <x v="0"/>
    <x v="8"/>
    <n v="2264492"/>
  </r>
  <r>
    <d v="2025-10-31T00:00:00"/>
    <s v="Mose"/>
    <s v="Male"/>
    <s v="Faleula"/>
    <n v="7267356"/>
    <s v="Nuu"/>
    <x v="2"/>
    <x v="5"/>
    <x v="5"/>
    <x v="9"/>
    <x v="2"/>
    <n v="1"/>
    <x v="3"/>
    <x v="7"/>
    <n v="2264489"/>
  </r>
  <r>
    <d v="2025-10-31T00:00:00"/>
    <s v="Mose"/>
    <s v="Male"/>
    <s v="Faleula"/>
    <n v="7267356"/>
    <s v="Nuu"/>
    <x v="2"/>
    <x v="5"/>
    <x v="5"/>
    <x v="5"/>
    <x v="0"/>
    <n v="15"/>
    <x v="0"/>
    <x v="11"/>
    <n v="2264489"/>
  </r>
  <r>
    <d v="2025-10-31T00:00:00"/>
    <s v="Lei"/>
    <s v="Male"/>
    <s v="Vailima"/>
    <n v="7267356"/>
    <s v="Nuu"/>
    <x v="2"/>
    <x v="6"/>
    <x v="6"/>
    <x v="40"/>
    <x v="0"/>
    <n v="10"/>
    <x v="0"/>
    <x v="8"/>
    <n v="2264493"/>
  </r>
  <r>
    <d v="2025-10-31T00:00:00"/>
    <s v="Lei"/>
    <s v="Male"/>
    <s v="Vailima"/>
    <n v="7267356"/>
    <s v="Nuu"/>
    <x v="2"/>
    <x v="4"/>
    <x v="4"/>
    <x v="7"/>
    <x v="0"/>
    <n v="10"/>
    <x v="0"/>
    <x v="8"/>
    <n v="2264493"/>
  </r>
  <r>
    <d v="2025-10-31T00:00:00"/>
    <s v="Lei"/>
    <s v="Male"/>
    <s v="Vailima"/>
    <n v="7267356"/>
    <s v="Nuu"/>
    <x v="2"/>
    <x v="9"/>
    <x v="9"/>
    <x v="10"/>
    <x v="0"/>
    <n v="10"/>
    <x v="0"/>
    <x v="8"/>
    <n v="2264493"/>
  </r>
  <r>
    <d v="2025-10-31T00:00:00"/>
    <s v="Lei"/>
    <s v="Male"/>
    <s v="Vailima"/>
    <n v="7267356"/>
    <s v="Nuu"/>
    <x v="2"/>
    <x v="14"/>
    <x v="14"/>
    <x v="35"/>
    <x v="0"/>
    <n v="5"/>
    <x v="0"/>
    <x v="2"/>
    <n v="2264493"/>
  </r>
  <r>
    <d v="2025-10-31T00:00:00"/>
    <s v="Lei"/>
    <s v="Male"/>
    <s v="Vailima"/>
    <n v="7267356"/>
    <s v="Nuu"/>
    <x v="2"/>
    <x v="7"/>
    <x v="7"/>
    <x v="7"/>
    <x v="0"/>
    <n v="5"/>
    <x v="0"/>
    <x v="2"/>
    <n v="2264493"/>
  </r>
  <r>
    <d v="2025-10-31T00:00:00"/>
    <s v="Lei"/>
    <s v="Male"/>
    <s v="Vailima"/>
    <n v="7267356"/>
    <s v="Nuu"/>
    <x v="2"/>
    <x v="4"/>
    <x v="4"/>
    <x v="41"/>
    <x v="0"/>
    <n v="5"/>
    <x v="0"/>
    <x v="2"/>
    <n v="2264493"/>
  </r>
  <r>
    <d v="2025-10-31T00:00:00"/>
    <s v="Lei"/>
    <s v="Male"/>
    <s v="Vailima"/>
    <n v="0"/>
    <s v="Nuu"/>
    <x v="2"/>
    <x v="5"/>
    <x v="5"/>
    <x v="9"/>
    <x v="2"/>
    <n v="4"/>
    <x v="3"/>
    <x v="29"/>
    <n v="2264493"/>
  </r>
  <r>
    <d v="2025-10-31T00:00:00"/>
    <s v="Lei"/>
    <s v="Male"/>
    <s v="Vailima"/>
    <n v="0"/>
    <s v="Nuu"/>
    <x v="2"/>
    <x v="29"/>
    <x v="29"/>
    <x v="42"/>
    <x v="0"/>
    <n v="10"/>
    <x v="0"/>
    <x v="8"/>
    <n v="2264495"/>
  </r>
  <r>
    <d v="2025-11-02T00:00:00"/>
    <s v="Avele College"/>
    <s v="Female"/>
    <s v="Vailima"/>
    <n v="0"/>
    <s v="Savaia"/>
    <x v="4"/>
    <x v="28"/>
    <x v="28"/>
    <x v="37"/>
    <x v="5"/>
    <n v="100"/>
    <x v="5"/>
    <x v="4"/>
    <n v="2276288"/>
  </r>
  <r>
    <d v="2025-11-02T00:00:00"/>
    <s v="Avele College"/>
    <s v="Female"/>
    <s v="Vailima"/>
    <n v="0"/>
    <s v="Savaia"/>
    <x v="2"/>
    <x v="6"/>
    <x v="6"/>
    <x v="43"/>
    <x v="5"/>
    <n v="20"/>
    <x v="0"/>
    <x v="4"/>
    <n v="2276288"/>
  </r>
  <r>
    <d v="2025-11-03T00:00:00"/>
    <s v="Jack"/>
    <s v="Male"/>
    <s v="Taumesina"/>
    <n v="0"/>
    <s v="Nuu"/>
    <x v="2"/>
    <x v="7"/>
    <x v="7"/>
    <x v="7"/>
    <x v="0"/>
    <n v="20"/>
    <x v="0"/>
    <x v="4"/>
    <n v="2264497"/>
  </r>
  <r>
    <d v="2025-11-03T00:00:00"/>
    <s v="Jack"/>
    <s v="Male"/>
    <s v="Taumesina"/>
    <n v="0"/>
    <s v="Nuu"/>
    <x v="2"/>
    <x v="5"/>
    <x v="5"/>
    <x v="9"/>
    <x v="2"/>
    <n v="2"/>
    <x v="3"/>
    <x v="12"/>
    <n v="2264497"/>
  </r>
  <r>
    <d v="2025-11-03T00:00:00"/>
    <s v="Jack"/>
    <s v="Male"/>
    <s v="Taumesina"/>
    <n v="0"/>
    <s v="Nuu"/>
    <x v="2"/>
    <x v="14"/>
    <x v="14"/>
    <x v="35"/>
    <x v="0"/>
    <n v="10"/>
    <x v="0"/>
    <x v="8"/>
    <n v="2264497"/>
  </r>
  <r>
    <d v="2025-11-03T00:00:00"/>
    <s v="Tasi"/>
    <s v="Male"/>
    <s v="Vailima"/>
    <n v="7636935"/>
    <s v="Nuu"/>
    <x v="2"/>
    <x v="5"/>
    <x v="5"/>
    <x v="9"/>
    <x v="2"/>
    <n v="2"/>
    <x v="3"/>
    <x v="12"/>
    <n v="2264498"/>
  </r>
  <r>
    <d v="2025-11-03T00:00:00"/>
    <s v="Tasi"/>
    <s v="Male"/>
    <s v="Vailima"/>
    <n v="7636935"/>
    <s v="Nuu"/>
    <x v="2"/>
    <x v="7"/>
    <x v="7"/>
    <x v="7"/>
    <x v="0"/>
    <n v="5"/>
    <x v="0"/>
    <x v="2"/>
    <n v="2264498"/>
  </r>
  <r>
    <d v="2025-11-03T00:00:00"/>
    <s v="Tasi"/>
    <s v="Male"/>
    <s v="Vailima"/>
    <n v="7636935"/>
    <s v="Nuu"/>
    <x v="2"/>
    <x v="29"/>
    <x v="29"/>
    <x v="42"/>
    <x v="0"/>
    <n v="10"/>
    <x v="0"/>
    <x v="8"/>
    <n v="2264498"/>
  </r>
  <r>
    <d v="2025-11-03T00:00:00"/>
    <s v="Tasi"/>
    <s v="Male"/>
    <s v="Vailima"/>
    <n v="7636935"/>
    <s v="Nuu"/>
    <x v="2"/>
    <x v="10"/>
    <x v="10"/>
    <x v="13"/>
    <x v="0"/>
    <n v="2"/>
    <x v="0"/>
    <x v="0"/>
    <n v="2264498"/>
  </r>
  <r>
    <d v="2025-11-03T00:00:00"/>
    <s v="Tasi"/>
    <s v="Male"/>
    <s v="Vailima"/>
    <n v="7636935"/>
    <s v="Nuu"/>
    <x v="2"/>
    <x v="9"/>
    <x v="9"/>
    <x v="10"/>
    <x v="0"/>
    <n v="6"/>
    <x v="0"/>
    <x v="10"/>
    <n v="2264498"/>
  </r>
  <r>
    <d v="2025-11-03T00:00:00"/>
    <s v="Fiso Soi"/>
    <s v="Male"/>
    <s v="Satapuala"/>
    <n v="7217454"/>
    <s v="Nuu"/>
    <x v="3"/>
    <x v="8"/>
    <x v="8"/>
    <x v="12"/>
    <x v="0"/>
    <n v="20"/>
    <x v="0"/>
    <x v="4"/>
    <n v="2264499"/>
  </r>
  <r>
    <d v="2025-11-03T00:00:00"/>
    <s v="Fiso Soi"/>
    <s v="Male"/>
    <s v="Satapuala"/>
    <n v="7217454"/>
    <s v="Nuu"/>
    <x v="2"/>
    <x v="7"/>
    <x v="7"/>
    <x v="7"/>
    <x v="0"/>
    <n v="5"/>
    <x v="0"/>
    <x v="2"/>
    <n v="2264499"/>
  </r>
  <r>
    <d v="2025-11-03T00:00:00"/>
    <s v="Eti Veli"/>
    <s v="Male"/>
    <s v="Vailoa"/>
    <n v="7794412"/>
    <s v="Nuu"/>
    <x v="2"/>
    <x v="29"/>
    <x v="29"/>
    <x v="42"/>
    <x v="0"/>
    <n v="10"/>
    <x v="0"/>
    <x v="8"/>
    <n v="2264500"/>
  </r>
  <r>
    <d v="2025-11-03T00:00:00"/>
    <s v="Eti Veli"/>
    <s v="Male"/>
    <s v="Vailoa"/>
    <n v="7794412"/>
    <s v="Nuu"/>
    <x v="2"/>
    <x v="7"/>
    <x v="7"/>
    <x v="7"/>
    <x v="0"/>
    <n v="5"/>
    <x v="0"/>
    <x v="2"/>
    <n v="2264500"/>
  </r>
  <r>
    <d v="2025-11-03T00:00:00"/>
    <s v="Apo Tanuvasa"/>
    <s v="Male"/>
    <s v="Nofoalii"/>
    <n v="7694604"/>
    <s v="Nuu"/>
    <x v="2"/>
    <x v="4"/>
    <x v="4"/>
    <x v="7"/>
    <x v="0"/>
    <n v="20"/>
    <x v="0"/>
    <x v="4"/>
    <n v="2264501"/>
  </r>
  <r>
    <d v="2025-11-03T00:00:00"/>
    <s v="Apo Tanuvasa"/>
    <s v="Male"/>
    <s v="Nofoalii"/>
    <n v="7694604"/>
    <s v="Nuu"/>
    <x v="2"/>
    <x v="4"/>
    <x v="4"/>
    <x v="41"/>
    <x v="0"/>
    <n v="15"/>
    <x v="0"/>
    <x v="11"/>
    <n v="2264501"/>
  </r>
  <r>
    <d v="2025-11-03T00:00:00"/>
    <s v="Apo Tanuvasa"/>
    <s v="Male"/>
    <s v="Nofoalii"/>
    <n v="7694604"/>
    <s v="Nuu"/>
    <x v="2"/>
    <x v="15"/>
    <x v="15"/>
    <x v="39"/>
    <x v="0"/>
    <n v="10"/>
    <x v="0"/>
    <x v="8"/>
    <n v="2264501"/>
  </r>
  <r>
    <d v="2025-11-03T00:00:00"/>
    <s v="Fiti"/>
    <s v="Male"/>
    <s v="Vaivase"/>
    <n v="0"/>
    <s v="Nuu"/>
    <x v="2"/>
    <x v="7"/>
    <x v="7"/>
    <x v="7"/>
    <x v="0"/>
    <n v="10"/>
    <x v="0"/>
    <x v="8"/>
    <n v="2264502"/>
  </r>
  <r>
    <d v="2025-11-03T00:00:00"/>
    <s v="Fiti"/>
    <s v="Male"/>
    <s v="Vaivase"/>
    <n v="0"/>
    <s v="Nuu"/>
    <x v="2"/>
    <x v="15"/>
    <x v="15"/>
    <x v="39"/>
    <x v="0"/>
    <n v="5"/>
    <x v="0"/>
    <x v="2"/>
    <n v="2264502"/>
  </r>
  <r>
    <d v="2025-11-03T00:00:00"/>
    <s v="Fiti"/>
    <s v="Male"/>
    <s v="Vaivase"/>
    <n v="0"/>
    <s v="Nuu"/>
    <x v="2"/>
    <x v="10"/>
    <x v="10"/>
    <x v="13"/>
    <x v="0"/>
    <n v="2"/>
    <x v="0"/>
    <x v="0"/>
    <n v="2264502"/>
  </r>
  <r>
    <d v="2025-11-03T00:00:00"/>
    <s v="Pesi Solipo"/>
    <s v="Female"/>
    <s v="Siumu"/>
    <n v="7613530"/>
    <s v="Nuu"/>
    <x v="2"/>
    <x v="4"/>
    <x v="4"/>
    <x v="7"/>
    <x v="0"/>
    <n v="15"/>
    <x v="0"/>
    <x v="11"/>
    <n v="2264504"/>
  </r>
  <r>
    <d v="2025-11-03T00:00:00"/>
    <s v="Pesi Solipo"/>
    <s v="Female"/>
    <s v="Siumu"/>
    <n v="7613530"/>
    <s v="Nuu"/>
    <x v="2"/>
    <x v="6"/>
    <x v="6"/>
    <x v="40"/>
    <x v="0"/>
    <n v="15"/>
    <x v="0"/>
    <x v="11"/>
    <n v="2264504"/>
  </r>
  <r>
    <d v="2025-11-03T00:00:00"/>
    <s v="Afalani"/>
    <s v="Male"/>
    <s v="Tufulele"/>
    <n v="0"/>
    <s v="Nuu"/>
    <x v="2"/>
    <x v="5"/>
    <x v="5"/>
    <x v="9"/>
    <x v="2"/>
    <n v="8"/>
    <x v="4"/>
    <x v="34"/>
    <n v="2264505"/>
  </r>
  <r>
    <d v="2025-11-03T00:00:00"/>
    <s v="F Milford"/>
    <s v="Male"/>
    <s v="Leauvaa"/>
    <n v="7776739"/>
    <s v="Nuu"/>
    <x v="2"/>
    <x v="7"/>
    <x v="7"/>
    <x v="7"/>
    <x v="0"/>
    <n v="20"/>
    <x v="0"/>
    <x v="4"/>
    <n v="2264506"/>
  </r>
  <r>
    <d v="2025-11-03T00:00:00"/>
    <s v="F Milford"/>
    <s v="Male"/>
    <s v="Leauvaa"/>
    <n v="7776739"/>
    <s v="Nuu"/>
    <x v="2"/>
    <x v="4"/>
    <x v="4"/>
    <x v="7"/>
    <x v="0"/>
    <n v="20"/>
    <x v="0"/>
    <x v="4"/>
    <n v="2264506"/>
  </r>
  <r>
    <d v="2025-11-03T00:00:00"/>
    <s v="Elena Petaia"/>
    <s v="Female"/>
    <s v="Malua"/>
    <n v="7573305"/>
    <s v="Nuu"/>
    <x v="2"/>
    <x v="15"/>
    <x v="15"/>
    <x v="39"/>
    <x v="0"/>
    <n v="10"/>
    <x v="0"/>
    <x v="8"/>
    <n v="2264507"/>
  </r>
  <r>
    <d v="2025-11-03T00:00:00"/>
    <s v="Elena Petaia"/>
    <s v="Female"/>
    <s v="Malua"/>
    <n v="7573305"/>
    <s v="Nuu"/>
    <x v="2"/>
    <x v="4"/>
    <x v="4"/>
    <x v="7"/>
    <x v="0"/>
    <n v="10"/>
    <x v="0"/>
    <x v="8"/>
    <n v="2264507"/>
  </r>
  <r>
    <d v="2025-11-03T00:00:00"/>
    <s v="Elena Petaia"/>
    <s v="Female"/>
    <s v="Malua"/>
    <n v="7573305"/>
    <s v="Nuu"/>
    <x v="2"/>
    <x v="7"/>
    <x v="7"/>
    <x v="7"/>
    <x v="0"/>
    <n v="10"/>
    <x v="0"/>
    <x v="8"/>
    <n v="2264507"/>
  </r>
  <r>
    <d v="2025-11-03T00:00:00"/>
    <s v="Elena Petaia"/>
    <s v="Female"/>
    <s v="Malua"/>
    <n v="7573305"/>
    <s v="Nuu"/>
    <x v="2"/>
    <x v="14"/>
    <x v="14"/>
    <x v="35"/>
    <x v="0"/>
    <n v="10"/>
    <x v="0"/>
    <x v="8"/>
    <n v="2264507"/>
  </r>
  <r>
    <d v="2025-11-03T00:00:00"/>
    <s v="Elena Petaia"/>
    <s v="Female"/>
    <s v="Malua"/>
    <n v="7573305"/>
    <s v="Nuu"/>
    <x v="2"/>
    <x v="10"/>
    <x v="10"/>
    <x v="13"/>
    <x v="0"/>
    <n v="10"/>
    <x v="0"/>
    <x v="8"/>
    <n v="2264507"/>
  </r>
  <r>
    <d v="2025-11-03T00:00:00"/>
    <s v="Letty Tapati"/>
    <s v="Female"/>
    <s v="Faleula"/>
    <n v="7272548"/>
    <s v="Nuu"/>
    <x v="2"/>
    <x v="29"/>
    <x v="29"/>
    <x v="42"/>
    <x v="0"/>
    <n v="4"/>
    <x v="0"/>
    <x v="6"/>
    <n v="2264508"/>
  </r>
  <r>
    <d v="2025-11-03T00:00:00"/>
    <s v="Letty Tapati"/>
    <s v="Female"/>
    <s v="Faleula"/>
    <n v="7272548"/>
    <s v="Nuu"/>
    <x v="2"/>
    <x v="14"/>
    <x v="14"/>
    <x v="35"/>
    <x v="0"/>
    <n v="4"/>
    <x v="0"/>
    <x v="6"/>
    <n v="2264508"/>
  </r>
  <r>
    <d v="2025-11-03T00:00:00"/>
    <s v="Letty Tapati"/>
    <s v="Female"/>
    <s v="Faleula"/>
    <n v="7272548"/>
    <s v="Nuu"/>
    <x v="2"/>
    <x v="7"/>
    <x v="7"/>
    <x v="7"/>
    <x v="0"/>
    <n v="5"/>
    <x v="0"/>
    <x v="2"/>
    <n v="2264508"/>
  </r>
  <r>
    <d v="2025-11-03T00:00:00"/>
    <s v="Letty Tapati"/>
    <s v="Female"/>
    <s v="Faleula"/>
    <n v="7272548"/>
    <s v="Nuu"/>
    <x v="2"/>
    <x v="4"/>
    <x v="4"/>
    <x v="7"/>
    <x v="0"/>
    <n v="5"/>
    <x v="0"/>
    <x v="2"/>
    <n v="2264508"/>
  </r>
  <r>
    <d v="2025-11-03T00:00:00"/>
    <s v="Letty Tapati"/>
    <s v="Female"/>
    <s v="Faleula"/>
    <n v="7272548"/>
    <s v="Nuu"/>
    <x v="2"/>
    <x v="10"/>
    <x v="10"/>
    <x v="13"/>
    <x v="0"/>
    <n v="5"/>
    <x v="0"/>
    <x v="2"/>
    <n v="2264508"/>
  </r>
  <r>
    <d v="2025-11-03T00:00:00"/>
    <s v="Letty Tapati"/>
    <s v="Female"/>
    <s v="Faleula"/>
    <n v="7272548"/>
    <s v="Nuu"/>
    <x v="2"/>
    <x v="6"/>
    <x v="6"/>
    <x v="6"/>
    <x v="0"/>
    <n v="5"/>
    <x v="0"/>
    <x v="2"/>
    <n v="2264508"/>
  </r>
  <r>
    <d v="2025-11-03T00:00:00"/>
    <s v="Letty Tapati"/>
    <s v="Female"/>
    <s v="Faleula"/>
    <n v="7272548"/>
    <s v="Nuu"/>
    <x v="2"/>
    <x v="5"/>
    <x v="5"/>
    <x v="9"/>
    <x v="2"/>
    <n v="1"/>
    <x v="3"/>
    <x v="7"/>
    <n v="2264508"/>
  </r>
  <r>
    <d v="2025-11-04T00:00:00"/>
    <s v="Taeao Matua"/>
    <s v="Male"/>
    <s v="Nuufou"/>
    <n v="7513484"/>
    <s v="Nuu"/>
    <x v="2"/>
    <x v="5"/>
    <x v="5"/>
    <x v="5"/>
    <x v="0"/>
    <n v="20"/>
    <x v="0"/>
    <x v="4"/>
    <n v="2264509"/>
  </r>
  <r>
    <d v="2025-11-04T00:00:00"/>
    <s v="Taeao Matua"/>
    <s v="Male"/>
    <s v="Nuufou"/>
    <n v="7513484"/>
    <s v="Nuu"/>
    <x v="2"/>
    <x v="6"/>
    <x v="6"/>
    <x v="6"/>
    <x v="0"/>
    <n v="10"/>
    <x v="0"/>
    <x v="8"/>
    <n v="2264509"/>
  </r>
  <r>
    <d v="2025-11-04T00:00:00"/>
    <s v="Taeao Matua"/>
    <s v="Male"/>
    <s v="Nuufou"/>
    <n v="7513484"/>
    <s v="Nuu"/>
    <x v="2"/>
    <x v="29"/>
    <x v="29"/>
    <x v="42"/>
    <x v="0"/>
    <n v="5"/>
    <x v="0"/>
    <x v="2"/>
    <n v="2264509"/>
  </r>
  <r>
    <d v="2025-11-04T00:00:00"/>
    <s v="Taeao Matua"/>
    <s v="Male"/>
    <s v="Nuufou"/>
    <n v="7513484"/>
    <s v="Nuu"/>
    <x v="2"/>
    <x v="15"/>
    <x v="15"/>
    <x v="39"/>
    <x v="0"/>
    <n v="5"/>
    <x v="0"/>
    <x v="2"/>
    <n v="2264509"/>
  </r>
  <r>
    <d v="2025-11-04T00:00:00"/>
    <s v="Joe Fepuleai"/>
    <s v="Male"/>
    <s v="Vaiala"/>
    <n v="7523456"/>
    <s v="Nuu"/>
    <x v="2"/>
    <x v="7"/>
    <x v="7"/>
    <x v="7"/>
    <x v="0"/>
    <n v="14"/>
    <x v="0"/>
    <x v="33"/>
    <n v="2264510"/>
  </r>
  <r>
    <d v="2025-11-04T00:00:00"/>
    <s v="Joe Fepuleai"/>
    <s v="Male"/>
    <s v="Vaiala"/>
    <n v="7523456"/>
    <s v="Nuu"/>
    <x v="2"/>
    <x v="4"/>
    <x v="4"/>
    <x v="7"/>
    <x v="0"/>
    <n v="7"/>
    <x v="0"/>
    <x v="14"/>
    <n v="2264510"/>
  </r>
  <r>
    <d v="2025-11-04T00:00:00"/>
    <s v="Toga"/>
    <s v="Male"/>
    <s v="Aleisa"/>
    <n v="0"/>
    <s v="Nuu"/>
    <x v="2"/>
    <x v="4"/>
    <x v="4"/>
    <x v="7"/>
    <x v="0"/>
    <n v="20"/>
    <x v="0"/>
    <x v="4"/>
    <n v="2264511"/>
  </r>
  <r>
    <d v="2025-11-04T00:00:00"/>
    <s v="Toga"/>
    <s v="Male"/>
    <s v="Aleisa"/>
    <n v="0"/>
    <s v="Nuu"/>
    <x v="2"/>
    <x v="6"/>
    <x v="6"/>
    <x v="6"/>
    <x v="0"/>
    <n v="30"/>
    <x v="0"/>
    <x v="18"/>
    <n v="2264511"/>
  </r>
  <r>
    <d v="2025-11-04T00:00:00"/>
    <s v="Toga"/>
    <s v="Male"/>
    <s v="Aleisa"/>
    <n v="0"/>
    <s v="Nuu"/>
    <x v="2"/>
    <x v="13"/>
    <x v="13"/>
    <x v="17"/>
    <x v="0"/>
    <n v="10"/>
    <x v="0"/>
    <x v="8"/>
    <n v="2264511"/>
  </r>
  <r>
    <d v="2025-11-04T00:00:00"/>
    <s v="Toga"/>
    <s v="Male"/>
    <s v="Aleisa"/>
    <n v="0"/>
    <s v="Nuu"/>
    <x v="2"/>
    <x v="10"/>
    <x v="10"/>
    <x v="15"/>
    <x v="0"/>
    <n v="10"/>
    <x v="0"/>
    <x v="8"/>
    <n v="2264511"/>
  </r>
  <r>
    <d v="2025-11-04T00:00:00"/>
    <s v="Funeia"/>
    <s v="Male"/>
    <s v="Toamua Uta"/>
    <n v="0"/>
    <s v="Nuu"/>
    <x v="2"/>
    <x v="5"/>
    <x v="5"/>
    <x v="9"/>
    <x v="2"/>
    <n v="1"/>
    <x v="3"/>
    <x v="7"/>
    <n v="2264512"/>
  </r>
  <r>
    <d v="2025-11-04T00:00:00"/>
    <s v="Funeia"/>
    <s v="Male"/>
    <s v="Toamua Uta"/>
    <n v="0"/>
    <s v="Nuu"/>
    <x v="2"/>
    <x v="5"/>
    <x v="5"/>
    <x v="5"/>
    <x v="0"/>
    <n v="5"/>
    <x v="0"/>
    <x v="2"/>
    <n v="2264512"/>
  </r>
  <r>
    <d v="2025-11-04T00:00:00"/>
    <s v="Funeia"/>
    <s v="Male"/>
    <s v="Toamua Uta"/>
    <n v="0"/>
    <s v="Nuu"/>
    <x v="2"/>
    <x v="13"/>
    <x v="13"/>
    <x v="17"/>
    <x v="0"/>
    <n v="2"/>
    <x v="0"/>
    <x v="0"/>
    <n v="2264512"/>
  </r>
  <r>
    <d v="2025-11-04T00:00:00"/>
    <s v="Frances Wulf"/>
    <s v="Female"/>
    <s v="Vailoa"/>
    <n v="0"/>
    <s v="Nuu"/>
    <x v="2"/>
    <x v="14"/>
    <x v="14"/>
    <x v="35"/>
    <x v="0"/>
    <n v="2"/>
    <x v="0"/>
    <x v="0"/>
    <n v="2264513"/>
  </r>
  <r>
    <d v="2025-11-04T00:00:00"/>
    <s v="Frances Wulf"/>
    <s v="Female"/>
    <s v="Vailoa"/>
    <n v="0"/>
    <s v="Nuu"/>
    <x v="2"/>
    <x v="15"/>
    <x v="15"/>
    <x v="39"/>
    <x v="0"/>
    <n v="2"/>
    <x v="0"/>
    <x v="0"/>
    <n v="2264513"/>
  </r>
  <r>
    <d v="2025-11-04T00:00:00"/>
    <s v="Frances Wulf"/>
    <s v="Female"/>
    <s v="Vailoa"/>
    <n v="0"/>
    <s v="Nuu"/>
    <x v="2"/>
    <x v="7"/>
    <x v="7"/>
    <x v="7"/>
    <x v="0"/>
    <n v="6"/>
    <x v="0"/>
    <x v="10"/>
    <n v="2264513"/>
  </r>
  <r>
    <d v="2025-11-04T00:00:00"/>
    <s v="Frances Wulf"/>
    <s v="Female"/>
    <s v="Vailoa"/>
    <n v="0"/>
    <s v="Nuu"/>
    <x v="2"/>
    <x v="6"/>
    <x v="6"/>
    <x v="40"/>
    <x v="0"/>
    <n v="4"/>
    <x v="0"/>
    <x v="6"/>
    <n v="2264513"/>
  </r>
  <r>
    <d v="2025-11-04T00:00:00"/>
    <s v="Frances Wulf"/>
    <s v="Female"/>
    <s v="Vailoa"/>
    <n v="0"/>
    <s v="Nuu"/>
    <x v="2"/>
    <x v="5"/>
    <x v="5"/>
    <x v="5"/>
    <x v="0"/>
    <n v="2"/>
    <x v="0"/>
    <x v="0"/>
    <n v="2264513"/>
  </r>
  <r>
    <d v="2025-11-04T00:00:00"/>
    <s v="Siaosi Eropa"/>
    <s v="Male"/>
    <s v="Maagiagi"/>
    <n v="7280184"/>
    <s v="Nuu"/>
    <x v="2"/>
    <x v="7"/>
    <x v="7"/>
    <x v="7"/>
    <x v="0"/>
    <n v="10"/>
    <x v="0"/>
    <x v="8"/>
    <n v="2264514"/>
  </r>
  <r>
    <d v="2025-11-04T00:00:00"/>
    <s v="Siaosi Eropa"/>
    <s v="Male"/>
    <s v="Maagiagi"/>
    <n v="7280184"/>
    <s v="Nuu"/>
    <x v="2"/>
    <x v="6"/>
    <x v="6"/>
    <x v="40"/>
    <x v="0"/>
    <n v="6"/>
    <x v="0"/>
    <x v="10"/>
    <n v="2264514"/>
  </r>
  <r>
    <d v="2025-11-04T00:00:00"/>
    <s v="Siaosi Eropa"/>
    <s v="Male"/>
    <s v="Maagiagi"/>
    <n v="7280184"/>
    <s v="Nuu"/>
    <x v="2"/>
    <x v="14"/>
    <x v="14"/>
    <x v="35"/>
    <x v="0"/>
    <n v="8"/>
    <x v="0"/>
    <x v="24"/>
    <n v="2264514"/>
  </r>
  <r>
    <d v="2025-11-04T00:00:00"/>
    <s v="Talitonu"/>
    <s v="Male"/>
    <s v="Lotopa"/>
    <n v="0"/>
    <s v="Nuu"/>
    <x v="2"/>
    <x v="10"/>
    <x v="10"/>
    <x v="15"/>
    <x v="0"/>
    <n v="2"/>
    <x v="0"/>
    <x v="0"/>
    <n v="2264515"/>
  </r>
  <r>
    <d v="2025-11-04T00:00:00"/>
    <s v="Talitonu"/>
    <s v="Male"/>
    <s v="Lotopa"/>
    <n v="0"/>
    <s v="Nuu"/>
    <x v="2"/>
    <x v="15"/>
    <x v="15"/>
    <x v="39"/>
    <x v="0"/>
    <n v="12"/>
    <x v="0"/>
    <x v="1"/>
    <n v="2264515"/>
  </r>
  <r>
    <d v="2025-11-04T00:00:00"/>
    <s v="Talitonu"/>
    <s v="Male"/>
    <s v="Lotopa"/>
    <n v="0"/>
    <s v="Nuu"/>
    <x v="2"/>
    <x v="4"/>
    <x v="4"/>
    <x v="7"/>
    <x v="0"/>
    <n v="11"/>
    <x v="0"/>
    <x v="35"/>
    <n v="2264515"/>
  </r>
  <r>
    <d v="2025-11-04T00:00:00"/>
    <s v="Talitonu"/>
    <s v="Male"/>
    <s v="Lotopa"/>
    <n v="0"/>
    <s v="Nuu"/>
    <x v="3"/>
    <x v="8"/>
    <x v="8"/>
    <x v="12"/>
    <x v="0"/>
    <n v="6"/>
    <x v="0"/>
    <x v="10"/>
    <n v="2264515"/>
  </r>
  <r>
    <d v="2025-11-04T00:00:00"/>
    <s v="Talitonu"/>
    <s v="Male"/>
    <s v="Lotopa"/>
    <n v="0"/>
    <s v="Nuu"/>
    <x v="2"/>
    <x v="7"/>
    <x v="7"/>
    <x v="7"/>
    <x v="0"/>
    <n v="3"/>
    <x v="0"/>
    <x v="5"/>
    <n v="2264515"/>
  </r>
  <r>
    <d v="2025-11-04T00:00:00"/>
    <s v="Lei"/>
    <s v="Female"/>
    <s v="Alafua"/>
    <n v="0"/>
    <s v="Nuu"/>
    <x v="2"/>
    <x v="5"/>
    <x v="5"/>
    <x v="5"/>
    <x v="0"/>
    <n v="5"/>
    <x v="0"/>
    <x v="2"/>
    <n v="2264516"/>
  </r>
  <r>
    <d v="2025-11-04T00:00:00"/>
    <s v="Lei"/>
    <s v="Female"/>
    <s v="Alafua"/>
    <n v="0"/>
    <s v="Nuu"/>
    <x v="2"/>
    <x v="4"/>
    <x v="4"/>
    <x v="7"/>
    <x v="0"/>
    <n v="3"/>
    <x v="0"/>
    <x v="5"/>
    <n v="2264516"/>
  </r>
  <r>
    <d v="2025-11-04T00:00:00"/>
    <s v="Lei"/>
    <s v="Female"/>
    <s v="Alafua"/>
    <n v="0"/>
    <s v="Nuu"/>
    <x v="2"/>
    <x v="14"/>
    <x v="14"/>
    <x v="35"/>
    <x v="0"/>
    <n v="3"/>
    <x v="0"/>
    <x v="5"/>
    <n v="2264516"/>
  </r>
  <r>
    <d v="2025-11-04T00:00:00"/>
    <s v="Samuelu Samuelu"/>
    <s v="Male"/>
    <s v="Tafaigata"/>
    <n v="0"/>
    <s v="Nuu"/>
    <x v="2"/>
    <x v="4"/>
    <x v="4"/>
    <x v="41"/>
    <x v="0"/>
    <n v="3"/>
    <x v="0"/>
    <x v="5"/>
    <n v="2264517"/>
  </r>
  <r>
    <d v="2025-11-04T00:00:00"/>
    <s v="Samuelu Samuelu"/>
    <s v="Male"/>
    <s v="Tafaigata"/>
    <n v="0"/>
    <s v="Nuu"/>
    <x v="2"/>
    <x v="14"/>
    <x v="14"/>
    <x v="35"/>
    <x v="0"/>
    <n v="2"/>
    <x v="0"/>
    <x v="0"/>
    <n v="2264517"/>
  </r>
  <r>
    <d v="2025-11-04T00:00:00"/>
    <s v="Samuelu Samuelu"/>
    <s v="Male"/>
    <s v="Tafaigata"/>
    <n v="0"/>
    <s v="Nuu"/>
    <x v="2"/>
    <x v="7"/>
    <x v="7"/>
    <x v="7"/>
    <x v="0"/>
    <n v="10"/>
    <x v="0"/>
    <x v="8"/>
    <n v="2264517"/>
  </r>
  <r>
    <d v="2025-11-04T00:00:00"/>
    <s v="Samuelu Samuelu"/>
    <s v="Male"/>
    <s v="Tafaigata"/>
    <n v="0"/>
    <s v="Nuu"/>
    <x v="2"/>
    <x v="29"/>
    <x v="29"/>
    <x v="42"/>
    <x v="0"/>
    <n v="10"/>
    <x v="0"/>
    <x v="8"/>
    <n v="2264517"/>
  </r>
  <r>
    <d v="2025-11-04T00:00:00"/>
    <s v="Samuelu Samuelu"/>
    <s v="Male"/>
    <s v="Tafaigata"/>
    <n v="0"/>
    <s v="Nuu"/>
    <x v="2"/>
    <x v="10"/>
    <x v="10"/>
    <x v="13"/>
    <x v="0"/>
    <n v="3"/>
    <x v="0"/>
    <x v="5"/>
    <n v="2264517"/>
  </r>
  <r>
    <d v="2025-11-05T00:00:00"/>
    <s v="Polili"/>
    <s v="Male"/>
    <s v="Siusega"/>
    <n v="0"/>
    <s v="Nuu"/>
    <x v="2"/>
    <x v="4"/>
    <x v="4"/>
    <x v="7"/>
    <x v="0"/>
    <n v="10"/>
    <x v="0"/>
    <x v="8"/>
    <n v="2264520"/>
  </r>
  <r>
    <d v="2025-11-05T00:00:00"/>
    <s v="Tuiloma"/>
    <s v="Male"/>
    <s v="Vaimoso"/>
    <n v="7263326"/>
    <s v="Nuu"/>
    <x v="2"/>
    <x v="6"/>
    <x v="6"/>
    <x v="6"/>
    <x v="0"/>
    <n v="20"/>
    <x v="0"/>
    <x v="4"/>
    <n v="2264521"/>
  </r>
  <r>
    <d v="2025-11-05T00:00:00"/>
    <s v="Tuiloma"/>
    <s v="Male"/>
    <s v="Vaimoso"/>
    <n v="7263326"/>
    <s v="Nuu"/>
    <x v="2"/>
    <x v="4"/>
    <x v="4"/>
    <x v="7"/>
    <x v="0"/>
    <n v="10"/>
    <x v="0"/>
    <x v="8"/>
    <n v="2264521"/>
  </r>
  <r>
    <d v="2025-11-05T00:00:00"/>
    <s v="Tuiloma"/>
    <s v="Male"/>
    <s v="Vaimoso"/>
    <n v="7263326"/>
    <s v="Nuu"/>
    <x v="2"/>
    <x v="4"/>
    <x v="4"/>
    <x v="41"/>
    <x v="0"/>
    <n v="10"/>
    <x v="0"/>
    <x v="8"/>
    <n v="2264521"/>
  </r>
  <r>
    <d v="2025-11-05T00:00:00"/>
    <s v="Julianna Pesatui"/>
    <s v="Female"/>
    <s v="Levili"/>
    <n v="7290019"/>
    <s v="Nuu"/>
    <x v="2"/>
    <x v="6"/>
    <x v="6"/>
    <x v="6"/>
    <x v="0"/>
    <n v="20"/>
    <x v="0"/>
    <x v="4"/>
    <n v="2264523"/>
  </r>
  <r>
    <d v="2025-11-05T00:00:00"/>
    <s v="Letty Tapati"/>
    <s v="Male"/>
    <s v="Faleula"/>
    <n v="7272548"/>
    <s v="Nuu"/>
    <x v="2"/>
    <x v="7"/>
    <x v="7"/>
    <x v="7"/>
    <x v="0"/>
    <n v="3"/>
    <x v="0"/>
    <x v="5"/>
    <n v="2264525"/>
  </r>
  <r>
    <d v="2025-11-05T00:00:00"/>
    <s v="Letty Tapati"/>
    <s v="Male"/>
    <s v="Faleula"/>
    <n v="7272548"/>
    <s v="Nuu"/>
    <x v="2"/>
    <x v="6"/>
    <x v="6"/>
    <x v="40"/>
    <x v="0"/>
    <n v="3"/>
    <x v="0"/>
    <x v="5"/>
    <n v="2264525"/>
  </r>
  <r>
    <d v="2025-11-05T00:00:00"/>
    <s v="Letty Tapati"/>
    <s v="Male"/>
    <s v="Faleula"/>
    <n v="7272548"/>
    <s v="Nuu"/>
    <x v="2"/>
    <x v="12"/>
    <x v="12"/>
    <x v="16"/>
    <x v="0"/>
    <n v="3"/>
    <x v="0"/>
    <x v="5"/>
    <n v="2264525"/>
  </r>
  <r>
    <d v="2025-11-05T00:00:00"/>
    <s v="Victory Leavai"/>
    <s v="Female"/>
    <s v="Vinifou"/>
    <n v="0"/>
    <s v="Nuu"/>
    <x v="2"/>
    <x v="6"/>
    <x v="6"/>
    <x v="40"/>
    <x v="0"/>
    <n v="5"/>
    <x v="0"/>
    <x v="2"/>
    <n v="2264527"/>
  </r>
  <r>
    <d v="2025-11-05T00:00:00"/>
    <s v="Victory Leavai"/>
    <s v="Female"/>
    <s v="Vinifou"/>
    <n v="0"/>
    <s v="Nuu"/>
    <x v="2"/>
    <x v="4"/>
    <x v="4"/>
    <x v="7"/>
    <x v="0"/>
    <n v="5"/>
    <x v="0"/>
    <x v="2"/>
    <n v="2264527"/>
  </r>
  <r>
    <d v="2025-11-05T00:00:00"/>
    <s v="Mary Leuelu"/>
    <s v="Female"/>
    <s v="Siusega"/>
    <n v="7235461"/>
    <s v="Nuu"/>
    <x v="2"/>
    <x v="5"/>
    <x v="5"/>
    <x v="5"/>
    <x v="0"/>
    <n v="4"/>
    <x v="0"/>
    <x v="6"/>
    <n v="2264526"/>
  </r>
  <r>
    <d v="2025-11-05T00:00:00"/>
    <s v="Mary Leuelu"/>
    <s v="Female"/>
    <s v="Siusega"/>
    <n v="7235461"/>
    <s v="Nuu"/>
    <x v="2"/>
    <x v="10"/>
    <x v="10"/>
    <x v="15"/>
    <x v="0"/>
    <n v="4"/>
    <x v="0"/>
    <x v="6"/>
    <n v="2264526"/>
  </r>
  <r>
    <d v="2025-11-05T00:00:00"/>
    <s v="Mary Leuelu"/>
    <s v="Female"/>
    <s v="Siusega"/>
    <n v="7235461"/>
    <s v="Nuu"/>
    <x v="2"/>
    <x v="14"/>
    <x v="14"/>
    <x v="35"/>
    <x v="0"/>
    <n v="5"/>
    <x v="0"/>
    <x v="2"/>
    <n v="2264526"/>
  </r>
  <r>
    <d v="2025-11-05T00:00:00"/>
    <s v="Mary Leuelu"/>
    <s v="Female"/>
    <s v="Siusega"/>
    <n v="7235461"/>
    <s v="Nuu"/>
    <x v="2"/>
    <x v="12"/>
    <x v="12"/>
    <x v="25"/>
    <x v="0"/>
    <n v="4"/>
    <x v="0"/>
    <x v="6"/>
    <n v="2264526"/>
  </r>
  <r>
    <d v="2025-11-05T00:00:00"/>
    <s v="Mary Leuelu"/>
    <s v="Female"/>
    <s v="Siusega"/>
    <n v="7235461"/>
    <s v="Nuu"/>
    <x v="3"/>
    <x v="8"/>
    <x v="8"/>
    <x v="8"/>
    <x v="0"/>
    <n v="2"/>
    <x v="0"/>
    <x v="0"/>
    <n v="2264526"/>
  </r>
  <r>
    <d v="2025-11-05T00:00:00"/>
    <s v="Mary Leuelu"/>
    <s v="Female"/>
    <s v="Siusega"/>
    <n v="7235461"/>
    <s v="Nuu"/>
    <x v="2"/>
    <x v="13"/>
    <x v="13"/>
    <x v="17"/>
    <x v="0"/>
    <n v="3"/>
    <x v="0"/>
    <x v="5"/>
    <n v="2264526"/>
  </r>
  <r>
    <d v="2025-11-05T00:00:00"/>
    <s v="Mary Leuelu"/>
    <s v="Female"/>
    <s v="Siusega"/>
    <n v="7235461"/>
    <s v="Nuu"/>
    <x v="2"/>
    <x v="11"/>
    <x v="11"/>
    <x v="14"/>
    <x v="0"/>
    <n v="3"/>
    <x v="0"/>
    <x v="5"/>
    <n v="2264526"/>
  </r>
  <r>
    <d v="2025-11-05T00:00:00"/>
    <s v="Mary Leuelu"/>
    <s v="Female"/>
    <s v="Siusega"/>
    <n v="7235461"/>
    <s v="Nuu"/>
    <x v="2"/>
    <x v="5"/>
    <x v="5"/>
    <x v="9"/>
    <x v="2"/>
    <n v="1"/>
    <x v="3"/>
    <x v="7"/>
    <n v="2264256"/>
  </r>
  <r>
    <d v="2025-11-06T00:00:00"/>
    <s v="Afalani"/>
    <s v="Male"/>
    <s v="Tufulele"/>
    <n v="0"/>
    <s v="Nuu"/>
    <x v="2"/>
    <x v="3"/>
    <x v="3"/>
    <x v="3"/>
    <x v="2"/>
    <n v="6"/>
    <x v="3"/>
    <x v="19"/>
    <n v="2264528"/>
  </r>
  <r>
    <d v="2025-11-06T00:00:00"/>
    <s v="Afalani"/>
    <s v="Male"/>
    <s v="Tufulele"/>
    <n v="0"/>
    <s v="Nuu"/>
    <x v="2"/>
    <x v="5"/>
    <x v="5"/>
    <x v="9"/>
    <x v="2"/>
    <n v="4"/>
    <x v="3"/>
    <x v="29"/>
    <n v="2264528"/>
  </r>
  <r>
    <d v="2025-11-06T00:00:00"/>
    <s v="Janice"/>
    <s v="Female"/>
    <s v="Lalovaea"/>
    <n v="0"/>
    <s v="Nuu"/>
    <x v="2"/>
    <x v="4"/>
    <x v="4"/>
    <x v="7"/>
    <x v="0"/>
    <n v="10"/>
    <x v="0"/>
    <x v="8"/>
    <n v="2264529"/>
  </r>
  <r>
    <d v="2025-11-06T00:00:00"/>
    <s v="Janice"/>
    <s v="Female"/>
    <s v="Lalovaea"/>
    <n v="0"/>
    <s v="Nuu"/>
    <x v="2"/>
    <x v="6"/>
    <x v="6"/>
    <x v="40"/>
    <x v="0"/>
    <n v="10"/>
    <x v="0"/>
    <x v="8"/>
    <n v="2264529"/>
  </r>
  <r>
    <d v="2025-11-06T00:00:00"/>
    <s v="Janice"/>
    <s v="Female"/>
    <s v="Lalovaea"/>
    <n v="0"/>
    <s v="Nuu"/>
    <x v="2"/>
    <x v="4"/>
    <x v="4"/>
    <x v="41"/>
    <x v="0"/>
    <n v="5"/>
    <x v="0"/>
    <x v="2"/>
    <n v="2264529"/>
  </r>
  <r>
    <d v="2025-11-06T00:00:00"/>
    <s v="Esau"/>
    <s v="Male"/>
    <s v="Vaitele"/>
    <n v="7335436"/>
    <s v="Nuu"/>
    <x v="2"/>
    <x v="4"/>
    <x v="4"/>
    <x v="7"/>
    <x v="0"/>
    <n v="5"/>
    <x v="0"/>
    <x v="2"/>
    <n v="2264530"/>
  </r>
  <r>
    <d v="2025-11-06T00:00:00"/>
    <s v="Esau"/>
    <s v="Male"/>
    <s v="Vaitele"/>
    <n v="7335436"/>
    <s v="Nuu"/>
    <x v="2"/>
    <x v="6"/>
    <x v="6"/>
    <x v="11"/>
    <x v="0"/>
    <n v="5"/>
    <x v="0"/>
    <x v="2"/>
    <n v="2264530"/>
  </r>
  <r>
    <d v="2025-11-06T00:00:00"/>
    <s v="Esau"/>
    <s v="Male"/>
    <s v="Vaitele"/>
    <n v="7335436"/>
    <s v="Nuu"/>
    <x v="2"/>
    <x v="4"/>
    <x v="4"/>
    <x v="41"/>
    <x v="0"/>
    <n v="5"/>
    <x v="0"/>
    <x v="2"/>
    <n v="2264530"/>
  </r>
  <r>
    <d v="2025-11-06T00:00:00"/>
    <s v="Esau"/>
    <s v="Male"/>
    <s v="Vaitele"/>
    <n v="7335436"/>
    <s v="Nuu"/>
    <x v="2"/>
    <x v="7"/>
    <x v="7"/>
    <x v="7"/>
    <x v="0"/>
    <n v="5"/>
    <x v="0"/>
    <x v="2"/>
    <n v="2264530"/>
  </r>
  <r>
    <d v="2025-11-06T00:00:00"/>
    <s v="Esau"/>
    <s v="Male"/>
    <s v="Vaitele"/>
    <n v="7335436"/>
    <s v="Nuu"/>
    <x v="2"/>
    <x v="14"/>
    <x v="14"/>
    <x v="35"/>
    <x v="0"/>
    <n v="3"/>
    <x v="0"/>
    <x v="5"/>
    <n v="2264530"/>
  </r>
  <r>
    <d v="2025-11-06T00:00:00"/>
    <s v="Tausagi Ulu"/>
    <s v="Male"/>
    <s v="Puipaa"/>
    <n v="7179437"/>
    <s v="Nuu"/>
    <x v="2"/>
    <x v="7"/>
    <x v="7"/>
    <x v="7"/>
    <x v="0"/>
    <n v="20"/>
    <x v="0"/>
    <x v="4"/>
    <n v="0"/>
  </r>
  <r>
    <d v="2025-11-06T00:00:00"/>
    <s v="Monalisa"/>
    <s v="Female"/>
    <s v="Vailoa Faleata"/>
    <n v="7242034"/>
    <s v="Nuu"/>
    <x v="2"/>
    <x v="7"/>
    <x v="7"/>
    <x v="7"/>
    <x v="0"/>
    <n v="4"/>
    <x v="0"/>
    <x v="6"/>
    <n v="2264532"/>
  </r>
  <r>
    <d v="2025-11-06T00:00:00"/>
    <s v="Monalisa"/>
    <s v="Female"/>
    <s v="Vailoa Faleata"/>
    <n v="7242034"/>
    <s v="Nuu"/>
    <x v="2"/>
    <x v="13"/>
    <x v="13"/>
    <x v="17"/>
    <x v="0"/>
    <n v="4"/>
    <x v="0"/>
    <x v="6"/>
    <n v="2264532"/>
  </r>
  <r>
    <d v="2025-11-06T00:00:00"/>
    <s v="Monalisa"/>
    <s v="Female"/>
    <s v="Vailoa Faleata"/>
    <n v="7242034"/>
    <s v="Nuu"/>
    <x v="2"/>
    <x v="4"/>
    <x v="4"/>
    <x v="7"/>
    <x v="0"/>
    <n v="8"/>
    <x v="0"/>
    <x v="24"/>
    <n v="2264532"/>
  </r>
  <r>
    <d v="2025-11-06T00:00:00"/>
    <s v="Monalisa"/>
    <s v="Female"/>
    <s v="Vailoa Faleata"/>
    <n v="7242034"/>
    <s v="Nuu"/>
    <x v="2"/>
    <x v="6"/>
    <x v="6"/>
    <x v="11"/>
    <x v="0"/>
    <n v="9"/>
    <x v="0"/>
    <x v="27"/>
    <n v="2264532"/>
  </r>
  <r>
    <d v="2025-11-06T00:00:00"/>
    <s v="Monalisa"/>
    <s v="Female"/>
    <s v="Vailoa Faleata"/>
    <n v="7242034"/>
    <s v="Nuu"/>
    <x v="2"/>
    <x v="5"/>
    <x v="5"/>
    <x v="5"/>
    <x v="0"/>
    <n v="5"/>
    <x v="0"/>
    <x v="2"/>
    <n v="2264532"/>
  </r>
  <r>
    <d v="2025-11-06T00:00:00"/>
    <s v="Monalisa"/>
    <s v="Female"/>
    <s v="Vailoa Faleata"/>
    <n v="7242034"/>
    <s v="Nuu"/>
    <x v="2"/>
    <x v="10"/>
    <x v="10"/>
    <x v="13"/>
    <x v="0"/>
    <n v="6"/>
    <x v="0"/>
    <x v="10"/>
    <n v="2264532"/>
  </r>
  <r>
    <d v="2025-11-06T00:00:00"/>
    <s v="Monalisa"/>
    <s v="Female"/>
    <s v="Vailoa Faleata"/>
    <n v="7242034"/>
    <s v="Nuu"/>
    <x v="2"/>
    <x v="14"/>
    <x v="14"/>
    <x v="35"/>
    <x v="0"/>
    <n v="1"/>
    <x v="0"/>
    <x v="13"/>
    <n v="2264532"/>
  </r>
  <r>
    <d v="2025-11-06T00:00:00"/>
    <s v="Monalisa"/>
    <s v="Female"/>
    <s v="Vailoa Faleata"/>
    <n v="7242034"/>
    <s v="Nuu"/>
    <x v="2"/>
    <x v="5"/>
    <x v="5"/>
    <x v="9"/>
    <x v="2"/>
    <n v="1"/>
    <x v="3"/>
    <x v="7"/>
    <n v="2264532"/>
  </r>
  <r>
    <d v="2025-11-06T00:00:00"/>
    <s v="Monalisa"/>
    <s v="Female"/>
    <s v="Vailoa Faleata"/>
    <n v="7242034"/>
    <s v="Nuu"/>
    <x v="2"/>
    <x v="3"/>
    <x v="3"/>
    <x v="3"/>
    <x v="2"/>
    <n v="1"/>
    <x v="3"/>
    <x v="7"/>
    <n v="2264532"/>
  </r>
  <r>
    <d v="2025-11-06T00:00:00"/>
    <s v="Fiti Tuato"/>
    <s v="Male"/>
    <s v="Vaitele Fou"/>
    <n v="7654066"/>
    <s v="Nuu"/>
    <x v="2"/>
    <x v="7"/>
    <x v="7"/>
    <x v="7"/>
    <x v="0"/>
    <n v="8"/>
    <x v="0"/>
    <x v="24"/>
    <n v="2264534"/>
  </r>
  <r>
    <d v="2025-11-06T00:00:00"/>
    <s v="Fiti Tuato"/>
    <s v="Male"/>
    <s v="Vaitele Fou"/>
    <n v="7654066"/>
    <s v="Nuu"/>
    <x v="2"/>
    <x v="14"/>
    <x v="14"/>
    <x v="35"/>
    <x v="0"/>
    <n v="2"/>
    <x v="0"/>
    <x v="0"/>
    <n v="2264534"/>
  </r>
  <r>
    <d v="2025-11-06T00:00:00"/>
    <s v="Fiti Tuato"/>
    <s v="Male"/>
    <s v="Vaitele Fou"/>
    <n v="7654066"/>
    <s v="Nuu"/>
    <x v="2"/>
    <x v="10"/>
    <x v="10"/>
    <x v="13"/>
    <x v="0"/>
    <n v="4"/>
    <x v="0"/>
    <x v="6"/>
    <n v="2264534"/>
  </r>
  <r>
    <d v="2025-11-06T00:00:00"/>
    <s v="Fiti Tuato"/>
    <s v="Male"/>
    <s v="Vaitele Fou"/>
    <n v="7654066"/>
    <s v="Nuu"/>
    <x v="2"/>
    <x v="6"/>
    <x v="6"/>
    <x v="40"/>
    <x v="0"/>
    <n v="3"/>
    <x v="0"/>
    <x v="5"/>
    <n v="2264534"/>
  </r>
  <r>
    <d v="2025-11-06T00:00:00"/>
    <s v="Fiti Tuato"/>
    <s v="Male"/>
    <s v="Vaitele Fou"/>
    <n v="7654066"/>
    <s v="Nuu"/>
    <x v="2"/>
    <x v="4"/>
    <x v="4"/>
    <x v="41"/>
    <x v="0"/>
    <n v="3"/>
    <x v="0"/>
    <x v="5"/>
    <n v="2264534"/>
  </r>
  <r>
    <d v="2025-11-06T00:00:00"/>
    <s v="Lei Paulo"/>
    <s v="Female"/>
    <s v="Alafua"/>
    <n v="7296384"/>
    <s v="Nuu"/>
    <x v="2"/>
    <x v="6"/>
    <x v="6"/>
    <x v="40"/>
    <x v="0"/>
    <n v="20"/>
    <x v="0"/>
    <x v="4"/>
    <n v="2264535"/>
  </r>
  <r>
    <d v="2025-11-06T00:00:00"/>
    <s v="Taeao Matua"/>
    <s v="Male"/>
    <s v="Nuufou"/>
    <n v="0"/>
    <s v="Nuu"/>
    <x v="2"/>
    <x v="5"/>
    <x v="5"/>
    <x v="5"/>
    <x v="0"/>
    <n v="20"/>
    <x v="0"/>
    <x v="4"/>
    <n v="2264536"/>
  </r>
  <r>
    <d v="2025-11-07T00:00:00"/>
    <s v="Pati Mariner"/>
    <s v="Male"/>
    <s v="Tulaele"/>
    <n v="7341941"/>
    <s v="Nuu"/>
    <x v="2"/>
    <x v="5"/>
    <x v="5"/>
    <x v="5"/>
    <x v="0"/>
    <n v="30"/>
    <x v="0"/>
    <x v="18"/>
    <n v="2264538"/>
  </r>
  <r>
    <d v="2025-11-07T00:00:00"/>
    <s v="Pati Mariner"/>
    <s v="Male"/>
    <s v="Tulaele"/>
    <n v="7341941"/>
    <s v="Nuu"/>
    <x v="2"/>
    <x v="12"/>
    <x v="12"/>
    <x v="16"/>
    <x v="0"/>
    <n v="30"/>
    <x v="0"/>
    <x v="18"/>
    <n v="2264538"/>
  </r>
  <r>
    <d v="2025-11-07T00:00:00"/>
    <s v="Pati Mariner"/>
    <s v="Male"/>
    <s v="Tulaele"/>
    <n v="7341941"/>
    <s v="Nuu"/>
    <x v="2"/>
    <x v="13"/>
    <x v="13"/>
    <x v="17"/>
    <x v="0"/>
    <n v="20"/>
    <x v="0"/>
    <x v="4"/>
    <n v="2264538"/>
  </r>
  <r>
    <d v="2025-11-07T00:00:00"/>
    <s v="Pati Mariner"/>
    <s v="Male"/>
    <s v="Tulaele"/>
    <n v="7341941"/>
    <s v="Nuu"/>
    <x v="2"/>
    <x v="4"/>
    <x v="4"/>
    <x v="41"/>
    <x v="0"/>
    <n v="10"/>
    <x v="0"/>
    <x v="8"/>
    <n v="2264538"/>
  </r>
  <r>
    <d v="2025-11-07T00:00:00"/>
    <s v="Tagaloa Matua"/>
    <s v="Male"/>
    <s v="Solaua"/>
    <n v="7671667"/>
    <s v="Nuu"/>
    <x v="2"/>
    <x v="7"/>
    <x v="7"/>
    <x v="7"/>
    <x v="0"/>
    <n v="10"/>
    <x v="0"/>
    <x v="8"/>
    <n v="2264541"/>
  </r>
  <r>
    <d v="2025-11-07T00:00:00"/>
    <s v="Tagaloa Matua"/>
    <s v="Male"/>
    <s v="Solaua"/>
    <n v="7671667"/>
    <s v="Nuu"/>
    <x v="2"/>
    <x v="6"/>
    <x v="6"/>
    <x v="6"/>
    <x v="0"/>
    <n v="10"/>
    <x v="0"/>
    <x v="8"/>
    <n v="2264541"/>
  </r>
  <r>
    <d v="2025-11-07T00:00:00"/>
    <s v="Tagaloa Matua"/>
    <s v="Male"/>
    <s v="Solaua"/>
    <n v="7671667"/>
    <s v="Nuu"/>
    <x v="2"/>
    <x v="29"/>
    <x v="29"/>
    <x v="42"/>
    <x v="0"/>
    <n v="100"/>
    <x v="0"/>
    <x v="23"/>
    <n v="2264541"/>
  </r>
  <r>
    <d v="2025-11-07T00:00:00"/>
    <s v="Tagaloa Matua"/>
    <s v="Male"/>
    <s v="Solaua"/>
    <n v="7671667"/>
    <s v="Nuu"/>
    <x v="2"/>
    <x v="5"/>
    <x v="5"/>
    <x v="9"/>
    <x v="2"/>
    <n v="2"/>
    <x v="3"/>
    <x v="12"/>
    <n v="2264541"/>
  </r>
  <r>
    <d v="2025-11-07T00:00:00"/>
    <s v="Apu Fa'aofo"/>
    <s v="Male"/>
    <s v="Lotopa"/>
    <n v="7633680"/>
    <s v="Nuu"/>
    <x v="2"/>
    <x v="7"/>
    <x v="7"/>
    <x v="7"/>
    <x v="0"/>
    <n v="20"/>
    <x v="0"/>
    <x v="4"/>
    <n v="2264544"/>
  </r>
  <r>
    <d v="2025-11-07T00:00:00"/>
    <s v="Apu Fa'aofo"/>
    <s v="Male"/>
    <s v="Lotopa"/>
    <n v="7633680"/>
    <s v="Nuu"/>
    <x v="2"/>
    <x v="13"/>
    <x v="13"/>
    <x v="17"/>
    <x v="0"/>
    <n v="20"/>
    <x v="0"/>
    <x v="4"/>
    <n v="2264544"/>
  </r>
  <r>
    <d v="2025-11-07T00:00:00"/>
    <s v="Apu Fa'aofo"/>
    <s v="Male"/>
    <s v="Lotopa"/>
    <n v="7633680"/>
    <s v="Nuu"/>
    <x v="2"/>
    <x v="5"/>
    <x v="5"/>
    <x v="5"/>
    <x v="0"/>
    <n v="20"/>
    <x v="0"/>
    <x v="4"/>
    <n v="2264544"/>
  </r>
  <r>
    <d v="2025-11-07T00:00:00"/>
    <s v="Apu Fa'aofo"/>
    <s v="Male"/>
    <s v="Lotopa"/>
    <n v="7633680"/>
    <s v="Nuu"/>
    <x v="2"/>
    <x v="4"/>
    <x v="4"/>
    <x v="7"/>
    <x v="0"/>
    <n v="10"/>
    <x v="0"/>
    <x v="8"/>
    <n v="2264544"/>
  </r>
  <r>
    <d v="2025-11-07T00:00:00"/>
    <s v="Piti Auvaa"/>
    <s v="Female"/>
    <s v="Vaoala"/>
    <n v="7522473"/>
    <s v="Nuu"/>
    <x v="2"/>
    <x v="7"/>
    <x v="7"/>
    <x v="7"/>
    <x v="0"/>
    <n v="20"/>
    <x v="0"/>
    <x v="4"/>
    <n v="2264545"/>
  </r>
  <r>
    <d v="2025-11-07T00:00:00"/>
    <s v="Piti Auvaa"/>
    <s v="Female"/>
    <s v="Vaoala"/>
    <n v="7522473"/>
    <s v="Nuu"/>
    <x v="2"/>
    <x v="6"/>
    <x v="6"/>
    <x v="6"/>
    <x v="0"/>
    <n v="10"/>
    <x v="0"/>
    <x v="8"/>
    <n v="2264545"/>
  </r>
  <r>
    <d v="2025-11-07T00:00:00"/>
    <s v="Piti Auvaa"/>
    <s v="Female"/>
    <s v="Vaoala"/>
    <n v="7522473"/>
    <s v="Nuu"/>
    <x v="2"/>
    <x v="4"/>
    <x v="4"/>
    <x v="7"/>
    <x v="0"/>
    <n v="10"/>
    <x v="0"/>
    <x v="8"/>
    <n v="2264545"/>
  </r>
  <r>
    <d v="2025-11-07T00:00:00"/>
    <s v="Piti Auvaa"/>
    <s v="Female"/>
    <s v="Vaoala"/>
    <n v="7522473"/>
    <s v="Nuu"/>
    <x v="3"/>
    <x v="8"/>
    <x v="8"/>
    <x v="20"/>
    <x v="0"/>
    <n v="20"/>
    <x v="0"/>
    <x v="4"/>
    <n v="2264545"/>
  </r>
  <r>
    <d v="2025-11-07T00:00:00"/>
    <s v="Piti Auvaa"/>
    <s v="Female"/>
    <s v="Vaoala"/>
    <n v="7522473"/>
    <s v="Nuu"/>
    <x v="2"/>
    <x v="4"/>
    <x v="4"/>
    <x v="41"/>
    <x v="0"/>
    <n v="10"/>
    <x v="0"/>
    <x v="8"/>
    <n v="2264545"/>
  </r>
  <r>
    <d v="2025-11-07T00:00:00"/>
    <s v="Piti Auvaa"/>
    <s v="Female"/>
    <s v="Vaoala"/>
    <n v="7522473"/>
    <s v="Nuu"/>
    <x v="2"/>
    <x v="15"/>
    <x v="15"/>
    <x v="39"/>
    <x v="0"/>
    <n v="10"/>
    <x v="0"/>
    <x v="8"/>
    <n v="2264545"/>
  </r>
  <r>
    <d v="2025-11-07T00:00:00"/>
    <s v="Burgess"/>
    <s v="Male"/>
    <s v="Vaitele"/>
    <n v="7268237"/>
    <s v="Nuu"/>
    <x v="2"/>
    <x v="12"/>
    <x v="12"/>
    <x v="16"/>
    <x v="0"/>
    <n v="6"/>
    <x v="0"/>
    <x v="10"/>
    <n v="2264547"/>
  </r>
  <r>
    <d v="2025-11-07T00:00:00"/>
    <s v="Burgess"/>
    <s v="Male"/>
    <s v="Vaitele"/>
    <n v="7268237"/>
    <s v="Nuu"/>
    <x v="2"/>
    <x v="5"/>
    <x v="5"/>
    <x v="5"/>
    <x v="0"/>
    <n v="5"/>
    <x v="0"/>
    <x v="2"/>
    <n v="2264547"/>
  </r>
  <r>
    <d v="2025-11-07T00:00:00"/>
    <s v="Burgess"/>
    <s v="Male"/>
    <s v="Vaitele"/>
    <n v="7268237"/>
    <s v="Nuu"/>
    <x v="2"/>
    <x v="10"/>
    <x v="10"/>
    <x v="13"/>
    <x v="0"/>
    <n v="2"/>
    <x v="0"/>
    <x v="0"/>
    <n v="2264547"/>
  </r>
  <r>
    <d v="2025-11-07T00:00:00"/>
    <s v="Samasoni"/>
    <s v="Male"/>
    <s v="Matautu tai"/>
    <n v="7687286"/>
    <s v="Nuu"/>
    <x v="2"/>
    <x v="4"/>
    <x v="4"/>
    <x v="7"/>
    <x v="0"/>
    <n v="3"/>
    <x v="0"/>
    <x v="5"/>
    <n v="2264548"/>
  </r>
  <r>
    <d v="2025-11-07T00:00:00"/>
    <s v="Samasoni"/>
    <s v="Male"/>
    <s v="Matautu tai"/>
    <n v="7687286"/>
    <s v="Nuu"/>
    <x v="2"/>
    <x v="5"/>
    <x v="5"/>
    <x v="5"/>
    <x v="0"/>
    <n v="3"/>
    <x v="0"/>
    <x v="5"/>
    <n v="2264548"/>
  </r>
  <r>
    <d v="2025-11-07T00:00:00"/>
    <s v="Leilani Tulima"/>
    <s v="Female"/>
    <s v="Fasitoo Uta"/>
    <n v="7290449"/>
    <s v="Nuu"/>
    <x v="2"/>
    <x v="13"/>
    <x v="13"/>
    <x v="17"/>
    <x v="0"/>
    <n v="6"/>
    <x v="0"/>
    <x v="10"/>
    <n v="2264549"/>
  </r>
  <r>
    <d v="2025-11-07T00:00:00"/>
    <s v="Leilani Tulima"/>
    <s v="Female"/>
    <s v="Fasitoo Uta"/>
    <n v="7290449"/>
    <s v="Nuu"/>
    <x v="2"/>
    <x v="7"/>
    <x v="7"/>
    <x v="7"/>
    <x v="0"/>
    <n v="5"/>
    <x v="0"/>
    <x v="2"/>
    <n v="2264549"/>
  </r>
  <r>
    <d v="2025-11-07T00:00:00"/>
    <s v="Leilani Tulima"/>
    <s v="Female"/>
    <s v="Fasitoo Uta"/>
    <n v="7290449"/>
    <s v="Nuu"/>
    <x v="2"/>
    <x v="4"/>
    <x v="4"/>
    <x v="41"/>
    <x v="0"/>
    <n v="5"/>
    <x v="0"/>
    <x v="2"/>
    <n v="2264549"/>
  </r>
  <r>
    <d v="2025-11-07T00:00:00"/>
    <s v="Leilani Tulima"/>
    <s v="Female"/>
    <s v="Fasitoo Uta"/>
    <n v="7290449"/>
    <s v="Nuu"/>
    <x v="2"/>
    <x v="10"/>
    <x v="10"/>
    <x v="13"/>
    <x v="0"/>
    <n v="3"/>
    <x v="0"/>
    <x v="5"/>
    <n v="2264549"/>
  </r>
  <r>
    <d v="2025-11-07T00:00:00"/>
    <s v="Leilani Tulima"/>
    <s v="Female"/>
    <s v="Fasitoo Uta"/>
    <n v="7290449"/>
    <s v="Nuu"/>
    <x v="3"/>
    <x v="8"/>
    <x v="8"/>
    <x v="12"/>
    <x v="0"/>
    <n v="4"/>
    <x v="0"/>
    <x v="6"/>
    <n v="2264549"/>
  </r>
  <r>
    <d v="2025-11-07T00:00:00"/>
    <s v="Leilani Tulima"/>
    <s v="Female"/>
    <s v="Fasitoo Uta"/>
    <n v="7290449"/>
    <s v="Nuu"/>
    <x v="2"/>
    <x v="5"/>
    <x v="5"/>
    <x v="5"/>
    <x v="0"/>
    <n v="12"/>
    <x v="0"/>
    <x v="1"/>
    <n v="2264549"/>
  </r>
  <r>
    <d v="2025-11-07T00:00:00"/>
    <s v="Leilani Tulima"/>
    <s v="Female"/>
    <s v="Fasitoo Uta"/>
    <n v="7290449"/>
    <s v="Nuu"/>
    <x v="2"/>
    <x v="5"/>
    <x v="5"/>
    <x v="9"/>
    <x v="2"/>
    <n v="1"/>
    <x v="3"/>
    <x v="7"/>
    <n v="2264549"/>
  </r>
  <r>
    <d v="2025-11-10T00:00:00"/>
    <s v="Lisi"/>
    <s v="Male"/>
    <s v="Saleimoa"/>
    <n v="0"/>
    <s v="Nuu"/>
    <x v="2"/>
    <x v="5"/>
    <x v="5"/>
    <x v="9"/>
    <x v="2"/>
    <n v="4"/>
    <x v="3"/>
    <x v="29"/>
    <n v="2264550"/>
  </r>
  <r>
    <d v="2025-11-10T00:00:00"/>
    <s v="Agnes Harvey"/>
    <s v="Female"/>
    <s v="Nuufou"/>
    <n v="7767422"/>
    <s v="Nuu"/>
    <x v="2"/>
    <x v="7"/>
    <x v="7"/>
    <x v="7"/>
    <x v="0"/>
    <n v="20"/>
    <x v="0"/>
    <x v="4"/>
    <n v="2264551"/>
  </r>
  <r>
    <d v="2025-11-10T00:00:00"/>
    <s v="Agnes Harvey"/>
    <s v="Female"/>
    <s v="Nuufou"/>
    <n v="7767422"/>
    <s v="Nuu"/>
    <x v="2"/>
    <x v="29"/>
    <x v="29"/>
    <x v="42"/>
    <x v="0"/>
    <n v="10"/>
    <x v="0"/>
    <x v="8"/>
    <n v="2264551"/>
  </r>
  <r>
    <d v="2025-11-10T00:00:00"/>
    <s v="Lisi"/>
    <s v="Male"/>
    <s v="Saleimoa"/>
    <n v="0"/>
    <s v="Nuu"/>
    <x v="2"/>
    <x v="5"/>
    <x v="5"/>
    <x v="9"/>
    <x v="2"/>
    <n v="2"/>
    <x v="3"/>
    <x v="12"/>
    <n v="2264552"/>
  </r>
  <r>
    <d v="2025-11-10T00:00:00"/>
    <s v="Lisi"/>
    <s v="Male"/>
    <s v="Saleimoa"/>
    <n v="0"/>
    <s v="Nuu"/>
    <x v="2"/>
    <x v="13"/>
    <x v="13"/>
    <x v="17"/>
    <x v="0"/>
    <n v="20"/>
    <x v="0"/>
    <x v="4"/>
    <n v="2264552"/>
  </r>
  <r>
    <d v="2025-11-10T00:00:00"/>
    <s v="Lisi"/>
    <s v="Male"/>
    <s v="Saleimoa"/>
    <n v="0"/>
    <s v="Nuu"/>
    <x v="3"/>
    <x v="8"/>
    <x v="8"/>
    <x v="8"/>
    <x v="0"/>
    <n v="3"/>
    <x v="0"/>
    <x v="5"/>
    <n v="2264552"/>
  </r>
  <r>
    <d v="2025-11-10T00:00:00"/>
    <s v="Elia"/>
    <s v="Male"/>
    <s v="Vaitele"/>
    <n v="0"/>
    <s v="Nuu"/>
    <x v="2"/>
    <x v="7"/>
    <x v="7"/>
    <x v="7"/>
    <x v="0"/>
    <n v="10"/>
    <x v="0"/>
    <x v="8"/>
    <n v="2264555"/>
  </r>
  <r>
    <d v="2025-11-10T00:00:00"/>
    <s v="Elia"/>
    <s v="Male"/>
    <s v="Vaitele"/>
    <n v="0"/>
    <s v="Nuu"/>
    <x v="2"/>
    <x v="6"/>
    <x v="6"/>
    <x v="6"/>
    <x v="0"/>
    <n v="10"/>
    <x v="0"/>
    <x v="8"/>
    <n v="2264555"/>
  </r>
  <r>
    <d v="2025-11-10T00:00:00"/>
    <s v="Agnes Harvey"/>
    <s v="Female"/>
    <s v="Nuufou"/>
    <n v="7767422"/>
    <s v="Nuu"/>
    <x v="2"/>
    <x v="29"/>
    <x v="29"/>
    <x v="42"/>
    <x v="0"/>
    <n v="20"/>
    <x v="0"/>
    <x v="4"/>
    <n v="2264553"/>
  </r>
  <r>
    <d v="2025-11-10T00:00:00"/>
    <s v="Agnes Harvey"/>
    <s v="Female"/>
    <s v="Nuufou"/>
    <n v="7767422"/>
    <s v="Nuu"/>
    <x v="2"/>
    <x v="10"/>
    <x v="10"/>
    <x v="13"/>
    <x v="0"/>
    <n v="2"/>
    <x v="0"/>
    <x v="0"/>
    <n v="2264553"/>
  </r>
  <r>
    <d v="2025-11-10T00:00:00"/>
    <s v="Lipine Neli"/>
    <s v="Female"/>
    <s v="Nuufou"/>
    <n v="7710958"/>
    <s v="Nuu"/>
    <x v="2"/>
    <x v="3"/>
    <x v="3"/>
    <x v="3"/>
    <x v="2"/>
    <n v="3"/>
    <x v="3"/>
    <x v="3"/>
    <n v="2264556"/>
  </r>
  <r>
    <d v="2025-11-10T00:00:00"/>
    <s v="Lipine Neli"/>
    <s v="Female"/>
    <s v="Nuufou"/>
    <n v="7710958"/>
    <s v="Nuu"/>
    <x v="2"/>
    <x v="13"/>
    <x v="13"/>
    <x v="17"/>
    <x v="0"/>
    <n v="5"/>
    <x v="0"/>
    <x v="2"/>
    <n v="2264556"/>
  </r>
  <r>
    <d v="2025-11-10T00:00:00"/>
    <s v="Lipine Neli"/>
    <s v="Female"/>
    <s v="Nuufou"/>
    <n v="7710958"/>
    <s v="Nuu"/>
    <x v="2"/>
    <x v="11"/>
    <x v="11"/>
    <x v="14"/>
    <x v="0"/>
    <n v="5"/>
    <x v="0"/>
    <x v="2"/>
    <n v="2264556"/>
  </r>
  <r>
    <d v="2025-11-10T00:00:00"/>
    <s v="Lipine Neli"/>
    <s v="Female"/>
    <s v="Nuufou"/>
    <n v="7710958"/>
    <s v="Nuu"/>
    <x v="3"/>
    <x v="8"/>
    <x v="8"/>
    <x v="20"/>
    <x v="0"/>
    <n v="5"/>
    <x v="0"/>
    <x v="2"/>
    <n v="2264556"/>
  </r>
  <r>
    <d v="2025-11-10T00:00:00"/>
    <s v="Lipine Neli"/>
    <s v="Female"/>
    <s v="Nuufou"/>
    <n v="7710958"/>
    <s v="Nuu"/>
    <x v="2"/>
    <x v="4"/>
    <x v="4"/>
    <x v="41"/>
    <x v="0"/>
    <n v="10"/>
    <x v="0"/>
    <x v="8"/>
    <n v="2264556"/>
  </r>
  <r>
    <d v="2025-11-10T00:00:00"/>
    <s v="Lipine Neli"/>
    <s v="Female"/>
    <s v="Nuufou"/>
    <n v="7710958"/>
    <s v="Nuu"/>
    <x v="2"/>
    <x v="4"/>
    <x v="4"/>
    <x v="7"/>
    <x v="0"/>
    <n v="10"/>
    <x v="0"/>
    <x v="8"/>
    <n v="2264556"/>
  </r>
  <r>
    <d v="2025-11-10T00:00:00"/>
    <s v="Joel Lene"/>
    <s v="Male"/>
    <s v="Faleula"/>
    <n v="7209275"/>
    <s v="Nuu"/>
    <x v="2"/>
    <x v="4"/>
    <x v="4"/>
    <x v="7"/>
    <x v="0"/>
    <n v="15"/>
    <x v="0"/>
    <x v="11"/>
    <n v="2264557"/>
  </r>
  <r>
    <d v="2025-11-10T00:00:00"/>
    <s v="Alex"/>
    <s v="Male"/>
    <s v="Tanugamanono"/>
    <n v="0"/>
    <s v="Nuu"/>
    <x v="2"/>
    <x v="12"/>
    <x v="12"/>
    <x v="16"/>
    <x v="0"/>
    <n v="6"/>
    <x v="0"/>
    <x v="10"/>
    <n v="2264559"/>
  </r>
  <r>
    <d v="2025-11-10T00:00:00"/>
    <s v="Alex"/>
    <s v="Male"/>
    <s v="Tanugamanono"/>
    <n v="0"/>
    <s v="Nuu"/>
    <x v="2"/>
    <x v="5"/>
    <x v="5"/>
    <x v="9"/>
    <x v="2"/>
    <n v="2"/>
    <x v="3"/>
    <x v="12"/>
    <n v="2264559"/>
  </r>
  <r>
    <d v="2025-11-10T00:00:00"/>
    <s v="Halai"/>
    <s v="Male"/>
    <s v="Faleula"/>
    <n v="7317031"/>
    <s v="Nuu"/>
    <x v="2"/>
    <x v="4"/>
    <x v="4"/>
    <x v="7"/>
    <x v="0"/>
    <n v="5"/>
    <x v="0"/>
    <x v="2"/>
    <n v="2264560"/>
  </r>
  <r>
    <d v="2025-11-10T00:00:00"/>
    <s v="Halai"/>
    <s v="Male"/>
    <s v="Faleula"/>
    <n v="7317031"/>
    <s v="Nuu"/>
    <x v="2"/>
    <x v="5"/>
    <x v="5"/>
    <x v="5"/>
    <x v="0"/>
    <n v="14"/>
    <x v="0"/>
    <x v="33"/>
    <n v="2264560"/>
  </r>
  <r>
    <d v="2025-11-10T00:00:00"/>
    <s v="Toa"/>
    <s v="Male"/>
    <s v="Vaitele Fou"/>
    <n v="0"/>
    <s v="Nuu"/>
    <x v="2"/>
    <x v="7"/>
    <x v="7"/>
    <x v="7"/>
    <x v="0"/>
    <n v="12"/>
    <x v="0"/>
    <x v="1"/>
    <n v="2264561"/>
  </r>
  <r>
    <d v="2025-11-10T00:00:00"/>
    <s v="Leala Papa Laki"/>
    <s v="Male"/>
    <s v="Vaitele Fou"/>
    <n v="0"/>
    <s v="Nuu"/>
    <x v="2"/>
    <x v="6"/>
    <x v="6"/>
    <x v="6"/>
    <x v="0"/>
    <n v="10"/>
    <x v="0"/>
    <x v="8"/>
    <n v="2264562"/>
  </r>
  <r>
    <d v="2025-11-10T00:00:00"/>
    <s v="Leala Papa Laki"/>
    <s v="Male"/>
    <s v="Vaitele Fou"/>
    <n v="0"/>
    <s v="Nuu"/>
    <x v="2"/>
    <x v="7"/>
    <x v="7"/>
    <x v="7"/>
    <x v="0"/>
    <n v="10"/>
    <x v="0"/>
    <x v="8"/>
    <n v="2264562"/>
  </r>
  <r>
    <d v="2025-11-10T00:00:00"/>
    <s v="Leala Papa Laki"/>
    <s v="Male"/>
    <s v="Vaitele Fou"/>
    <n v="0"/>
    <s v="Nuu"/>
    <x v="2"/>
    <x v="4"/>
    <x v="4"/>
    <x v="7"/>
    <x v="0"/>
    <n v="10"/>
    <x v="0"/>
    <x v="8"/>
    <n v="2264562"/>
  </r>
  <r>
    <d v="2025-11-10T00:00:00"/>
    <s v="Leala Papa Laki"/>
    <s v="Male"/>
    <s v="Vaitele Fou"/>
    <n v="0"/>
    <s v="Nuu"/>
    <x v="2"/>
    <x v="5"/>
    <x v="5"/>
    <x v="9"/>
    <x v="2"/>
    <n v="1"/>
    <x v="3"/>
    <x v="7"/>
    <n v="2264562"/>
  </r>
  <r>
    <d v="2025-11-10T00:00:00"/>
    <s v="Leala Papa Laki"/>
    <s v="Male"/>
    <s v="Vaitele Fou"/>
    <n v="0"/>
    <s v="Nuu"/>
    <x v="2"/>
    <x v="3"/>
    <x v="3"/>
    <x v="3"/>
    <x v="2"/>
    <n v="1"/>
    <x v="3"/>
    <x v="7"/>
    <n v="2264562"/>
  </r>
  <r>
    <d v="2025-11-11T00:00:00"/>
    <s v="Sister Palepa"/>
    <s v="Female"/>
    <s v="Moamoa"/>
    <n v="7745019"/>
    <s v="Nuu"/>
    <x v="2"/>
    <x v="5"/>
    <x v="5"/>
    <x v="5"/>
    <x v="0"/>
    <n v="10"/>
    <x v="0"/>
    <x v="8"/>
    <n v="2264566"/>
  </r>
  <r>
    <d v="2025-11-11T00:00:00"/>
    <s v="Sister Palepa"/>
    <s v="Female"/>
    <s v="Moamoa"/>
    <n v="7745019"/>
    <s v="Nuu"/>
    <x v="2"/>
    <x v="6"/>
    <x v="6"/>
    <x v="40"/>
    <x v="0"/>
    <n v="10"/>
    <x v="0"/>
    <x v="8"/>
    <n v="2264566"/>
  </r>
  <r>
    <d v="2025-11-11T00:00:00"/>
    <s v="Sister Palepa"/>
    <s v="Female"/>
    <s v="Moamoa"/>
    <n v="7745019"/>
    <s v="Nuu"/>
    <x v="2"/>
    <x v="7"/>
    <x v="7"/>
    <x v="7"/>
    <x v="0"/>
    <n v="7"/>
    <x v="0"/>
    <x v="14"/>
    <n v="2264566"/>
  </r>
  <r>
    <d v="2025-11-11T00:00:00"/>
    <s v="Sister Palepa"/>
    <s v="Female"/>
    <s v="Moamoa"/>
    <n v="7745019"/>
    <s v="Nuu"/>
    <x v="2"/>
    <x v="4"/>
    <x v="4"/>
    <x v="41"/>
    <x v="0"/>
    <n v="3"/>
    <x v="0"/>
    <x v="5"/>
    <n v="2264566"/>
  </r>
  <r>
    <d v="2025-11-11T00:00:00"/>
    <s v="Lui Faitaua"/>
    <s v="Male"/>
    <s v="Aleisa"/>
    <n v="7622651"/>
    <s v="Nuu"/>
    <x v="2"/>
    <x v="6"/>
    <x v="6"/>
    <x v="40"/>
    <x v="0"/>
    <n v="20"/>
    <x v="0"/>
    <x v="4"/>
    <n v="2264568"/>
  </r>
  <r>
    <d v="2025-11-11T00:00:00"/>
    <s v="Lui Faitaua"/>
    <s v="Male"/>
    <s v="Aleisa"/>
    <n v="7622651"/>
    <s v="Nuu"/>
    <x v="2"/>
    <x v="7"/>
    <x v="7"/>
    <x v="7"/>
    <x v="0"/>
    <n v="15"/>
    <x v="0"/>
    <x v="11"/>
    <n v="2264568"/>
  </r>
  <r>
    <d v="2025-11-11T00:00:00"/>
    <s v="Paul Semau"/>
    <s v="Male"/>
    <s v="Vaitele fou"/>
    <n v="7179448"/>
    <s v="Nuu"/>
    <x v="2"/>
    <x v="6"/>
    <x v="6"/>
    <x v="6"/>
    <x v="0"/>
    <n v="3"/>
    <x v="0"/>
    <x v="5"/>
    <n v="2264569"/>
  </r>
  <r>
    <d v="2025-11-11T00:00:00"/>
    <s v="Paul Semau"/>
    <s v="Male"/>
    <s v="Vaitele Fou"/>
    <n v="7159448"/>
    <s v="Nuu"/>
    <x v="2"/>
    <x v="4"/>
    <x v="4"/>
    <x v="41"/>
    <x v="0"/>
    <n v="3"/>
    <x v="0"/>
    <x v="5"/>
    <n v="2264569"/>
  </r>
  <r>
    <d v="2025-11-11T00:00:00"/>
    <s v="Lui Pedrp"/>
    <s v="Male"/>
    <s v="Tuanaimato"/>
    <n v="0"/>
    <s v="Nuu"/>
    <x v="2"/>
    <x v="3"/>
    <x v="3"/>
    <x v="3"/>
    <x v="2"/>
    <n v="2"/>
    <x v="3"/>
    <x v="12"/>
    <n v="2264570"/>
  </r>
  <r>
    <d v="2025-11-11T00:00:00"/>
    <s v="Tanielu Muavao"/>
    <s v="Male"/>
    <s v="Puipaa"/>
    <n v="7271890"/>
    <s v="Nuu"/>
    <x v="2"/>
    <x v="7"/>
    <x v="7"/>
    <x v="7"/>
    <x v="0"/>
    <n v="40"/>
    <x v="0"/>
    <x v="16"/>
    <n v="2264571"/>
  </r>
  <r>
    <d v="2025-11-12T00:00:00"/>
    <s v="Fiso Soi"/>
    <s v="Male"/>
    <s v="Fa'atoia"/>
    <n v="7251925"/>
    <s v="Nuu"/>
    <x v="2"/>
    <x v="6"/>
    <x v="6"/>
    <x v="6"/>
    <x v="0"/>
    <n v="20"/>
    <x v="0"/>
    <x v="4"/>
    <n v="2264573"/>
  </r>
  <r>
    <d v="2025-11-12T00:00:00"/>
    <s v="Laki"/>
    <s v="Male"/>
    <s v="Faleula"/>
    <n v="7631063"/>
    <s v="Nuu"/>
    <x v="2"/>
    <x v="7"/>
    <x v="7"/>
    <x v="40"/>
    <x v="0"/>
    <n v="10"/>
    <x v="0"/>
    <x v="8"/>
    <n v="2264575"/>
  </r>
  <r>
    <d v="2025-11-12T00:00:00"/>
    <s v="Fuatino"/>
    <s v="Female"/>
    <s v="Malie"/>
    <n v="7293869"/>
    <s v="Nuu"/>
    <x v="2"/>
    <x v="6"/>
    <x v="6"/>
    <x v="40"/>
    <x v="0"/>
    <n v="4"/>
    <x v="0"/>
    <x v="6"/>
    <n v="2264574"/>
  </r>
  <r>
    <d v="2025-11-12T00:00:00"/>
    <s v="Fuatino"/>
    <s v="Female"/>
    <s v="Malie"/>
    <n v="7293869"/>
    <s v="Nuu"/>
    <x v="2"/>
    <x v="13"/>
    <x v="13"/>
    <x v="17"/>
    <x v="0"/>
    <n v="2"/>
    <x v="0"/>
    <x v="0"/>
    <n v="2264574"/>
  </r>
  <r>
    <d v="2025-11-12T00:00:00"/>
    <s v="Fuatino"/>
    <s v="Female"/>
    <s v="Malie"/>
    <n v="7293869"/>
    <s v="Nuu"/>
    <x v="2"/>
    <x v="11"/>
    <x v="11"/>
    <x v="14"/>
    <x v="0"/>
    <n v="2"/>
    <x v="0"/>
    <x v="0"/>
    <n v="2264574"/>
  </r>
  <r>
    <d v="2025-11-12T00:00:00"/>
    <s v="Fuatino"/>
    <s v="Female"/>
    <s v="Malie"/>
    <n v="7293869"/>
    <s v="Nuu"/>
    <x v="3"/>
    <x v="8"/>
    <x v="8"/>
    <x v="20"/>
    <x v="0"/>
    <n v="1"/>
    <x v="0"/>
    <x v="13"/>
    <n v="2264574"/>
  </r>
  <r>
    <d v="2025-11-12T00:00:00"/>
    <s v="Fuatino"/>
    <s v="Female"/>
    <s v="Malie"/>
    <n v="7293869"/>
    <s v="Nuu"/>
    <x v="3"/>
    <x v="8"/>
    <x v="8"/>
    <x v="8"/>
    <x v="0"/>
    <n v="1"/>
    <x v="0"/>
    <x v="13"/>
    <n v="2264574"/>
  </r>
  <r>
    <d v="2025-11-12T00:00:00"/>
    <s v="Orima"/>
    <s v="Female"/>
    <s v="Vaitele"/>
    <n v="7765725"/>
    <s v="Nuu"/>
    <x v="2"/>
    <x v="6"/>
    <x v="6"/>
    <x v="6"/>
    <x v="0"/>
    <n v="10"/>
    <x v="0"/>
    <x v="8"/>
    <n v="2264578"/>
  </r>
  <r>
    <d v="2025-11-12T00:00:00"/>
    <s v="Orima"/>
    <s v="Female"/>
    <s v="Vaitele"/>
    <n v="7765725"/>
    <s v="Nuu"/>
    <x v="2"/>
    <x v="7"/>
    <x v="7"/>
    <x v="7"/>
    <x v="0"/>
    <n v="5"/>
    <x v="0"/>
    <x v="2"/>
    <n v="2264578"/>
  </r>
  <r>
    <d v="2025-11-12T00:00:00"/>
    <s v="Leti Ioane"/>
    <s v="Male"/>
    <s v="Lepea"/>
    <n v="7692553"/>
    <s v="Nuu"/>
    <x v="2"/>
    <x v="7"/>
    <x v="7"/>
    <x v="7"/>
    <x v="0"/>
    <n v="5"/>
    <x v="0"/>
    <x v="2"/>
    <n v="2264579"/>
  </r>
  <r>
    <d v="2025-11-12T00:00:00"/>
    <s v="Leti Ioane"/>
    <s v="Male"/>
    <s v="Lepea"/>
    <n v="7692553"/>
    <s v="Nuu"/>
    <x v="2"/>
    <x v="6"/>
    <x v="6"/>
    <x v="40"/>
    <x v="0"/>
    <n v="3"/>
    <x v="0"/>
    <x v="5"/>
    <n v="2264579"/>
  </r>
  <r>
    <d v="2025-11-12T00:00:00"/>
    <s v="Leti Ioane"/>
    <s v="Male"/>
    <s v="Lepea"/>
    <n v="7692553"/>
    <s v="Nuu"/>
    <x v="2"/>
    <x v="4"/>
    <x v="4"/>
    <x v="41"/>
    <x v="0"/>
    <n v="3"/>
    <x v="0"/>
    <x v="5"/>
    <n v="2264579"/>
  </r>
  <r>
    <d v="2025-11-12T00:00:00"/>
    <s v="Leti Ioane"/>
    <s v="Male"/>
    <s v="Lepea"/>
    <n v="7692553"/>
    <s v="Nuu"/>
    <x v="2"/>
    <x v="4"/>
    <x v="4"/>
    <x v="7"/>
    <x v="0"/>
    <n v="4"/>
    <x v="0"/>
    <x v="6"/>
    <n v="2264579"/>
  </r>
  <r>
    <s v="Nov-12-25"/>
    <s v="Liamanaia Kevin"/>
    <s v="Female"/>
    <s v="Savaia"/>
    <n v="0"/>
    <s v="Savaia"/>
    <x v="2"/>
    <x v="6"/>
    <x v="6"/>
    <x v="43"/>
    <x v="5"/>
    <n v="10"/>
    <x v="0"/>
    <x v="8"/>
    <n v="2264577"/>
  </r>
  <r>
    <s v="Nov-12-25"/>
    <s v="Liamanaia Kevin"/>
    <s v="Female"/>
    <s v="Savaia"/>
    <n v="0"/>
    <s v="Savaia"/>
    <x v="4"/>
    <x v="28"/>
    <x v="28"/>
    <x v="37"/>
    <x v="5"/>
    <n v="100"/>
    <x v="5"/>
    <x v="4"/>
    <n v="2264577"/>
  </r>
  <r>
    <s v="Nov-12-25"/>
    <s v="Liamanaia Kevin"/>
    <s v="Female"/>
    <s v="Savaia"/>
    <n v="0"/>
    <s v="Savaia"/>
    <x v="2"/>
    <x v="4"/>
    <x v="30"/>
    <x v="44"/>
    <x v="5"/>
    <n v="5"/>
    <x v="0"/>
    <x v="2"/>
    <n v="2264577"/>
  </r>
  <r>
    <s v="Nov-12-25"/>
    <s v="Avele College"/>
    <s v="Male"/>
    <s v="Savaia"/>
    <n v="0"/>
    <s v="Savaia"/>
    <x v="2"/>
    <x v="5"/>
    <x v="5"/>
    <x v="18"/>
    <x v="2"/>
    <n v="5"/>
    <x v="3"/>
    <x v="20"/>
    <n v="2264576"/>
  </r>
  <r>
    <d v="2025-11-12T00:00:00"/>
    <s v="Solomona"/>
    <s v="Male"/>
    <s v="Toamua"/>
    <n v="7734567"/>
    <s v="Nuu"/>
    <x v="2"/>
    <x v="7"/>
    <x v="7"/>
    <x v="7"/>
    <x v="0"/>
    <n v="10"/>
    <x v="0"/>
    <x v="8"/>
    <n v="2264580"/>
  </r>
  <r>
    <d v="2025-11-12T00:00:00"/>
    <s v="Solomona"/>
    <s v="Male"/>
    <s v="Toamua"/>
    <n v="7734567"/>
    <s v="Nuu"/>
    <x v="2"/>
    <x v="9"/>
    <x v="9"/>
    <x v="10"/>
    <x v="0"/>
    <n v="4"/>
    <x v="0"/>
    <x v="6"/>
    <n v="2264580"/>
  </r>
  <r>
    <d v="2025-11-13T00:00:00"/>
    <s v="Atlas"/>
    <s v="Male"/>
    <s v="Ululoloa"/>
    <n v="7664317"/>
    <s v="Nuu"/>
    <x v="2"/>
    <x v="6"/>
    <x v="6"/>
    <x v="40"/>
    <x v="0"/>
    <n v="5"/>
    <x v="0"/>
    <x v="2"/>
    <n v="2264581"/>
  </r>
  <r>
    <d v="2025-11-13T00:00:00"/>
    <s v="Atlas"/>
    <s v="Male"/>
    <s v="Ululoloa"/>
    <n v="7664317"/>
    <s v="Nuu"/>
    <x v="3"/>
    <x v="8"/>
    <x v="8"/>
    <x v="12"/>
    <x v="0"/>
    <n v="10"/>
    <x v="0"/>
    <x v="8"/>
    <n v="2264581"/>
  </r>
  <r>
    <d v="2025-11-13T00:00:00"/>
    <s v="Atlas"/>
    <s v="Male"/>
    <s v="Ululoloa"/>
    <n v="7664317"/>
    <s v="Nuu"/>
    <x v="2"/>
    <x v="11"/>
    <x v="11"/>
    <x v="14"/>
    <x v="0"/>
    <n v="5"/>
    <x v="0"/>
    <x v="2"/>
    <n v="2264581"/>
  </r>
  <r>
    <d v="2025-11-13T00:00:00"/>
    <s v="Atlas"/>
    <s v="Male"/>
    <s v="Ululoloa"/>
    <n v="7664317"/>
    <s v="Nuu"/>
    <x v="3"/>
    <x v="8"/>
    <x v="8"/>
    <x v="8"/>
    <x v="0"/>
    <n v="3"/>
    <x v="0"/>
    <x v="5"/>
    <n v="2264581"/>
  </r>
  <r>
    <d v="2025-11-13T00:00:00"/>
    <s v="Alefaio"/>
    <s v="Male"/>
    <s v="Aleisa"/>
    <n v="7770398"/>
    <s v="Nuu"/>
    <x v="2"/>
    <x v="4"/>
    <x v="4"/>
    <x v="7"/>
    <x v="0"/>
    <n v="10"/>
    <x v="0"/>
    <x v="8"/>
    <n v="2264582"/>
  </r>
  <r>
    <d v="2025-11-13T00:00:00"/>
    <s v="Victor Afamasaga"/>
    <s v="Male"/>
    <s v="Aleisa"/>
    <n v="7789878"/>
    <s v="Nuu"/>
    <x v="2"/>
    <x v="4"/>
    <x v="4"/>
    <x v="41"/>
    <x v="0"/>
    <n v="5"/>
    <x v="0"/>
    <x v="2"/>
    <n v="2264583"/>
  </r>
  <r>
    <d v="2025-11-13T00:00:00"/>
    <s v="Victor Afamasaga"/>
    <s v="Male"/>
    <s v="Aleisa"/>
    <n v="7789878"/>
    <s v="Nuu"/>
    <x v="2"/>
    <x v="4"/>
    <x v="4"/>
    <x v="7"/>
    <x v="0"/>
    <n v="10"/>
    <x v="0"/>
    <x v="8"/>
    <n v="2264583"/>
  </r>
  <r>
    <d v="2025-11-13T00:00:00"/>
    <s v="Victor Afamasaga"/>
    <s v="Male"/>
    <s v="Aleisa"/>
    <n v="7789878"/>
    <s v="Nuu"/>
    <x v="2"/>
    <x v="6"/>
    <x v="6"/>
    <x v="40"/>
    <x v="0"/>
    <n v="5"/>
    <x v="0"/>
    <x v="2"/>
    <n v="2264583"/>
  </r>
  <r>
    <d v="2025-11-13T00:00:00"/>
    <s v="Victor Afamasaga"/>
    <s v="Male"/>
    <s v="Aleisa"/>
    <n v="7789878"/>
    <s v="Nuu"/>
    <x v="2"/>
    <x v="9"/>
    <x v="9"/>
    <x v="10"/>
    <x v="0"/>
    <n v="5"/>
    <x v="0"/>
    <x v="2"/>
    <n v="2264583"/>
  </r>
  <r>
    <d v="2025-11-13T00:00:00"/>
    <s v="Peter"/>
    <s v="Male"/>
    <s v="Fasitoo Uta"/>
    <n v="7732454"/>
    <s v="Nuu"/>
    <x v="2"/>
    <x v="10"/>
    <x v="10"/>
    <x v="13"/>
    <x v="0"/>
    <n v="10"/>
    <x v="0"/>
    <x v="8"/>
    <n v="2264584"/>
  </r>
  <r>
    <d v="2025-11-13T00:00:00"/>
    <s v="Peter"/>
    <s v="Male"/>
    <s v="Fasitoo Uta"/>
    <n v="7732454"/>
    <s v="Nuu"/>
    <x v="2"/>
    <x v="4"/>
    <x v="4"/>
    <x v="7"/>
    <x v="0"/>
    <n v="20"/>
    <x v="0"/>
    <x v="4"/>
    <n v="2264584"/>
  </r>
  <r>
    <d v="2025-11-13T00:00:00"/>
    <s v="Peter"/>
    <s v="Male"/>
    <s v="Fasitoo Uta"/>
    <n v="7732454"/>
    <s v="Nuu"/>
    <x v="3"/>
    <x v="8"/>
    <x v="8"/>
    <x v="12"/>
    <x v="0"/>
    <n v="10"/>
    <x v="0"/>
    <x v="8"/>
    <n v="2264584"/>
  </r>
  <r>
    <d v="2025-11-13T00:00:00"/>
    <s v="Kau Betham"/>
    <s v="Male"/>
    <s v="Aleisa"/>
    <n v="7782354"/>
    <s v="Nuu"/>
    <x v="2"/>
    <x v="4"/>
    <x v="4"/>
    <x v="7"/>
    <x v="0"/>
    <n v="20"/>
    <x v="0"/>
    <x v="4"/>
    <n v="2264585"/>
  </r>
  <r>
    <d v="2025-11-13T00:00:00"/>
    <s v="Sume"/>
    <s v="Female"/>
    <s v="Nuufou"/>
    <n v="0"/>
    <s v="Nuu"/>
    <x v="3"/>
    <x v="8"/>
    <x v="8"/>
    <x v="12"/>
    <x v="0"/>
    <n v="5"/>
    <x v="0"/>
    <x v="2"/>
    <n v="2264586"/>
  </r>
  <r>
    <d v="2025-11-13T00:00:00"/>
    <s v="Sume"/>
    <s v="Female"/>
    <s v="Nuufou"/>
    <n v="0"/>
    <s v="Nuu"/>
    <x v="2"/>
    <x v="4"/>
    <x v="4"/>
    <x v="7"/>
    <x v="0"/>
    <n v="5"/>
    <x v="0"/>
    <x v="2"/>
    <n v="2264586"/>
  </r>
  <r>
    <d v="2025-11-13T00:00:00"/>
    <s v="Sume"/>
    <s v="Female"/>
    <s v="Nuufou"/>
    <n v="0"/>
    <s v="Nuu"/>
    <x v="2"/>
    <x v="4"/>
    <x v="4"/>
    <x v="41"/>
    <x v="0"/>
    <n v="4"/>
    <x v="0"/>
    <x v="6"/>
    <n v="2264586"/>
  </r>
  <r>
    <d v="2025-11-13T00:00:00"/>
    <s v="Sume"/>
    <s v="Female"/>
    <s v="Nuufou"/>
    <n v="0"/>
    <s v="Nuu"/>
    <x v="2"/>
    <x v="13"/>
    <x v="13"/>
    <x v="17"/>
    <x v="0"/>
    <n v="5"/>
    <x v="0"/>
    <x v="2"/>
    <n v="2264586"/>
  </r>
  <r>
    <d v="2025-11-13T00:00:00"/>
    <s v="Sume"/>
    <s v="Female"/>
    <s v="Nuufou"/>
    <n v="0"/>
    <s v="Nuu"/>
    <x v="2"/>
    <x v="6"/>
    <x v="6"/>
    <x v="6"/>
    <x v="0"/>
    <n v="5"/>
    <x v="0"/>
    <x v="2"/>
    <n v="2264586"/>
  </r>
  <r>
    <d v="2025-11-13T00:00:00"/>
    <s v="Sume"/>
    <s v="Female"/>
    <s v="Nuufou"/>
    <n v="0"/>
    <s v="Nuu"/>
    <x v="2"/>
    <x v="7"/>
    <x v="7"/>
    <x v="7"/>
    <x v="0"/>
    <n v="2"/>
    <x v="0"/>
    <x v="0"/>
    <n v="2264586"/>
  </r>
  <r>
    <d v="2025-11-14T00:00:00"/>
    <s v="Lue"/>
    <s v="Male"/>
    <s v="Tuanaimato"/>
    <n v="0"/>
    <s v="Nuu"/>
    <x v="2"/>
    <x v="9"/>
    <x v="9"/>
    <x v="10"/>
    <x v="0"/>
    <n v="14"/>
    <x v="0"/>
    <x v="33"/>
    <n v="2264590"/>
  </r>
  <r>
    <d v="2025-11-14T00:00:00"/>
    <s v="Klaus"/>
    <s v="Male"/>
    <s v="Vaitele uta"/>
    <n v="0"/>
    <s v="Nuu"/>
    <x v="2"/>
    <x v="4"/>
    <x v="4"/>
    <x v="7"/>
    <x v="0"/>
    <n v="5"/>
    <x v="0"/>
    <x v="2"/>
    <n v="2264591"/>
  </r>
  <r>
    <d v="2025-11-14T00:00:00"/>
    <s v="Klaus"/>
    <s v="Male"/>
    <s v="Vaitele uta"/>
    <n v="0"/>
    <s v="Nuu"/>
    <x v="2"/>
    <x v="7"/>
    <x v="7"/>
    <x v="7"/>
    <x v="0"/>
    <n v="5"/>
    <x v="0"/>
    <x v="2"/>
    <n v="2264591"/>
  </r>
  <r>
    <d v="2025-11-14T00:00:00"/>
    <s v="Klaus"/>
    <s v="Male"/>
    <s v="Vaitele uta"/>
    <n v="0"/>
    <s v="Nuu"/>
    <x v="2"/>
    <x v="29"/>
    <x v="29"/>
    <x v="42"/>
    <x v="0"/>
    <n v="10"/>
    <x v="0"/>
    <x v="8"/>
    <n v="2264591"/>
  </r>
  <r>
    <d v="2025-11-14T00:00:00"/>
    <s v="Mika Kelekolio"/>
    <s v="Male"/>
    <s v="Tiavi"/>
    <n v="0"/>
    <s v="Nuu"/>
    <x v="2"/>
    <x v="7"/>
    <x v="7"/>
    <x v="7"/>
    <x v="0"/>
    <n v="5"/>
    <x v="0"/>
    <x v="2"/>
    <n v="2264592"/>
  </r>
  <r>
    <d v="2025-11-14T00:00:00"/>
    <s v="Mika Kelekolio"/>
    <s v="Male"/>
    <s v="Tiavi"/>
    <n v="0"/>
    <s v="Nuu"/>
    <x v="2"/>
    <x v="4"/>
    <x v="4"/>
    <x v="41"/>
    <x v="0"/>
    <n v="5"/>
    <x v="0"/>
    <x v="2"/>
    <n v="2264592"/>
  </r>
  <r>
    <d v="2025-11-14T00:00:00"/>
    <s v="Agelu"/>
    <s v="Male"/>
    <s v="Tapatapao"/>
    <n v="0"/>
    <s v="Nuu"/>
    <x v="2"/>
    <x v="10"/>
    <x v="10"/>
    <x v="13"/>
    <x v="0"/>
    <n v="10"/>
    <x v="0"/>
    <x v="8"/>
    <n v="2264594"/>
  </r>
  <r>
    <s v=" 14/11/2025"/>
    <s v="Tupai Apa"/>
    <s v="Male"/>
    <s v="Vaivase-uta"/>
    <s v="0064-21539-497"/>
    <s v="Nuu"/>
    <x v="0"/>
    <x v="17"/>
    <x v="17"/>
    <x v="23"/>
    <x v="0"/>
    <n v="10"/>
    <x v="0"/>
    <x v="8"/>
    <n v="0"/>
  </r>
  <r>
    <s v="14/11/2025"/>
    <s v="Fiu Mapusone"/>
    <s v="Male"/>
    <s v="Nuu-fou"/>
    <n v="7576920"/>
    <s v="Nuu"/>
    <x v="0"/>
    <x v="18"/>
    <x v="18"/>
    <x v="26"/>
    <x v="0"/>
    <n v="2"/>
    <x v="0"/>
    <x v="0"/>
    <n v="0"/>
  </r>
  <r>
    <s v="14/11/2025"/>
    <s v="Fiu Mapusone"/>
    <s v="Male"/>
    <s v="Nuu-fou"/>
    <n v="7576920"/>
    <s v="Nuu"/>
    <x v="0"/>
    <x v="27"/>
    <x v="27"/>
    <x v="36"/>
    <x v="0"/>
    <n v="1"/>
    <x v="1"/>
    <x v="10"/>
    <n v="0"/>
  </r>
  <r>
    <s v="17/11/2025"/>
    <s v="Steva"/>
    <s v="Male"/>
    <s v="Falelauniu "/>
    <n v="0"/>
    <s v="Nuu"/>
    <x v="4"/>
    <x v="28"/>
    <x v="28"/>
    <x v="37"/>
    <x v="5"/>
    <n v="25"/>
    <x v="5"/>
    <x v="2"/>
    <n v="0"/>
  </r>
  <r>
    <s v="17/11/2025"/>
    <s v="Malae"/>
    <s v="Male"/>
    <s v="Alafua"/>
    <n v="0"/>
    <s v="Nuu"/>
    <x v="0"/>
    <x v="27"/>
    <x v="27"/>
    <x v="36"/>
    <x v="4"/>
    <n v="3"/>
    <x v="1"/>
    <x v="15"/>
    <n v="2276202"/>
  </r>
  <r>
    <s v="17/11/2025"/>
    <s v="Malae"/>
    <s v="Male"/>
    <s v="Alafua"/>
    <n v="0"/>
    <s v="Nuu"/>
    <x v="0"/>
    <x v="17"/>
    <x v="17"/>
    <x v="23"/>
    <x v="0"/>
    <n v="2"/>
    <x v="0"/>
    <x v="0"/>
    <n v="2276202"/>
  </r>
  <r>
    <s v="17/11/2025"/>
    <s v="Malae"/>
    <s v="Male"/>
    <s v="Alafua"/>
    <n v="0"/>
    <s v="Nuu"/>
    <x v="0"/>
    <x v="18"/>
    <x v="18"/>
    <x v="26"/>
    <x v="0"/>
    <n v="4"/>
    <x v="0"/>
    <x v="6"/>
    <n v="2276202"/>
  </r>
  <r>
    <s v="17/11/2025"/>
    <s v="Malae"/>
    <s v="Male"/>
    <s v="Alafua"/>
    <n v="0"/>
    <s v="Nuu"/>
    <x v="0"/>
    <x v="19"/>
    <x v="19"/>
    <x v="27"/>
    <x v="0"/>
    <n v="4"/>
    <x v="0"/>
    <x v="6"/>
    <n v="2276202"/>
  </r>
  <r>
    <s v="17/11/2025"/>
    <s v="Malae"/>
    <s v="Male"/>
    <s v="Alafua"/>
    <n v="0"/>
    <s v="Nuu"/>
    <x v="0"/>
    <x v="16"/>
    <x v="16"/>
    <x v="22"/>
    <x v="0"/>
    <n v="2"/>
    <x v="0"/>
    <x v="0"/>
    <n v="2276202"/>
  </r>
  <r>
    <d v="2025-11-17T00:00:00"/>
    <s v="Ionatana"/>
    <s v="Male"/>
    <s v="Vailele"/>
    <n v="0"/>
    <s v="Nuu"/>
    <x v="2"/>
    <x v="5"/>
    <x v="5"/>
    <x v="9"/>
    <x v="2"/>
    <n v="2"/>
    <x v="3"/>
    <x v="12"/>
    <n v="2264595"/>
  </r>
  <r>
    <d v="2025-11-17T00:00:00"/>
    <s v="Ionatana"/>
    <s v="Male"/>
    <s v="Vailele"/>
    <n v="0"/>
    <s v="Nuu"/>
    <x v="2"/>
    <x v="12"/>
    <x v="12"/>
    <x v="25"/>
    <x v="0"/>
    <n v="5"/>
    <x v="0"/>
    <x v="2"/>
    <n v="2264595"/>
  </r>
  <r>
    <d v="2025-11-17T00:00:00"/>
    <s v="Ionatana"/>
    <s v="Male"/>
    <s v="Vailele"/>
    <n v="0"/>
    <s v="Nuu"/>
    <x v="2"/>
    <x v="4"/>
    <x v="4"/>
    <x v="7"/>
    <x v="0"/>
    <n v="3"/>
    <x v="0"/>
    <x v="5"/>
    <n v="2264595"/>
  </r>
  <r>
    <d v="2025-11-17T00:00:00"/>
    <s v="Pauna"/>
    <s v="Male"/>
    <s v="Aleisa"/>
    <n v="7189210"/>
    <s v="Nuu"/>
    <x v="2"/>
    <x v="7"/>
    <x v="7"/>
    <x v="7"/>
    <x v="0"/>
    <n v="5"/>
    <x v="0"/>
    <x v="2"/>
    <n v="2264596"/>
  </r>
  <r>
    <d v="2025-11-17T00:00:00"/>
    <s v="Pauna"/>
    <s v="Male"/>
    <s v="Aleisa"/>
    <n v="7189210"/>
    <s v="Nuu"/>
    <x v="2"/>
    <x v="13"/>
    <x v="13"/>
    <x v="17"/>
    <x v="0"/>
    <n v="10"/>
    <x v="0"/>
    <x v="8"/>
    <n v="2264596"/>
  </r>
  <r>
    <d v="2025-11-17T00:00:00"/>
    <s v="Pauna"/>
    <s v="Male"/>
    <s v="Aleisa"/>
    <n v="7189210"/>
    <s v="Nuu"/>
    <x v="2"/>
    <x v="4"/>
    <x v="4"/>
    <x v="7"/>
    <x v="0"/>
    <n v="10"/>
    <x v="0"/>
    <x v="8"/>
    <n v="2264596"/>
  </r>
  <r>
    <d v="2025-11-17T00:00:00"/>
    <s v="Pauna"/>
    <s v="Male"/>
    <s v="Aleisa"/>
    <n v="7189210"/>
    <s v="Nuu"/>
    <x v="2"/>
    <x v="14"/>
    <x v="14"/>
    <x v="35"/>
    <x v="0"/>
    <n v="2"/>
    <x v="0"/>
    <x v="0"/>
    <n v="2264596"/>
  </r>
  <r>
    <d v="2025-11-17T00:00:00"/>
    <s v="James"/>
    <s v="Male"/>
    <s v="Vaiusu"/>
    <n v="7228479"/>
    <s v="Nuu"/>
    <x v="2"/>
    <x v="4"/>
    <x v="4"/>
    <x v="7"/>
    <x v="0"/>
    <n v="5"/>
    <x v="0"/>
    <x v="2"/>
    <n v="2264597"/>
  </r>
  <r>
    <d v="2025-11-17T00:00:00"/>
    <s v="James"/>
    <s v="Male"/>
    <s v="Vaiusu"/>
    <n v="7228479"/>
    <s v="Nuu"/>
    <x v="2"/>
    <x v="9"/>
    <x v="9"/>
    <x v="10"/>
    <x v="0"/>
    <n v="6"/>
    <x v="0"/>
    <x v="10"/>
    <n v="2264597"/>
  </r>
  <r>
    <d v="2025-11-17T00:00:00"/>
    <s v="Fasao Farm"/>
    <s v="Female"/>
    <s v="Aleisa"/>
    <n v="0"/>
    <s v="Nuu"/>
    <x v="2"/>
    <x v="4"/>
    <x v="4"/>
    <x v="7"/>
    <x v="0"/>
    <n v="100"/>
    <x v="0"/>
    <x v="23"/>
    <n v="2264598"/>
  </r>
  <r>
    <d v="2025-11-17T00:00:00"/>
    <s v="Fasao Farm"/>
    <s v="Female"/>
    <s v="Aleisa"/>
    <n v="0"/>
    <s v="Nuu"/>
    <x v="2"/>
    <x v="6"/>
    <x v="6"/>
    <x v="6"/>
    <x v="0"/>
    <n v="50"/>
    <x v="0"/>
    <x v="22"/>
    <n v="2264598"/>
  </r>
  <r>
    <d v="2025-11-17T00:00:00"/>
    <s v="Monalisa"/>
    <s v="Female"/>
    <s v="Vailoa"/>
    <n v="7242034"/>
    <s v="Nuu"/>
    <x v="2"/>
    <x v="29"/>
    <x v="29"/>
    <x v="42"/>
    <x v="0"/>
    <n v="50"/>
    <x v="0"/>
    <x v="22"/>
    <n v="2264599"/>
  </r>
  <r>
    <d v="2025-11-17T00:00:00"/>
    <s v="Monalisa"/>
    <s v="Female"/>
    <s v="Vailoa"/>
    <n v="7242034"/>
    <s v="Nuu"/>
    <x v="2"/>
    <x v="12"/>
    <x v="12"/>
    <x v="16"/>
    <x v="0"/>
    <n v="5"/>
    <x v="0"/>
    <x v="2"/>
    <n v="2264599"/>
  </r>
  <r>
    <d v="2025-11-17T00:00:00"/>
    <s v="Monalisa"/>
    <s v="Female"/>
    <s v="Vailoa"/>
    <n v="7242034"/>
    <s v="Nuu"/>
    <x v="2"/>
    <x v="7"/>
    <x v="7"/>
    <x v="7"/>
    <x v="0"/>
    <n v="4"/>
    <x v="0"/>
    <x v="6"/>
    <n v="2264599"/>
  </r>
  <r>
    <d v="2025-11-17T00:00:00"/>
    <s v="Monalisa"/>
    <s v="Female"/>
    <s v="Vailoa"/>
    <n v="7242034"/>
    <s v="Nuu"/>
    <x v="2"/>
    <x v="14"/>
    <x v="14"/>
    <x v="35"/>
    <x v="0"/>
    <n v="2"/>
    <x v="0"/>
    <x v="0"/>
    <n v="2264599"/>
  </r>
  <r>
    <d v="2025-11-17T00:00:00"/>
    <s v="Monalisa"/>
    <s v="Female"/>
    <s v="Vailoa"/>
    <n v="7242034"/>
    <s v="Nuu"/>
    <x v="2"/>
    <x v="6"/>
    <x v="6"/>
    <x v="40"/>
    <x v="0"/>
    <n v="6"/>
    <x v="0"/>
    <x v="10"/>
    <n v="2264599"/>
  </r>
  <r>
    <d v="2025-11-17T00:00:00"/>
    <s v="Monalisa"/>
    <s v="Female"/>
    <s v="Vailoa"/>
    <n v="7242034"/>
    <s v="Nuu"/>
    <x v="2"/>
    <x v="9"/>
    <x v="9"/>
    <x v="10"/>
    <x v="0"/>
    <n v="2"/>
    <x v="0"/>
    <x v="0"/>
    <n v="2264599"/>
  </r>
  <r>
    <d v="2025-11-17T00:00:00"/>
    <s v="Tumau"/>
    <s v="Male"/>
    <s v="Vaoala"/>
    <n v="0"/>
    <s v="Nuu"/>
    <x v="2"/>
    <x v="10"/>
    <x v="10"/>
    <x v="13"/>
    <x v="0"/>
    <n v="2"/>
    <x v="0"/>
    <x v="0"/>
    <n v="2264600"/>
  </r>
  <r>
    <d v="2025-11-17T00:00:00"/>
    <s v="Tumau"/>
    <s v="Male"/>
    <s v="Vaoala"/>
    <n v="0"/>
    <s v="Nuu"/>
    <x v="2"/>
    <x v="29"/>
    <x v="29"/>
    <x v="42"/>
    <x v="0"/>
    <n v="30"/>
    <x v="0"/>
    <x v="18"/>
    <n v="2264600"/>
  </r>
  <r>
    <d v="2025-11-17T00:00:00"/>
    <s v="Tumau"/>
    <s v="Male"/>
    <s v="Vaoala"/>
    <n v="0"/>
    <s v="Nuu"/>
    <x v="2"/>
    <x v="3"/>
    <x v="3"/>
    <x v="3"/>
    <x v="2"/>
    <n v="1"/>
    <x v="3"/>
    <x v="7"/>
    <n v="2264600"/>
  </r>
  <r>
    <d v="2025-11-17T00:00:00"/>
    <s v="Steve "/>
    <s v="Male"/>
    <s v="Vaitele uta"/>
    <n v="7638887"/>
    <s v="Nuu"/>
    <x v="2"/>
    <x v="4"/>
    <x v="4"/>
    <x v="41"/>
    <x v="0"/>
    <n v="5"/>
    <x v="0"/>
    <x v="2"/>
    <n v="2276206"/>
  </r>
  <r>
    <d v="2025-11-17T00:00:00"/>
    <s v="Steve "/>
    <s v="Male"/>
    <s v="Vaitele uta"/>
    <n v="7638887"/>
    <s v="Nuu"/>
    <x v="2"/>
    <x v="6"/>
    <x v="6"/>
    <x v="6"/>
    <x v="0"/>
    <n v="5"/>
    <x v="0"/>
    <x v="2"/>
    <n v="2276206"/>
  </r>
  <r>
    <d v="2025-11-17T00:00:00"/>
    <s v="Steve "/>
    <s v="Male"/>
    <s v="Vaitele uta"/>
    <n v="7638887"/>
    <s v="Nuu"/>
    <x v="2"/>
    <x v="7"/>
    <x v="7"/>
    <x v="7"/>
    <x v="0"/>
    <n v="5"/>
    <x v="0"/>
    <x v="2"/>
    <n v="2276206"/>
  </r>
  <r>
    <d v="2025-11-18T00:00:00"/>
    <s v="Foilagi"/>
    <s v="Male"/>
    <s v="Siusega"/>
    <n v="7258116"/>
    <s v="Nuu"/>
    <x v="2"/>
    <x v="7"/>
    <x v="7"/>
    <x v="7"/>
    <x v="0"/>
    <n v="10"/>
    <x v="0"/>
    <x v="8"/>
    <n v="2276203"/>
  </r>
  <r>
    <d v="2025-11-18T00:00:00"/>
    <s v="Fata"/>
    <s v="Male"/>
    <s v="Moataa"/>
    <n v="7119187"/>
    <s v="Nuu"/>
    <x v="2"/>
    <x v="29"/>
    <x v="29"/>
    <x v="42"/>
    <x v="0"/>
    <n v="6"/>
    <x v="0"/>
    <x v="10"/>
    <n v="2276209"/>
  </r>
  <r>
    <d v="2025-11-18T00:00:00"/>
    <s v="Fata"/>
    <s v="Male"/>
    <s v="Moataa"/>
    <n v="7119187"/>
    <s v="Nuu"/>
    <x v="2"/>
    <x v="10"/>
    <x v="10"/>
    <x v="13"/>
    <x v="0"/>
    <n v="6"/>
    <x v="0"/>
    <x v="10"/>
    <n v="2276209"/>
  </r>
  <r>
    <d v="2025-11-18T00:00:00"/>
    <s v="Fata"/>
    <s v="Male"/>
    <s v="Moataa"/>
    <n v="7119187"/>
    <s v="Nuu"/>
    <x v="2"/>
    <x v="12"/>
    <x v="12"/>
    <x v="25"/>
    <x v="0"/>
    <n v="24"/>
    <x v="0"/>
    <x v="9"/>
    <n v="2276209"/>
  </r>
  <r>
    <d v="2025-11-18T00:00:00"/>
    <s v="TJ"/>
    <s v="Male"/>
    <s v="Leauvaa"/>
    <n v="0"/>
    <s v="Nuu"/>
    <x v="2"/>
    <x v="14"/>
    <x v="14"/>
    <x v="35"/>
    <x v="0"/>
    <n v="4"/>
    <x v="0"/>
    <x v="6"/>
    <n v="2276208"/>
  </r>
  <r>
    <d v="2025-11-18T00:00:00"/>
    <s v="TJ"/>
    <s v="Male"/>
    <s v="Leauvaa"/>
    <n v="0"/>
    <s v="Nuu"/>
    <x v="2"/>
    <x v="10"/>
    <x v="10"/>
    <x v="13"/>
    <x v="0"/>
    <n v="2"/>
    <x v="0"/>
    <x v="0"/>
    <n v="2276208"/>
  </r>
  <r>
    <d v="2025-11-18T00:00:00"/>
    <s v="TJ"/>
    <s v="Male"/>
    <s v="Leauvaa"/>
    <n v="0"/>
    <s v="Nuu"/>
    <x v="2"/>
    <x v="6"/>
    <x v="6"/>
    <x v="6"/>
    <x v="0"/>
    <n v="4"/>
    <x v="0"/>
    <x v="6"/>
    <n v="2276208"/>
  </r>
  <r>
    <d v="2025-11-18T00:00:00"/>
    <s v="Joe"/>
    <s v="Male"/>
    <s v="Mulivai"/>
    <n v="7730516"/>
    <s v="Nuu"/>
    <x v="2"/>
    <x v="7"/>
    <x v="7"/>
    <x v="7"/>
    <x v="0"/>
    <n v="40"/>
    <x v="0"/>
    <x v="16"/>
    <n v="2276207"/>
  </r>
  <r>
    <d v="2025-11-18T00:00:00"/>
    <s v="Joe"/>
    <s v="Male"/>
    <s v="Mulivai"/>
    <n v="7730516"/>
    <s v="Nuu"/>
    <x v="2"/>
    <x v="9"/>
    <x v="9"/>
    <x v="10"/>
    <x v="0"/>
    <n v="10"/>
    <x v="0"/>
    <x v="8"/>
    <n v="2276207"/>
  </r>
  <r>
    <d v="2025-11-18T00:00:00"/>
    <s v="Michael"/>
    <s v="Male"/>
    <s v="Vaoala"/>
    <n v="0"/>
    <s v="Nuu"/>
    <x v="2"/>
    <x v="6"/>
    <x v="6"/>
    <x v="6"/>
    <x v="0"/>
    <n v="20"/>
    <x v="0"/>
    <x v="4"/>
    <n v="2276205"/>
  </r>
  <r>
    <d v="2025-11-18T00:00:00"/>
    <s v="Bell"/>
    <s v="Female"/>
    <s v="Siusega"/>
    <n v="0"/>
    <s v="Nuu"/>
    <x v="2"/>
    <x v="29"/>
    <x v="29"/>
    <x v="42"/>
    <x v="0"/>
    <n v="8"/>
    <x v="0"/>
    <x v="24"/>
    <n v="2276212"/>
  </r>
  <r>
    <d v="2025-11-18T00:00:00"/>
    <s v="Bell"/>
    <s v="Female"/>
    <s v="Siusega"/>
    <n v="0"/>
    <s v="Nuu"/>
    <x v="2"/>
    <x v="6"/>
    <x v="6"/>
    <x v="40"/>
    <x v="0"/>
    <n v="5"/>
    <x v="0"/>
    <x v="2"/>
    <n v="2276212"/>
  </r>
  <r>
    <d v="2025-11-18T00:00:00"/>
    <s v="Bell"/>
    <s v="Female"/>
    <s v="Siusega"/>
    <n v="0"/>
    <s v="Nuu"/>
    <x v="2"/>
    <x v="10"/>
    <x v="10"/>
    <x v="13"/>
    <x v="0"/>
    <n v="2"/>
    <x v="0"/>
    <x v="0"/>
    <n v="2276212"/>
  </r>
  <r>
    <d v="2025-11-18T00:00:00"/>
    <s v="Wendy"/>
    <s v="Female"/>
    <s v="Tiapapata"/>
    <n v="7611195"/>
    <s v="Nuu"/>
    <x v="3"/>
    <x v="8"/>
    <x v="8"/>
    <x v="20"/>
    <x v="0"/>
    <n v="24"/>
    <x v="0"/>
    <x v="9"/>
    <n v="2276204"/>
  </r>
  <r>
    <d v="2025-11-18T00:00:00"/>
    <s v="Wendy"/>
    <s v="Female"/>
    <s v="Tiapapata"/>
    <n v="7611195"/>
    <s v="Nuu"/>
    <x v="2"/>
    <x v="6"/>
    <x v="6"/>
    <x v="40"/>
    <x v="0"/>
    <n v="10"/>
    <x v="0"/>
    <x v="8"/>
    <n v="2276204"/>
  </r>
  <r>
    <d v="2025-11-18T00:00:00"/>
    <s v="Wendy"/>
    <s v="Female"/>
    <s v="Tiapapata"/>
    <n v="7611195"/>
    <s v="Nuu"/>
    <x v="2"/>
    <x v="12"/>
    <x v="12"/>
    <x v="25"/>
    <x v="0"/>
    <n v="10"/>
    <x v="0"/>
    <x v="8"/>
    <n v="2276204"/>
  </r>
  <r>
    <d v="2025-11-18T00:00:00"/>
    <s v="Wendy"/>
    <s v="Female"/>
    <s v="Tiapapata"/>
    <n v="7611195"/>
    <s v="Nuu"/>
    <x v="2"/>
    <x v="7"/>
    <x v="7"/>
    <x v="7"/>
    <x v="0"/>
    <n v="16"/>
    <x v="0"/>
    <x v="36"/>
    <n v="2276204"/>
  </r>
  <r>
    <d v="2025-11-18T00:00:00"/>
    <s v="Wendy"/>
    <s v="Female"/>
    <s v="Tiapapata"/>
    <n v="7611195"/>
    <s v="Nuu"/>
    <x v="2"/>
    <x v="5"/>
    <x v="5"/>
    <x v="9"/>
    <x v="2"/>
    <n v="1"/>
    <x v="3"/>
    <x v="7"/>
    <n v="2276204"/>
  </r>
  <r>
    <d v="2025-11-18T00:00:00"/>
    <s v="Malae"/>
    <s v="Female"/>
    <s v="Alafua"/>
    <n v="0"/>
    <s v="Nuu"/>
    <x v="2"/>
    <x v="5"/>
    <x v="5"/>
    <x v="9"/>
    <x v="2"/>
    <n v="1"/>
    <x v="3"/>
    <x v="7"/>
    <n v="2276211"/>
  </r>
  <r>
    <d v="2025-11-18T00:00:00"/>
    <s v="Malae"/>
    <s v="Female"/>
    <s v="Alafua"/>
    <n v="0"/>
    <s v="Nuu"/>
    <x v="3"/>
    <x v="8"/>
    <x v="8"/>
    <x v="8"/>
    <x v="0"/>
    <n v="4"/>
    <x v="0"/>
    <x v="6"/>
    <n v="2276211"/>
  </r>
  <r>
    <d v="2025-11-18T00:00:00"/>
    <s v="Malae"/>
    <s v="Female"/>
    <s v="Alafua"/>
    <n v="0"/>
    <s v="Nuu"/>
    <x v="3"/>
    <x v="8"/>
    <x v="8"/>
    <x v="20"/>
    <x v="0"/>
    <n v="2"/>
    <x v="0"/>
    <x v="0"/>
    <n v="2276211"/>
  </r>
  <r>
    <d v="2025-11-18T00:00:00"/>
    <s v="Malae"/>
    <s v="Female"/>
    <s v="Alafua"/>
    <n v="0"/>
    <s v="Nuu"/>
    <x v="2"/>
    <x v="5"/>
    <x v="5"/>
    <x v="5"/>
    <x v="0"/>
    <n v="4"/>
    <x v="0"/>
    <x v="6"/>
    <n v="2276211"/>
  </r>
  <r>
    <d v="2025-11-18T00:00:00"/>
    <s v="Malae"/>
    <s v="Female"/>
    <s v="Alafua"/>
    <n v="0"/>
    <s v="Nuu"/>
    <x v="2"/>
    <x v="10"/>
    <x v="10"/>
    <x v="13"/>
    <x v="0"/>
    <n v="4"/>
    <x v="0"/>
    <x v="6"/>
    <n v="2276211"/>
  </r>
  <r>
    <d v="2025-11-18T00:00:00"/>
    <s v="James"/>
    <s v="Male"/>
    <s v="Vaiusu"/>
    <n v="7228475"/>
    <s v="Nuu"/>
    <x v="2"/>
    <x v="9"/>
    <x v="9"/>
    <x v="10"/>
    <x v="0"/>
    <n v="5"/>
    <x v="0"/>
    <x v="2"/>
    <n v="2276214"/>
  </r>
  <r>
    <d v="2025-11-18T00:00:00"/>
    <s v="James"/>
    <s v="Male"/>
    <s v="Vaiusu"/>
    <n v="7228475"/>
    <s v="Nuu"/>
    <x v="2"/>
    <x v="7"/>
    <x v="7"/>
    <x v="7"/>
    <x v="0"/>
    <n v="6"/>
    <x v="0"/>
    <x v="10"/>
    <n v="2276214"/>
  </r>
  <r>
    <d v="2025-11-18T00:00:00"/>
    <s v="Tapunuu"/>
    <s v="Male"/>
    <s v="Vaiusu"/>
    <n v="0"/>
    <s v="Nuu"/>
    <x v="2"/>
    <x v="6"/>
    <x v="6"/>
    <x v="6"/>
    <x v="0"/>
    <n v="15"/>
    <x v="0"/>
    <x v="11"/>
    <n v="2276213"/>
  </r>
  <r>
    <d v="2025-11-18T00:00:00"/>
    <s v="Tapunuu"/>
    <s v="Male"/>
    <s v="Vaiusu"/>
    <n v="0"/>
    <s v="Nuu"/>
    <x v="3"/>
    <x v="8"/>
    <x v="8"/>
    <x v="12"/>
    <x v="0"/>
    <n v="6"/>
    <x v="0"/>
    <x v="10"/>
    <n v="2276213"/>
  </r>
  <r>
    <d v="2025-11-18T00:00:00"/>
    <s v="Tapunuu"/>
    <s v="Male"/>
    <s v="Vaiusu"/>
    <n v="0"/>
    <s v="Nuu"/>
    <x v="2"/>
    <x v="4"/>
    <x v="4"/>
    <x v="7"/>
    <x v="0"/>
    <n v="20"/>
    <x v="0"/>
    <x v="4"/>
    <n v="2276213"/>
  </r>
  <r>
    <d v="2025-11-18T00:00:00"/>
    <s v="Avelalo"/>
    <s v="Male"/>
    <s v="Falelauniu"/>
    <n v="7761496"/>
    <s v="Nuu"/>
    <x v="2"/>
    <x v="6"/>
    <x v="6"/>
    <x v="6"/>
    <x v="0"/>
    <n v="20"/>
    <x v="0"/>
    <x v="4"/>
    <n v="2276218"/>
  </r>
  <r>
    <d v="2025-11-18T00:00:00"/>
    <s v="Avelalo"/>
    <s v="Male"/>
    <s v="Falelauniu"/>
    <n v="7761496"/>
    <s v="Nuu"/>
    <x v="3"/>
    <x v="8"/>
    <x v="8"/>
    <x v="8"/>
    <x v="0"/>
    <n v="20"/>
    <x v="0"/>
    <x v="4"/>
    <n v="2276218"/>
  </r>
  <r>
    <d v="2025-11-18T00:00:00"/>
    <s v="Avelalo"/>
    <s v="Male"/>
    <s v="Falelauniu"/>
    <n v="7761496"/>
    <s v="Nuu"/>
    <x v="2"/>
    <x v="3"/>
    <x v="3"/>
    <x v="3"/>
    <x v="2"/>
    <n v="2"/>
    <x v="3"/>
    <x v="12"/>
    <n v="2276218"/>
  </r>
  <r>
    <d v="2025-11-18T00:00:00"/>
    <s v="Fasao Farm"/>
    <s v="Female"/>
    <s v="Aleisa"/>
    <n v="0"/>
    <s v="Nuu"/>
    <x v="2"/>
    <x v="6"/>
    <x v="6"/>
    <x v="6"/>
    <x v="0"/>
    <n v="100"/>
    <x v="0"/>
    <x v="23"/>
    <n v="2276215"/>
  </r>
  <r>
    <d v="2025-11-19T00:00:00"/>
    <s v="Petelo"/>
    <s v="Male"/>
    <s v="Leulumoega tai"/>
    <n v="0"/>
    <s v="Nuu"/>
    <x v="2"/>
    <x v="6"/>
    <x v="6"/>
    <x v="6"/>
    <x v="0"/>
    <n v="30"/>
    <x v="0"/>
    <x v="18"/>
    <n v="2276219"/>
  </r>
  <r>
    <d v="2025-11-19T00:00:00"/>
    <s v="Petelo"/>
    <s v="Male"/>
    <s v="Leulumoega tai"/>
    <n v="0"/>
    <s v="Nuu"/>
    <x v="2"/>
    <x v="10"/>
    <x v="10"/>
    <x v="13"/>
    <x v="0"/>
    <n v="2"/>
    <x v="0"/>
    <x v="0"/>
    <n v="2276219"/>
  </r>
  <r>
    <d v="2025-11-19T00:00:00"/>
    <s v="Rony"/>
    <s v="Male"/>
    <s v="Saleimoa"/>
    <n v="0"/>
    <s v="Nuu"/>
    <x v="2"/>
    <x v="4"/>
    <x v="4"/>
    <x v="41"/>
    <x v="0"/>
    <n v="2"/>
    <x v="0"/>
    <x v="0"/>
    <n v="2276220"/>
  </r>
  <r>
    <d v="2025-11-19T00:00:00"/>
    <s v="Rony"/>
    <s v="Male"/>
    <s v="Saleimoa"/>
    <n v="0"/>
    <s v="Nuu"/>
    <x v="2"/>
    <x v="6"/>
    <x v="6"/>
    <x v="6"/>
    <x v="0"/>
    <n v="2"/>
    <x v="0"/>
    <x v="0"/>
    <n v="2276220"/>
  </r>
  <r>
    <d v="2025-11-19T00:00:00"/>
    <s v="Rony"/>
    <s v="Male"/>
    <s v="Saleimoa"/>
    <n v="0"/>
    <s v="Nuu"/>
    <x v="2"/>
    <x v="7"/>
    <x v="7"/>
    <x v="7"/>
    <x v="0"/>
    <n v="2"/>
    <x v="0"/>
    <x v="0"/>
    <n v="2276220"/>
  </r>
  <r>
    <d v="2025-11-19T00:00:00"/>
    <s v="Rony"/>
    <s v="Male"/>
    <s v="Saleimoa"/>
    <n v="0"/>
    <s v="Nuu"/>
    <x v="2"/>
    <x v="10"/>
    <x v="10"/>
    <x v="13"/>
    <x v="0"/>
    <n v="2"/>
    <x v="0"/>
    <x v="0"/>
    <n v="2276220"/>
  </r>
  <r>
    <d v="2025-11-19T00:00:00"/>
    <s v="Rony"/>
    <s v="Male"/>
    <s v="Saleimoa"/>
    <n v="0"/>
    <s v="Nuu"/>
    <x v="2"/>
    <x v="5"/>
    <x v="5"/>
    <x v="9"/>
    <x v="2"/>
    <n v="1"/>
    <x v="3"/>
    <x v="7"/>
    <n v="2276220"/>
  </r>
  <r>
    <d v="2025-11-19T00:00:00"/>
    <s v="Kalai"/>
    <s v="Male"/>
    <s v="Vailima"/>
    <n v="0"/>
    <s v="Nuu"/>
    <x v="2"/>
    <x v="7"/>
    <x v="7"/>
    <x v="7"/>
    <x v="0"/>
    <n v="20"/>
    <x v="0"/>
    <x v="4"/>
    <n v="2276221"/>
  </r>
  <r>
    <d v="2025-11-19T00:00:00"/>
    <s v="Kalai"/>
    <s v="Male"/>
    <s v="Vailima"/>
    <n v="0"/>
    <s v="Nuu"/>
    <x v="2"/>
    <x v="12"/>
    <x v="12"/>
    <x v="25"/>
    <x v="0"/>
    <n v="15"/>
    <x v="0"/>
    <x v="11"/>
    <n v="2276221"/>
  </r>
  <r>
    <d v="2025-11-19T00:00:00"/>
    <s v="Kalai"/>
    <s v="Male"/>
    <s v="Vailima"/>
    <n v="0"/>
    <s v="Nuu"/>
    <x v="3"/>
    <x v="8"/>
    <x v="8"/>
    <x v="20"/>
    <x v="0"/>
    <n v="20"/>
    <x v="0"/>
    <x v="4"/>
    <n v="2276221"/>
  </r>
  <r>
    <d v="2025-11-19T00:00:00"/>
    <s v="Kalai"/>
    <s v="Male"/>
    <s v="Vailima"/>
    <n v="0"/>
    <s v="Nuu"/>
    <x v="3"/>
    <x v="8"/>
    <x v="8"/>
    <x v="12"/>
    <x v="0"/>
    <n v="20"/>
    <x v="0"/>
    <x v="4"/>
    <n v="2276221"/>
  </r>
  <r>
    <d v="2025-11-19T00:00:00"/>
    <s v="Kalai"/>
    <s v="Male"/>
    <s v="Vailima"/>
    <n v="0"/>
    <s v="Nuu"/>
    <x v="3"/>
    <x v="8"/>
    <x v="8"/>
    <x v="8"/>
    <x v="0"/>
    <n v="5"/>
    <x v="0"/>
    <x v="2"/>
    <n v="2276221"/>
  </r>
  <r>
    <d v="2025-11-19T00:00:00"/>
    <s v="Kalai"/>
    <s v="Male"/>
    <s v="Vailima"/>
    <n v="0"/>
    <s v="Nuu"/>
    <x v="2"/>
    <x v="4"/>
    <x v="4"/>
    <x v="41"/>
    <x v="0"/>
    <n v="5"/>
    <x v="0"/>
    <x v="2"/>
    <n v="2276221"/>
  </r>
  <r>
    <d v="2025-11-19T00:00:00"/>
    <s v="Kalai"/>
    <s v="Male"/>
    <s v="Vailima"/>
    <n v="0"/>
    <s v="Nuu"/>
    <x v="2"/>
    <x v="6"/>
    <x v="6"/>
    <x v="6"/>
    <x v="0"/>
    <n v="10"/>
    <x v="0"/>
    <x v="8"/>
    <n v="2276221"/>
  </r>
  <r>
    <d v="2025-11-19T00:00:00"/>
    <s v="Kalai"/>
    <s v="Male"/>
    <s v="Vailima"/>
    <n v="0"/>
    <s v="Nuu"/>
    <x v="2"/>
    <x v="5"/>
    <x v="5"/>
    <x v="9"/>
    <x v="2"/>
    <n v="1"/>
    <x v="3"/>
    <x v="7"/>
    <n v="2276221"/>
  </r>
  <r>
    <d v="2025-11-19T00:00:00"/>
    <s v="Fasao Farm"/>
    <s v="Female"/>
    <s v="Aleisa"/>
    <n v="0"/>
    <s v="Nuu"/>
    <x v="2"/>
    <x v="6"/>
    <x v="6"/>
    <x v="40"/>
    <x v="0"/>
    <n v="100"/>
    <x v="0"/>
    <x v="23"/>
    <n v="2276222"/>
  </r>
  <r>
    <d v="2025-11-19T00:00:00"/>
    <s v="Sina"/>
    <s v="Female"/>
    <s v="Talimatau"/>
    <n v="7399810"/>
    <s v="Nuu"/>
    <x v="2"/>
    <x v="5"/>
    <x v="5"/>
    <x v="9"/>
    <x v="2"/>
    <n v="2"/>
    <x v="3"/>
    <x v="12"/>
    <n v="2276223"/>
  </r>
  <r>
    <s v="Nov-19-25"/>
    <s v="Avele college"/>
    <s v="Female"/>
    <s v="Vailima"/>
    <n v="0"/>
    <s v="Aleisa"/>
    <x v="2"/>
    <x v="4"/>
    <x v="30"/>
    <x v="44"/>
    <x v="5"/>
    <n v="50"/>
    <x v="0"/>
    <x v="22"/>
    <n v="2276239"/>
  </r>
  <r>
    <s v="Nov-19-25"/>
    <s v="Avele college"/>
    <s v="Female"/>
    <s v="Vailima"/>
    <n v="0"/>
    <s v="Aleisa"/>
    <x v="2"/>
    <x v="6"/>
    <x v="6"/>
    <x v="6"/>
    <x v="5"/>
    <n v="50"/>
    <x v="0"/>
    <x v="22"/>
    <n v="2276239"/>
  </r>
  <r>
    <d v="2025-11-19T00:00:00"/>
    <s v="Sina"/>
    <s v="Female"/>
    <s v="Talimatau"/>
    <n v="7399810"/>
    <s v="Nuu"/>
    <x v="2"/>
    <x v="3"/>
    <x v="3"/>
    <x v="3"/>
    <x v="2"/>
    <n v="2"/>
    <x v="3"/>
    <x v="12"/>
    <n v="2276223"/>
  </r>
  <r>
    <d v="2025-11-19T00:00:00"/>
    <s v="Sina"/>
    <s v="Female"/>
    <s v="Talimatau"/>
    <n v="7399810"/>
    <s v="Nuu"/>
    <x v="2"/>
    <x v="13"/>
    <x v="13"/>
    <x v="17"/>
    <x v="0"/>
    <n v="20"/>
    <x v="0"/>
    <x v="4"/>
    <n v="2276223"/>
  </r>
  <r>
    <d v="2025-11-19T00:00:00"/>
    <s v="Sina"/>
    <s v="Female"/>
    <s v="Talimatau"/>
    <n v="7399810"/>
    <s v="Nuu"/>
    <x v="2"/>
    <x v="4"/>
    <x v="4"/>
    <x v="41"/>
    <x v="0"/>
    <n v="10"/>
    <x v="0"/>
    <x v="8"/>
    <n v="2276223"/>
  </r>
  <r>
    <d v="2025-11-19T00:00:00"/>
    <s v="Paulo Siliato"/>
    <s v="Male"/>
    <s v="Fa'atoia"/>
    <n v="0"/>
    <s v="Nuu"/>
    <x v="2"/>
    <x v="14"/>
    <x v="14"/>
    <x v="35"/>
    <x v="0"/>
    <n v="3"/>
    <x v="0"/>
    <x v="5"/>
    <n v="2276224"/>
  </r>
  <r>
    <d v="2025-11-19T00:00:00"/>
    <s v="Paulo Siliato"/>
    <s v="Male"/>
    <s v="Fa'atoia"/>
    <n v="0"/>
    <s v="Nuu"/>
    <x v="2"/>
    <x v="3"/>
    <x v="3"/>
    <x v="3"/>
    <x v="2"/>
    <n v="1"/>
    <x v="3"/>
    <x v="7"/>
    <n v="2276224"/>
  </r>
  <r>
    <d v="2025-11-19T00:00:00"/>
    <s v="Paulo Siliato"/>
    <s v="Male"/>
    <s v="Fa'atoia"/>
    <n v="0"/>
    <s v="Nuu"/>
    <x v="2"/>
    <x v="6"/>
    <x v="6"/>
    <x v="6"/>
    <x v="0"/>
    <n v="10"/>
    <x v="0"/>
    <x v="8"/>
    <n v="2276224"/>
  </r>
  <r>
    <d v="2025-11-19T00:00:00"/>
    <s v="Vita"/>
    <s v="Male"/>
    <s v="Vaitele"/>
    <n v="0"/>
    <s v="Nuu"/>
    <x v="2"/>
    <x v="5"/>
    <x v="5"/>
    <x v="9"/>
    <x v="2"/>
    <n v="1"/>
    <x v="3"/>
    <x v="7"/>
    <n v="2276225"/>
  </r>
  <r>
    <d v="2025-11-19T00:00:00"/>
    <s v="Vita"/>
    <s v="Male"/>
    <s v="Vaitele"/>
    <n v="0"/>
    <s v="Nuu"/>
    <x v="3"/>
    <x v="8"/>
    <x v="8"/>
    <x v="12"/>
    <x v="0"/>
    <n v="7"/>
    <x v="0"/>
    <x v="14"/>
    <n v="2276225"/>
  </r>
  <r>
    <d v="2025-11-20T00:00:00"/>
    <s v="Lynn"/>
    <s v="Female"/>
    <s v="Alafua"/>
    <n v="7570151"/>
    <s v="Nuu"/>
    <x v="2"/>
    <x v="11"/>
    <x v="11"/>
    <x v="14"/>
    <x v="0"/>
    <n v="10"/>
    <x v="0"/>
    <x v="8"/>
    <n v="2276226"/>
  </r>
  <r>
    <d v="2025-11-20T00:00:00"/>
    <s v="Lynn"/>
    <s v="Female"/>
    <s v="Alafua"/>
    <n v="7570151"/>
    <s v="Nuu"/>
    <x v="2"/>
    <x v="13"/>
    <x v="13"/>
    <x v="17"/>
    <x v="0"/>
    <n v="10"/>
    <x v="0"/>
    <x v="8"/>
    <n v="2276226"/>
  </r>
  <r>
    <d v="2025-11-20T00:00:00"/>
    <s v="Lynn"/>
    <s v="Female"/>
    <s v="Alafua"/>
    <n v="7570151"/>
    <s v="Nuu"/>
    <x v="3"/>
    <x v="8"/>
    <x v="8"/>
    <x v="20"/>
    <x v="0"/>
    <n v="5"/>
    <x v="0"/>
    <x v="2"/>
    <n v="2276226"/>
  </r>
  <r>
    <d v="2025-11-20T00:00:00"/>
    <s v="Lynn"/>
    <s v="Female"/>
    <s v="Alafua"/>
    <n v="7570151"/>
    <s v="Nuu"/>
    <x v="3"/>
    <x v="8"/>
    <x v="8"/>
    <x v="8"/>
    <x v="0"/>
    <n v="5"/>
    <x v="0"/>
    <x v="2"/>
    <n v="2276226"/>
  </r>
  <r>
    <d v="2025-11-20T00:00:00"/>
    <s v="Lynn"/>
    <s v="Female"/>
    <s v="Alafua"/>
    <n v="7570151"/>
    <s v="Nuu"/>
    <x v="2"/>
    <x v="5"/>
    <x v="5"/>
    <x v="9"/>
    <x v="2"/>
    <n v="2"/>
    <x v="3"/>
    <x v="12"/>
    <n v="2276226"/>
  </r>
  <r>
    <d v="2025-11-20T00:00:00"/>
    <s v="KIUGA"/>
    <s v="Male"/>
    <s v="Faleula"/>
    <n v="0"/>
    <s v="Nuu"/>
    <x v="2"/>
    <x v="5"/>
    <x v="5"/>
    <x v="9"/>
    <x v="2"/>
    <n v="2"/>
    <x v="3"/>
    <x v="12"/>
    <n v="2276228"/>
  </r>
  <r>
    <d v="2025-11-20T00:00:00"/>
    <s v="Julius Fruean"/>
    <s v="Male"/>
    <s v="Vaitele"/>
    <n v="0"/>
    <s v="Nuu"/>
    <x v="2"/>
    <x v="5"/>
    <x v="5"/>
    <x v="9"/>
    <x v="2"/>
    <n v="4"/>
    <x v="3"/>
    <x v="29"/>
    <n v="2276229"/>
  </r>
  <r>
    <d v="2025-11-20T00:00:00"/>
    <s v="Julius Fruean"/>
    <s v="Male"/>
    <s v="Vaitele"/>
    <n v="0"/>
    <s v="Nuu"/>
    <x v="2"/>
    <x v="3"/>
    <x v="3"/>
    <x v="3"/>
    <x v="2"/>
    <n v="4"/>
    <x v="3"/>
    <x v="29"/>
    <n v="2276229"/>
  </r>
  <r>
    <d v="2025-11-20T00:00:00"/>
    <s v="Julius Fruean"/>
    <s v="Male"/>
    <s v="Vaitele"/>
    <n v="0"/>
    <s v="Nuu"/>
    <x v="2"/>
    <x v="6"/>
    <x v="6"/>
    <x v="6"/>
    <x v="0"/>
    <n v="50"/>
    <x v="0"/>
    <x v="22"/>
    <n v="2276229"/>
  </r>
  <r>
    <d v="2025-11-21T00:00:00"/>
    <s v="Lusia"/>
    <s v="Female"/>
    <s v="Aleisa"/>
    <n v="0"/>
    <s v="Nuu"/>
    <x v="2"/>
    <x v="29"/>
    <x v="29"/>
    <x v="42"/>
    <x v="0"/>
    <n v="20"/>
    <x v="0"/>
    <x v="4"/>
    <n v="2276230"/>
  </r>
  <r>
    <d v="2025-11-21T00:00:00"/>
    <s v="Lusia"/>
    <s v="Female"/>
    <s v="Aleisa"/>
    <n v="0"/>
    <s v="Nuu"/>
    <x v="2"/>
    <x v="7"/>
    <x v="7"/>
    <x v="7"/>
    <x v="0"/>
    <n v="10"/>
    <x v="0"/>
    <x v="8"/>
    <n v="2276230"/>
  </r>
  <r>
    <d v="2025-11-21T00:00:00"/>
    <s v="Lusia"/>
    <s v="Female"/>
    <s v="Aleisa"/>
    <n v="0"/>
    <s v="Nuu"/>
    <x v="2"/>
    <x v="6"/>
    <x v="6"/>
    <x v="40"/>
    <x v="0"/>
    <n v="10"/>
    <x v="0"/>
    <x v="8"/>
    <n v="2276230"/>
  </r>
  <r>
    <d v="2025-11-21T00:00:00"/>
    <s v="Viena"/>
    <s v="Male"/>
    <s v="Apia"/>
    <n v="0"/>
    <s v="Nuu"/>
    <x v="2"/>
    <x v="3"/>
    <x v="3"/>
    <x v="3"/>
    <x v="2"/>
    <n v="1"/>
    <x v="3"/>
    <x v="7"/>
    <n v="2276233"/>
  </r>
  <r>
    <d v="2025-11-21T00:00:00"/>
    <s v="Viena"/>
    <s v="Male"/>
    <s v="Apia"/>
    <n v="0"/>
    <s v="Nuu"/>
    <x v="2"/>
    <x v="10"/>
    <x v="10"/>
    <x v="13"/>
    <x v="0"/>
    <n v="3"/>
    <x v="0"/>
    <x v="5"/>
    <n v="2276233"/>
  </r>
  <r>
    <d v="2025-11-21T00:00:00"/>
    <s v="Viena"/>
    <s v="Male"/>
    <s v="Apia"/>
    <n v="0"/>
    <s v="Nuu"/>
    <x v="2"/>
    <x v="7"/>
    <x v="7"/>
    <x v="7"/>
    <x v="0"/>
    <n v="4"/>
    <x v="0"/>
    <x v="6"/>
    <n v="2276233"/>
  </r>
  <r>
    <d v="2025-11-21T00:00:00"/>
    <s v="James"/>
    <s v="Male"/>
    <s v="Vaiusu"/>
    <n v="0"/>
    <s v="Nuu"/>
    <x v="2"/>
    <x v="7"/>
    <x v="7"/>
    <x v="7"/>
    <x v="0"/>
    <n v="7"/>
    <x v="0"/>
    <x v="14"/>
    <n v="2276234"/>
  </r>
  <r>
    <d v="2025-11-21T00:00:00"/>
    <s v="Isaako Tupai"/>
    <s v="Male"/>
    <s v="Fa'atoia"/>
    <n v="0"/>
    <s v="Nuu"/>
    <x v="2"/>
    <x v="3"/>
    <x v="3"/>
    <x v="3"/>
    <x v="2"/>
    <n v="2"/>
    <x v="3"/>
    <x v="12"/>
    <n v="2276236"/>
  </r>
  <r>
    <d v="2025-11-21T00:00:00"/>
    <s v="Isaako Tupai"/>
    <s v="Male"/>
    <s v="Fa'atoia"/>
    <n v="0"/>
    <s v="Nuu"/>
    <x v="2"/>
    <x v="5"/>
    <x v="5"/>
    <x v="5"/>
    <x v="0"/>
    <n v="12"/>
    <x v="0"/>
    <x v="1"/>
    <n v="2276236"/>
  </r>
  <r>
    <d v="2025-11-21T00:00:00"/>
    <s v="Isaako Tupai"/>
    <s v="Male"/>
    <s v="Fa'atoia"/>
    <n v="0"/>
    <s v="Nuu"/>
    <x v="2"/>
    <x v="29"/>
    <x v="29"/>
    <x v="42"/>
    <x v="0"/>
    <n v="12"/>
    <x v="0"/>
    <x v="1"/>
    <n v="2276236"/>
  </r>
  <r>
    <d v="2025-11-21T00:00:00"/>
    <s v="Isaako Tupai"/>
    <s v="Male"/>
    <s v="Fa'atoia"/>
    <n v="0"/>
    <s v="Nuu"/>
    <x v="3"/>
    <x v="8"/>
    <x v="8"/>
    <x v="12"/>
    <x v="0"/>
    <n v="12"/>
    <x v="0"/>
    <x v="1"/>
    <n v="2276236"/>
  </r>
  <r>
    <d v="2025-11-21T00:00:00"/>
    <s v="Isaako Tupai"/>
    <s v="Male"/>
    <s v="Fa'atoia"/>
    <n v="0"/>
    <s v="Nuu"/>
    <x v="2"/>
    <x v="12"/>
    <x v="12"/>
    <x v="25"/>
    <x v="0"/>
    <n v="24"/>
    <x v="0"/>
    <x v="9"/>
    <n v="2276236"/>
  </r>
  <r>
    <d v="2025-11-21T00:00:00"/>
    <s v="Sulu"/>
    <s v="Female"/>
    <s v="Falefa"/>
    <n v="0"/>
    <s v="Nuu"/>
    <x v="2"/>
    <x v="5"/>
    <x v="5"/>
    <x v="9"/>
    <x v="2"/>
    <n v="2"/>
    <x v="3"/>
    <x v="12"/>
    <n v="2276237"/>
  </r>
  <r>
    <d v="2025-11-21T00:00:00"/>
    <s v="Grey"/>
    <s v="Female"/>
    <s v="Vailele"/>
    <n v="0"/>
    <s v="Nuu"/>
    <x v="3"/>
    <x v="8"/>
    <x v="8"/>
    <x v="8"/>
    <x v="0"/>
    <n v="5"/>
    <x v="0"/>
    <x v="2"/>
    <n v="2276241"/>
  </r>
  <r>
    <d v="2025-11-21T00:00:00"/>
    <s v="Grey"/>
    <s v="Female"/>
    <s v="Vailele"/>
    <n v="0"/>
    <s v="Nuu"/>
    <x v="2"/>
    <x v="7"/>
    <x v="7"/>
    <x v="7"/>
    <x v="0"/>
    <n v="5"/>
    <x v="0"/>
    <x v="2"/>
    <n v="2276241"/>
  </r>
  <r>
    <d v="2025-11-21T00:00:00"/>
    <s v="Grey"/>
    <s v="Female"/>
    <s v="Vailele"/>
    <n v="0"/>
    <s v="Nuu"/>
    <x v="2"/>
    <x v="10"/>
    <x v="10"/>
    <x v="13"/>
    <x v="0"/>
    <n v="5"/>
    <x v="0"/>
    <x v="2"/>
    <n v="2276241"/>
  </r>
  <r>
    <s v="Nov-21-25"/>
    <s v="Peni Aiomanu"/>
    <s v="Male"/>
    <s v="Leauvaa"/>
    <n v="0"/>
    <s v="Aleisa"/>
    <x v="1"/>
    <x v="20"/>
    <x v="20"/>
    <x v="28"/>
    <x v="6"/>
    <n v="2"/>
    <x v="2"/>
    <x v="8"/>
    <n v="2276238"/>
  </r>
  <r>
    <d v="2025-11-21T00:00:00"/>
    <s v="Ace"/>
    <s v="Male"/>
    <s v="Vailima"/>
    <n v="0"/>
    <s v="Nuu"/>
    <x v="2"/>
    <x v="6"/>
    <x v="6"/>
    <x v="40"/>
    <x v="0"/>
    <n v="50"/>
    <x v="0"/>
    <x v="22"/>
    <n v="2276240"/>
  </r>
  <r>
    <d v="2025-11-21T00:00:00"/>
    <s v="Ace"/>
    <s v="Male"/>
    <s v="Vailima"/>
    <n v="0"/>
    <s v="Nuu"/>
    <x v="2"/>
    <x v="7"/>
    <x v="7"/>
    <x v="7"/>
    <x v="0"/>
    <n v="50"/>
    <x v="0"/>
    <x v="22"/>
    <n v="2276240"/>
  </r>
  <r>
    <d v="2025-11-24T00:00:00"/>
    <s v="Dora Maposua"/>
    <s v="Female"/>
    <s v="Siusega"/>
    <n v="0"/>
    <s v="Nuu"/>
    <x v="2"/>
    <x v="7"/>
    <x v="7"/>
    <x v="7"/>
    <x v="0"/>
    <n v="100"/>
    <x v="0"/>
    <x v="23"/>
    <n v="2276243"/>
  </r>
  <r>
    <d v="2025-11-24T00:00:00"/>
    <s v="Dora Maposua"/>
    <s v="Female"/>
    <s v="Siusega"/>
    <n v="0"/>
    <s v="Nuu"/>
    <x v="2"/>
    <x v="7"/>
    <x v="7"/>
    <x v="7"/>
    <x v="0"/>
    <n v="50"/>
    <x v="0"/>
    <x v="22"/>
    <n v="2276244"/>
  </r>
  <r>
    <d v="2025-11-24T00:00:00"/>
    <s v="Feagai Tusi"/>
    <s v="Female"/>
    <s v="Toamua"/>
    <n v="7658513"/>
    <s v="Nuu"/>
    <x v="2"/>
    <x v="6"/>
    <x v="6"/>
    <x v="6"/>
    <x v="0"/>
    <n v="30"/>
    <x v="0"/>
    <x v="18"/>
    <n v="2276245"/>
  </r>
  <r>
    <d v="2025-11-24T00:00:00"/>
    <s v="Feagai Tusi"/>
    <s v="Female"/>
    <s v="Toamua"/>
    <n v="7658513"/>
    <s v="Nuu"/>
    <x v="2"/>
    <x v="3"/>
    <x v="3"/>
    <x v="3"/>
    <x v="2"/>
    <n v="2"/>
    <x v="3"/>
    <x v="12"/>
    <n v="2276245"/>
  </r>
  <r>
    <d v="2025-11-24T00:00:00"/>
    <s v="Feagai Tusi"/>
    <s v="Female"/>
    <s v="Toamua"/>
    <n v="7658513"/>
    <s v="Nuu"/>
    <x v="2"/>
    <x v="5"/>
    <x v="5"/>
    <x v="9"/>
    <x v="2"/>
    <n v="1"/>
    <x v="3"/>
    <x v="7"/>
    <n v="2276245"/>
  </r>
  <r>
    <d v="2025-11-24T00:00:00"/>
    <s v="Julius Fruean"/>
    <s v="Male"/>
    <s v="Vailele"/>
    <n v="0"/>
    <s v="Nuu"/>
    <x v="2"/>
    <x v="3"/>
    <x v="3"/>
    <x v="3"/>
    <x v="2"/>
    <n v="1"/>
    <x v="3"/>
    <x v="7"/>
    <n v="2276246"/>
  </r>
  <r>
    <d v="2025-11-24T00:00:00"/>
    <s v="Julius Fruean"/>
    <s v="Male"/>
    <s v="Vailele"/>
    <n v="0"/>
    <s v="Nuu"/>
    <x v="2"/>
    <x v="6"/>
    <x v="6"/>
    <x v="40"/>
    <x v="0"/>
    <n v="60"/>
    <x v="0"/>
    <x v="17"/>
    <n v="2276246"/>
  </r>
  <r>
    <d v="2025-11-24T00:00:00"/>
    <s v="Julius Fruean"/>
    <s v="Male"/>
    <s v="Vailele"/>
    <n v="0"/>
    <s v="Nuu"/>
    <x v="2"/>
    <x v="29"/>
    <x v="29"/>
    <x v="42"/>
    <x v="0"/>
    <n v="60"/>
    <x v="0"/>
    <x v="17"/>
    <n v="2276246"/>
  </r>
  <r>
    <d v="2025-11-24T00:00:00"/>
    <s v="Julius Fruean"/>
    <s v="Male"/>
    <s v="Vailele"/>
    <n v="0"/>
    <s v="Nuu"/>
    <x v="3"/>
    <x v="8"/>
    <x v="8"/>
    <x v="12"/>
    <x v="0"/>
    <n v="50"/>
    <x v="0"/>
    <x v="22"/>
    <n v="2276246"/>
  </r>
  <r>
    <d v="2025-11-24T00:00:00"/>
    <s v="Julius Fruean"/>
    <s v="Male"/>
    <s v="Vailele"/>
    <n v="0"/>
    <s v="Nuu"/>
    <x v="2"/>
    <x v="9"/>
    <x v="9"/>
    <x v="10"/>
    <x v="0"/>
    <n v="72"/>
    <x v="0"/>
    <x v="37"/>
    <n v="2276248"/>
  </r>
  <r>
    <d v="2025-11-24T00:00:00"/>
    <s v="Julius Fruean"/>
    <s v="Male"/>
    <s v="Vailele"/>
    <n v="0"/>
    <s v="Nuu"/>
    <x v="2"/>
    <x v="7"/>
    <x v="7"/>
    <x v="7"/>
    <x v="0"/>
    <n v="100"/>
    <x v="0"/>
    <x v="23"/>
    <n v="2276248"/>
  </r>
  <r>
    <d v="2025-11-24T00:00:00"/>
    <s v="Leilani "/>
    <s v="Female"/>
    <s v="Fasitoo Uta"/>
    <n v="0"/>
    <s v="Nuu"/>
    <x v="2"/>
    <x v="6"/>
    <x v="6"/>
    <x v="6"/>
    <x v="0"/>
    <n v="5"/>
    <x v="0"/>
    <x v="2"/>
    <n v="2276249"/>
  </r>
  <r>
    <d v="2025-11-24T00:00:00"/>
    <s v="Leilani "/>
    <s v="Female"/>
    <s v="Fasitoo Uta"/>
    <n v="0"/>
    <s v="Nuu"/>
    <x v="2"/>
    <x v="12"/>
    <x v="12"/>
    <x v="16"/>
    <x v="0"/>
    <n v="10"/>
    <x v="0"/>
    <x v="8"/>
    <n v="2276249"/>
  </r>
  <r>
    <d v="2025-11-24T00:00:00"/>
    <s v="Leilani "/>
    <s v="Female"/>
    <s v="Fasitoo Uta"/>
    <n v="0"/>
    <s v="Nuu"/>
    <x v="3"/>
    <x v="8"/>
    <x v="8"/>
    <x v="20"/>
    <x v="0"/>
    <n v="5"/>
    <x v="0"/>
    <x v="2"/>
    <n v="2276249"/>
  </r>
  <r>
    <d v="2025-11-24T00:00:00"/>
    <s v="Leilani "/>
    <s v="Female"/>
    <s v="Fasitoo Uta"/>
    <n v="0"/>
    <s v="Nuu"/>
    <x v="2"/>
    <x v="29"/>
    <x v="29"/>
    <x v="42"/>
    <x v="0"/>
    <n v="6"/>
    <x v="0"/>
    <x v="10"/>
    <n v="2276249"/>
  </r>
  <r>
    <d v="2025-11-24T00:00:00"/>
    <s v="Leilani "/>
    <s v="Female"/>
    <s v="Fasitoo Uta"/>
    <n v="0"/>
    <s v="Nuu"/>
    <x v="2"/>
    <x v="14"/>
    <x v="14"/>
    <x v="35"/>
    <x v="0"/>
    <n v="2"/>
    <x v="0"/>
    <x v="0"/>
    <n v="2276249"/>
  </r>
  <r>
    <d v="2025-11-24T00:00:00"/>
    <s v="Dora Maposua"/>
    <s v="Female"/>
    <s v="Siusega"/>
    <n v="0"/>
    <s v="Nuu"/>
    <x v="3"/>
    <x v="8"/>
    <x v="8"/>
    <x v="20"/>
    <x v="0"/>
    <n v="2"/>
    <x v="0"/>
    <x v="0"/>
    <n v="2276251"/>
  </r>
  <r>
    <d v="2025-11-24T00:00:00"/>
    <s v="Dora Maposua"/>
    <s v="Female"/>
    <s v="Siusega"/>
    <n v="0"/>
    <s v="Nuu"/>
    <x v="3"/>
    <x v="8"/>
    <x v="8"/>
    <x v="8"/>
    <x v="0"/>
    <n v="2"/>
    <x v="0"/>
    <x v="0"/>
    <n v="2276251"/>
  </r>
  <r>
    <d v="2025-11-24T00:00:00"/>
    <s v="Dora Maposua"/>
    <s v="Female"/>
    <s v="Siusega"/>
    <n v="0"/>
    <s v="Nuu"/>
    <x v="2"/>
    <x v="6"/>
    <x v="6"/>
    <x v="6"/>
    <x v="0"/>
    <n v="60"/>
    <x v="0"/>
    <x v="17"/>
    <n v="2276251"/>
  </r>
  <r>
    <d v="2025-11-24T00:00:00"/>
    <s v="Dora Maposua"/>
    <s v="Female"/>
    <s v="Siusega"/>
    <n v="0"/>
    <s v="Nuu"/>
    <x v="2"/>
    <x v="7"/>
    <x v="7"/>
    <x v="7"/>
    <x v="0"/>
    <n v="26"/>
    <x v="0"/>
    <x v="12"/>
    <n v="2276251"/>
  </r>
  <r>
    <d v="2025-11-24T00:00:00"/>
    <s v="Manu"/>
    <s v="Male"/>
    <s v="Laulii"/>
    <n v="0"/>
    <s v="Nuu"/>
    <x v="2"/>
    <x v="7"/>
    <x v="7"/>
    <x v="7"/>
    <x v="0"/>
    <n v="20"/>
    <x v="0"/>
    <x v="4"/>
    <n v="2276252"/>
  </r>
  <r>
    <d v="2025-11-24T00:00:00"/>
    <s v="Manu"/>
    <s v="Male"/>
    <s v="Laulii"/>
    <n v="0"/>
    <s v="Nuu"/>
    <x v="2"/>
    <x v="12"/>
    <x v="12"/>
    <x v="16"/>
    <x v="0"/>
    <n v="5"/>
    <x v="0"/>
    <x v="2"/>
    <n v="2276252"/>
  </r>
  <r>
    <d v="2025-11-24T00:00:00"/>
    <s v="Manu"/>
    <s v="Male"/>
    <s v="Laulii"/>
    <n v="0"/>
    <s v="Nuu"/>
    <x v="3"/>
    <x v="8"/>
    <x v="8"/>
    <x v="20"/>
    <x v="0"/>
    <n v="4"/>
    <x v="0"/>
    <x v="6"/>
    <n v="2276252"/>
  </r>
  <r>
    <d v="2025-11-24T00:00:00"/>
    <s v="Manu"/>
    <s v="Male"/>
    <s v="Laulii"/>
    <n v="0"/>
    <s v="Nuu"/>
    <x v="2"/>
    <x v="14"/>
    <x v="14"/>
    <x v="35"/>
    <x v="0"/>
    <n v="10"/>
    <x v="0"/>
    <x v="8"/>
    <n v="2276252"/>
  </r>
  <r>
    <d v="2025-11-25T00:00:00"/>
    <s v="Tanielu T"/>
    <s v="Male"/>
    <s v="Toamua"/>
    <n v="0"/>
    <s v="Nuu"/>
    <x v="2"/>
    <x v="3"/>
    <x v="3"/>
    <x v="3"/>
    <x v="2"/>
    <n v="1"/>
    <x v="3"/>
    <x v="7"/>
    <n v="2276253"/>
  </r>
  <r>
    <d v="2025-11-25T00:00:00"/>
    <s v="Sailo"/>
    <s v="Male"/>
    <s v="Aleisa"/>
    <n v="0"/>
    <s v="Nuu"/>
    <x v="2"/>
    <x v="3"/>
    <x v="3"/>
    <x v="3"/>
    <x v="2"/>
    <n v="1"/>
    <x v="3"/>
    <x v="7"/>
    <n v="2276254"/>
  </r>
  <r>
    <d v="2025-11-25T00:00:00"/>
    <s v="Ulugia Tootoo"/>
    <s v="Male"/>
    <s v="Vaitele Fou"/>
    <n v="7262702"/>
    <s v="Nuu"/>
    <x v="2"/>
    <x v="13"/>
    <x v="13"/>
    <x v="17"/>
    <x v="0"/>
    <n v="6"/>
    <x v="0"/>
    <x v="10"/>
    <n v="2276256"/>
  </r>
  <r>
    <d v="2025-11-25T00:00:00"/>
    <s v="Ulugia Tootoo"/>
    <s v="Male"/>
    <s v="Vaitele Fou"/>
    <n v="7262702"/>
    <s v="Nuu"/>
    <x v="2"/>
    <x v="12"/>
    <x v="12"/>
    <x v="25"/>
    <x v="0"/>
    <n v="10"/>
    <x v="0"/>
    <x v="8"/>
    <n v="2276256"/>
  </r>
  <r>
    <d v="2025-11-25T00:00:00"/>
    <s v="Ulugia Tootoo"/>
    <s v="Male"/>
    <s v="Vaitele Fou"/>
    <n v="7262702"/>
    <s v="Nuu"/>
    <x v="2"/>
    <x v="11"/>
    <x v="11"/>
    <x v="14"/>
    <x v="0"/>
    <n v="2"/>
    <x v="0"/>
    <x v="0"/>
    <n v="2276256"/>
  </r>
  <r>
    <d v="2025-11-25T00:00:00"/>
    <s v="Paul"/>
    <s v="Male"/>
    <s v="Vaoala"/>
    <n v="0"/>
    <s v="Nuu"/>
    <x v="2"/>
    <x v="4"/>
    <x v="4"/>
    <x v="41"/>
    <x v="0"/>
    <n v="10"/>
    <x v="0"/>
    <x v="8"/>
    <n v="2276255"/>
  </r>
  <r>
    <d v="2025-11-25T00:00:00"/>
    <s v="Paul"/>
    <s v="Male"/>
    <s v="Vaoala"/>
    <n v="0"/>
    <s v="Nuu"/>
    <x v="2"/>
    <x v="6"/>
    <x v="6"/>
    <x v="40"/>
    <x v="0"/>
    <n v="6"/>
    <x v="0"/>
    <x v="10"/>
    <n v="2276255"/>
  </r>
  <r>
    <d v="2025-11-25T00:00:00"/>
    <s v="Vaai"/>
    <s v="Male"/>
    <s v="Vaivase tai"/>
    <n v="0"/>
    <s v="Nuu"/>
    <x v="3"/>
    <x v="8"/>
    <x v="8"/>
    <x v="12"/>
    <x v="0"/>
    <n v="5"/>
    <x v="0"/>
    <x v="2"/>
    <n v="2276257"/>
  </r>
  <r>
    <d v="2025-11-25T00:00:00"/>
    <s v="Vaai"/>
    <s v="Male"/>
    <s v="Vaivase tai"/>
    <n v="0"/>
    <s v="Nuu"/>
    <x v="2"/>
    <x v="6"/>
    <x v="6"/>
    <x v="40"/>
    <x v="0"/>
    <n v="5"/>
    <x v="0"/>
    <x v="2"/>
    <n v="2276257"/>
  </r>
  <r>
    <d v="2025-11-25T00:00:00"/>
    <s v="Pua So'o"/>
    <s v="Male"/>
    <s v="Savaia Lefaga"/>
    <n v="7310021"/>
    <s v="Nuu"/>
    <x v="2"/>
    <x v="6"/>
    <x v="6"/>
    <x v="40"/>
    <x v="0"/>
    <n v="20"/>
    <x v="0"/>
    <x v="4"/>
    <n v="2276258"/>
  </r>
  <r>
    <d v="2025-11-25T00:00:00"/>
    <s v="Pua So'o"/>
    <s v="Male"/>
    <s v="Savaia Lefaga"/>
    <n v="7310021"/>
    <s v="Nuu"/>
    <x v="3"/>
    <x v="8"/>
    <x v="8"/>
    <x v="20"/>
    <x v="0"/>
    <n v="20"/>
    <x v="0"/>
    <x v="4"/>
    <n v="2276258"/>
  </r>
  <r>
    <d v="2025-11-26T00:00:00"/>
    <s v="Feagai Tusi"/>
    <s v="Female"/>
    <s v="Toamua"/>
    <n v="7658351"/>
    <s v="Nuu"/>
    <x v="2"/>
    <x v="3"/>
    <x v="3"/>
    <x v="3"/>
    <x v="2"/>
    <n v="4"/>
    <x v="3"/>
    <x v="29"/>
    <n v="2276259"/>
  </r>
  <r>
    <d v="2025-11-26T00:00:00"/>
    <s v="Feagai Tusi"/>
    <s v="Female"/>
    <s v="Toamua"/>
    <n v="7658351"/>
    <s v="Nuu"/>
    <x v="2"/>
    <x v="6"/>
    <x v="6"/>
    <x v="43"/>
    <x v="0"/>
    <n v="10"/>
    <x v="0"/>
    <x v="8"/>
    <n v="2276259"/>
  </r>
  <r>
    <d v="2025-11-26T00:00:00"/>
    <s v="Laki"/>
    <s v="Male"/>
    <s v="Faleula"/>
    <n v="0"/>
    <s v="Nuu"/>
    <x v="2"/>
    <x v="6"/>
    <x v="6"/>
    <x v="43"/>
    <x v="0"/>
    <n v="15"/>
    <x v="0"/>
    <x v="11"/>
    <n v="2276260"/>
  </r>
  <r>
    <d v="2025-11-26T00:00:00"/>
    <s v="Laki"/>
    <s v="Male"/>
    <s v="Faleula"/>
    <n v="0"/>
    <s v="Nuu"/>
    <x v="3"/>
    <x v="8"/>
    <x v="8"/>
    <x v="12"/>
    <x v="0"/>
    <n v="15"/>
    <x v="0"/>
    <x v="11"/>
    <n v="2276260"/>
  </r>
  <r>
    <d v="2025-11-26T00:00:00"/>
    <s v="Grace"/>
    <s v="Female"/>
    <s v="Siusega"/>
    <n v="0"/>
    <s v="Nuu"/>
    <x v="2"/>
    <x v="5"/>
    <x v="5"/>
    <x v="5"/>
    <x v="0"/>
    <n v="10"/>
    <x v="0"/>
    <x v="8"/>
    <n v="2276261"/>
  </r>
  <r>
    <d v="2025-11-26T00:00:00"/>
    <s v="Grace"/>
    <s v="Female"/>
    <s v="Siusega"/>
    <n v="0"/>
    <s v="Nuu"/>
    <x v="2"/>
    <x v="12"/>
    <x v="12"/>
    <x v="16"/>
    <x v="0"/>
    <n v="5"/>
    <x v="0"/>
    <x v="2"/>
    <n v="2276261"/>
  </r>
  <r>
    <d v="2025-11-26T00:00:00"/>
    <s v="Grace"/>
    <s v="Female"/>
    <s v="Siusega"/>
    <n v="0"/>
    <s v="Nuu"/>
    <x v="3"/>
    <x v="8"/>
    <x v="8"/>
    <x v="8"/>
    <x v="0"/>
    <n v="5"/>
    <x v="0"/>
    <x v="2"/>
    <n v="2276261"/>
  </r>
  <r>
    <d v="2025-11-26T00:00:00"/>
    <s v="Grace"/>
    <s v="Female"/>
    <s v="Siusega"/>
    <n v="0"/>
    <s v="Nuu"/>
    <x v="2"/>
    <x v="6"/>
    <x v="6"/>
    <x v="43"/>
    <x v="0"/>
    <n v="5"/>
    <x v="0"/>
    <x v="2"/>
    <n v="2276261"/>
  </r>
  <r>
    <d v="2025-11-26T00:00:00"/>
    <s v="Grace"/>
    <s v="Female"/>
    <s v="Siusega"/>
    <n v="0"/>
    <s v="Nuu"/>
    <x v="3"/>
    <x v="8"/>
    <x v="8"/>
    <x v="20"/>
    <x v="0"/>
    <n v="2"/>
    <x v="0"/>
    <x v="0"/>
    <n v="2276261"/>
  </r>
  <r>
    <d v="2025-11-26T00:00:00"/>
    <s v="Noname"/>
    <s v="Male"/>
    <s v="Siusega"/>
    <n v="0"/>
    <s v="Nuu"/>
    <x v="2"/>
    <x v="6"/>
    <x v="6"/>
    <x v="43"/>
    <x v="0"/>
    <n v="10"/>
    <x v="0"/>
    <x v="8"/>
    <n v="2276262"/>
  </r>
  <r>
    <d v="2025-11-26T00:00:00"/>
    <s v="Noname"/>
    <s v="Male"/>
    <s v="Siusega"/>
    <n v="0"/>
    <s v="Nuu"/>
    <x v="3"/>
    <x v="8"/>
    <x v="8"/>
    <x v="20"/>
    <x v="0"/>
    <n v="2"/>
    <x v="0"/>
    <x v="0"/>
    <n v="2276262"/>
  </r>
  <r>
    <d v="2025-11-26T00:00:00"/>
    <s v="Maria"/>
    <s v="Female"/>
    <s v="Ma'agao"/>
    <n v="7275979"/>
    <s v="Nuu"/>
    <x v="2"/>
    <x v="5"/>
    <x v="5"/>
    <x v="5"/>
    <x v="0"/>
    <n v="10"/>
    <x v="0"/>
    <x v="8"/>
    <n v="2276263"/>
  </r>
  <r>
    <d v="2025-11-26T00:00:00"/>
    <s v="Maria"/>
    <s v="Female"/>
    <s v="Ma'agao"/>
    <n v="7275979"/>
    <s v="Nuu"/>
    <x v="2"/>
    <x v="12"/>
    <x v="12"/>
    <x v="16"/>
    <x v="0"/>
    <n v="50"/>
    <x v="0"/>
    <x v="22"/>
    <n v="2276263"/>
  </r>
  <r>
    <d v="2025-11-26T00:00:00"/>
    <s v="Maria"/>
    <s v="Female"/>
    <s v="Ma'agao"/>
    <n v="7275979"/>
    <s v="Nuu"/>
    <x v="3"/>
    <x v="8"/>
    <x v="8"/>
    <x v="8"/>
    <x v="0"/>
    <n v="10"/>
    <x v="0"/>
    <x v="8"/>
    <n v="2276263"/>
  </r>
  <r>
    <d v="2025-11-26T00:00:00"/>
    <s v="Maria"/>
    <s v="Female"/>
    <s v="Ma'agao"/>
    <n v="7275979"/>
    <s v="Nuu"/>
    <x v="2"/>
    <x v="11"/>
    <x v="11"/>
    <x v="14"/>
    <x v="0"/>
    <n v="10"/>
    <x v="0"/>
    <x v="8"/>
    <n v="2276263"/>
  </r>
  <r>
    <d v="2025-11-26T00:00:00"/>
    <s v="Taeao Matua"/>
    <s v="Male"/>
    <s v="Nuufou"/>
    <n v="7518484"/>
    <s v="Nuu"/>
    <x v="2"/>
    <x v="5"/>
    <x v="5"/>
    <x v="5"/>
    <x v="0"/>
    <n v="30"/>
    <x v="0"/>
    <x v="18"/>
    <n v="2276264"/>
  </r>
  <r>
    <d v="2025-11-26T00:00:00"/>
    <s v="Rowina"/>
    <s v="Female"/>
    <s v="Faleula"/>
    <n v="7149076"/>
    <s v="Nuu"/>
    <x v="3"/>
    <x v="8"/>
    <x v="8"/>
    <x v="20"/>
    <x v="0"/>
    <n v="6"/>
    <x v="0"/>
    <x v="10"/>
    <n v="2276265"/>
  </r>
  <r>
    <d v="2025-11-26T00:00:00"/>
    <s v="Rowina"/>
    <s v="Female"/>
    <s v="Faleula"/>
    <n v="7149076"/>
    <s v="Nuu"/>
    <x v="2"/>
    <x v="6"/>
    <x v="6"/>
    <x v="43"/>
    <x v="0"/>
    <n v="20"/>
    <x v="0"/>
    <x v="4"/>
    <n v="2276265"/>
  </r>
  <r>
    <d v="2025-11-26T00:00:00"/>
    <s v="Rowina"/>
    <s v="Female"/>
    <s v="Faleula"/>
    <n v="7149076"/>
    <s v="Nuu"/>
    <x v="2"/>
    <x v="6"/>
    <x v="6"/>
    <x v="6"/>
    <x v="0"/>
    <n v="20"/>
    <x v="0"/>
    <x v="4"/>
    <n v="2276265"/>
  </r>
  <r>
    <d v="2025-11-26T00:00:00"/>
    <s v="Rowina"/>
    <s v="Female"/>
    <s v="Faleula"/>
    <n v="7149076"/>
    <s v="Nuu"/>
    <x v="3"/>
    <x v="8"/>
    <x v="8"/>
    <x v="20"/>
    <x v="0"/>
    <n v="5"/>
    <x v="0"/>
    <x v="2"/>
    <n v="2276265"/>
  </r>
  <r>
    <d v="2025-11-26T00:00:00"/>
    <s v="Rowina"/>
    <s v="Female"/>
    <s v="Faleula"/>
    <n v="7149076"/>
    <s v="Nuu"/>
    <x v="3"/>
    <x v="8"/>
    <x v="8"/>
    <x v="8"/>
    <x v="0"/>
    <n v="20"/>
    <x v="0"/>
    <x v="4"/>
    <n v="2276265"/>
  </r>
  <r>
    <d v="2025-11-26T00:00:00"/>
    <s v="Rowina"/>
    <s v="Female"/>
    <s v="Faleula"/>
    <n v="7149076"/>
    <s v="Nuu"/>
    <x v="2"/>
    <x v="11"/>
    <x v="11"/>
    <x v="14"/>
    <x v="0"/>
    <n v="10"/>
    <x v="0"/>
    <x v="8"/>
    <n v="2276265"/>
  </r>
  <r>
    <d v="2025-11-26T00:00:00"/>
    <s v="Julius Fruean"/>
    <s v="Male"/>
    <s v="Vailele"/>
    <n v="0"/>
    <s v="Nuu"/>
    <x v="2"/>
    <x v="12"/>
    <x v="12"/>
    <x v="16"/>
    <x v="0"/>
    <n v="100"/>
    <x v="0"/>
    <x v="23"/>
    <n v="2276266"/>
  </r>
  <r>
    <d v="2025-11-27T00:00:00"/>
    <s v="Faava Too"/>
    <s v="Male"/>
    <s v="Vailuutai"/>
    <n v="7796749"/>
    <s v="Nuu"/>
    <x v="2"/>
    <x v="6"/>
    <x v="6"/>
    <x v="43"/>
    <x v="0"/>
    <n v="10"/>
    <x v="0"/>
    <x v="8"/>
    <n v="2276273"/>
  </r>
  <r>
    <d v="2025-11-27T00:00:00"/>
    <s v="Faava Too"/>
    <s v="Male"/>
    <s v="Vailuutai"/>
    <n v="7796749"/>
    <s v="Nuu"/>
    <x v="2"/>
    <x v="6"/>
    <x v="6"/>
    <x v="6"/>
    <x v="0"/>
    <n v="10"/>
    <x v="0"/>
    <x v="8"/>
    <n v="2276273"/>
  </r>
  <r>
    <d v="2025-11-27T00:00:00"/>
    <s v="Faava Too"/>
    <s v="Male"/>
    <s v="Vailuutai"/>
    <n v="7796749"/>
    <s v="Nuu"/>
    <x v="3"/>
    <x v="8"/>
    <x v="8"/>
    <x v="12"/>
    <x v="0"/>
    <n v="10"/>
    <x v="0"/>
    <x v="8"/>
    <n v="2276273"/>
  </r>
  <r>
    <d v="2025-11-27T00:00:00"/>
    <s v="Makerita Sooalo"/>
    <s v="Female"/>
    <s v="Tuanaimato"/>
    <n v="0"/>
    <s v="Nuu"/>
    <x v="2"/>
    <x v="6"/>
    <x v="6"/>
    <x v="43"/>
    <x v="0"/>
    <n v="20"/>
    <x v="0"/>
    <x v="4"/>
    <n v="2276274"/>
  </r>
  <r>
    <d v="2025-11-27T00:00:00"/>
    <s v="Vau"/>
    <s v="Male"/>
    <s v="Aleisa"/>
    <n v="0"/>
    <s v="Nuu"/>
    <x v="2"/>
    <x v="12"/>
    <x v="12"/>
    <x v="16"/>
    <x v="0"/>
    <n v="10"/>
    <x v="0"/>
    <x v="8"/>
    <n v="2276275"/>
  </r>
  <r>
    <d v="2025-11-27T00:00:00"/>
    <s v="Vau"/>
    <s v="Male"/>
    <s v="Aleisa"/>
    <n v="0"/>
    <s v="Nuu"/>
    <x v="2"/>
    <x v="29"/>
    <x v="29"/>
    <x v="42"/>
    <x v="0"/>
    <n v="6"/>
    <x v="0"/>
    <x v="10"/>
    <n v="2276275"/>
  </r>
  <r>
    <d v="2025-11-27T00:00:00"/>
    <s v="Vau"/>
    <s v="Male"/>
    <s v="Aleisa"/>
    <n v="0"/>
    <s v="Nuu"/>
    <x v="3"/>
    <x v="8"/>
    <x v="8"/>
    <x v="20"/>
    <x v="0"/>
    <n v="5"/>
    <x v="0"/>
    <x v="2"/>
    <n v="2276275"/>
  </r>
  <r>
    <d v="2025-11-27T00:00:00"/>
    <s v="Vau"/>
    <s v="Male"/>
    <s v="Aleisa"/>
    <n v="0"/>
    <s v="Nuu"/>
    <x v="3"/>
    <x v="8"/>
    <x v="8"/>
    <x v="8"/>
    <x v="0"/>
    <n v="3"/>
    <x v="0"/>
    <x v="5"/>
    <n v="2276275"/>
  </r>
  <r>
    <d v="2025-11-27T00:00:00"/>
    <s v="Sinalei Resort"/>
    <s v="Male"/>
    <s v="Siumu"/>
    <n v="0"/>
    <s v="Nuu"/>
    <x v="2"/>
    <x v="5"/>
    <x v="5"/>
    <x v="5"/>
    <x v="0"/>
    <n v="8"/>
    <x v="0"/>
    <x v="24"/>
    <n v="2276277"/>
  </r>
  <r>
    <d v="2025-11-27T00:00:00"/>
    <s v="Sinalei Resort"/>
    <s v="Male"/>
    <s v="Siumu"/>
    <n v="0"/>
    <s v="Nuu"/>
    <x v="2"/>
    <x v="12"/>
    <x v="12"/>
    <x v="16"/>
    <x v="0"/>
    <n v="3"/>
    <x v="0"/>
    <x v="5"/>
    <n v="2276277"/>
  </r>
  <r>
    <d v="2025-11-27T00:00:00"/>
    <s v="Sinalei Resort"/>
    <s v="Male"/>
    <s v="Siumu"/>
    <n v="0"/>
    <s v="Nuu"/>
    <x v="2"/>
    <x v="9"/>
    <x v="9"/>
    <x v="10"/>
    <x v="0"/>
    <n v="4"/>
    <x v="0"/>
    <x v="6"/>
    <n v="2276277"/>
  </r>
  <r>
    <d v="2025-11-27T00:00:00"/>
    <s v="Sinalei Resort"/>
    <s v="Male"/>
    <s v="Siumu"/>
    <n v="0"/>
    <s v="Nuu"/>
    <x v="2"/>
    <x v="7"/>
    <x v="7"/>
    <x v="7"/>
    <x v="0"/>
    <n v="4"/>
    <x v="0"/>
    <x v="6"/>
    <n v="2276277"/>
  </r>
  <r>
    <d v="2025-11-27T00:00:00"/>
    <s v="Sinalei Resort"/>
    <s v="Male"/>
    <s v="Siumu"/>
    <n v="0"/>
    <s v="Nuu"/>
    <x v="2"/>
    <x v="3"/>
    <x v="3"/>
    <x v="3"/>
    <x v="2"/>
    <n v="1"/>
    <x v="3"/>
    <x v="7"/>
    <n v="2276277"/>
  </r>
  <r>
    <d v="2025-11-27T00:00:00"/>
    <s v="Sinalei Resort"/>
    <s v="Male"/>
    <s v="Siumu"/>
    <n v="0"/>
    <s v="Nuu"/>
    <x v="2"/>
    <x v="14"/>
    <x v="14"/>
    <x v="35"/>
    <x v="0"/>
    <n v="1"/>
    <x v="0"/>
    <x v="13"/>
    <n v="2276277"/>
  </r>
  <r>
    <d v="2025-11-27T00:00:00"/>
    <s v="Sinalei Resort"/>
    <s v="Male"/>
    <s v="Siumu"/>
    <n v="0"/>
    <s v="Nuu"/>
    <x v="2"/>
    <x v="4"/>
    <x v="4"/>
    <x v="41"/>
    <x v="0"/>
    <n v="1"/>
    <x v="0"/>
    <x v="13"/>
    <n v="2276277"/>
  </r>
  <r>
    <d v="2025-11-28T00:00:00"/>
    <s v="Tavita"/>
    <s v="Male"/>
    <s v="Faleula"/>
    <n v="0"/>
    <s v="Nuu"/>
    <x v="2"/>
    <x v="3"/>
    <x v="3"/>
    <x v="3"/>
    <x v="2"/>
    <n v="1"/>
    <x v="3"/>
    <x v="7"/>
    <n v="2276278"/>
  </r>
  <r>
    <d v="2025-11-28T00:00:00"/>
    <s v="Fia"/>
    <s v="Female"/>
    <s v="Nofoalii"/>
    <n v="0"/>
    <s v="Nuu"/>
    <x v="2"/>
    <x v="5"/>
    <x v="5"/>
    <x v="5"/>
    <x v="0"/>
    <n v="10"/>
    <x v="0"/>
    <x v="8"/>
    <n v="2276279"/>
  </r>
  <r>
    <d v="2025-11-28T00:00:00"/>
    <s v="Fia"/>
    <s v="Female"/>
    <s v="Nofoalii"/>
    <n v="0"/>
    <s v="Nuu"/>
    <x v="2"/>
    <x v="12"/>
    <x v="12"/>
    <x v="16"/>
    <x v="0"/>
    <n v="10"/>
    <x v="0"/>
    <x v="8"/>
    <n v="2276279"/>
  </r>
  <r>
    <d v="2025-11-28T00:00:00"/>
    <s v="Fia"/>
    <s v="Female"/>
    <s v="Nofoalii"/>
    <n v="0"/>
    <s v="Nuu"/>
    <x v="3"/>
    <x v="8"/>
    <x v="8"/>
    <x v="8"/>
    <x v="0"/>
    <n v="2"/>
    <x v="0"/>
    <x v="0"/>
    <n v="2276279"/>
  </r>
  <r>
    <d v="2025-11-28T00:00:00"/>
    <s v="Fia"/>
    <s v="Female"/>
    <s v="Nofoalii"/>
    <n v="0"/>
    <s v="Nuu"/>
    <x v="3"/>
    <x v="8"/>
    <x v="8"/>
    <x v="20"/>
    <x v="0"/>
    <n v="2"/>
    <x v="0"/>
    <x v="0"/>
    <n v="2276279"/>
  </r>
  <r>
    <d v="2025-11-28T00:00:00"/>
    <s v="Fia"/>
    <s v="Female"/>
    <s v="Nofoalii"/>
    <n v="0"/>
    <s v="Nuu"/>
    <x v="2"/>
    <x v="29"/>
    <x v="29"/>
    <x v="42"/>
    <x v="0"/>
    <n v="2"/>
    <x v="0"/>
    <x v="0"/>
    <n v="2276279"/>
  </r>
  <r>
    <d v="2025-11-28T00:00:00"/>
    <s v="Leilani"/>
    <s v="Female"/>
    <s v="Fasitoo Uta"/>
    <n v="0"/>
    <s v="Nuu"/>
    <x v="2"/>
    <x v="5"/>
    <x v="5"/>
    <x v="5"/>
    <x v="0"/>
    <n v="5"/>
    <x v="0"/>
    <x v="2"/>
    <n v="2276280"/>
  </r>
  <r>
    <d v="2025-11-28T00:00:00"/>
    <s v="Leilani"/>
    <s v="Female"/>
    <s v="Fasitoo Uta"/>
    <n v="0"/>
    <s v="Nuu"/>
    <x v="3"/>
    <x v="8"/>
    <x v="8"/>
    <x v="8"/>
    <x v="0"/>
    <n v="2"/>
    <x v="0"/>
    <x v="0"/>
    <n v="2276280"/>
  </r>
  <r>
    <d v="2025-12-02T00:00:00"/>
    <s v="Lolina"/>
    <s v="Female"/>
    <s v="Faatoia"/>
    <n v="7503259"/>
    <s v="Nuu"/>
    <x v="2"/>
    <x v="5"/>
    <x v="5"/>
    <x v="5"/>
    <x v="0"/>
    <n v="10"/>
    <x v="0"/>
    <x v="8"/>
    <n v="2276290"/>
  </r>
  <r>
    <d v="2025-12-02T00:00:00"/>
    <s v="Lolina"/>
    <s v="Female"/>
    <s v="Faatoia"/>
    <n v="7503259"/>
    <s v="Nuu"/>
    <x v="2"/>
    <x v="10"/>
    <x v="10"/>
    <x v="15"/>
    <x v="0"/>
    <n v="3"/>
    <x v="0"/>
    <x v="5"/>
    <n v="2276290"/>
  </r>
  <r>
    <d v="2025-12-02T00:00:00"/>
    <s v="Lolina"/>
    <s v="Female"/>
    <s v="Faatoia"/>
    <n v="7503259"/>
    <s v="Nuu"/>
    <x v="2"/>
    <x v="15"/>
    <x v="15"/>
    <x v="21"/>
    <x v="0"/>
    <n v="3"/>
    <x v="0"/>
    <x v="5"/>
    <n v="2276290"/>
  </r>
  <r>
    <d v="2025-12-02T00:00:00"/>
    <s v="Leanapapa Laki"/>
    <s v="Male"/>
    <s v="Vaitele"/>
    <n v="0"/>
    <s v="Nuu"/>
    <x v="2"/>
    <x v="5"/>
    <x v="5"/>
    <x v="5"/>
    <x v="0"/>
    <n v="10"/>
    <x v="0"/>
    <x v="8"/>
    <n v="2276291"/>
  </r>
  <r>
    <d v="2025-12-02T00:00:00"/>
    <s v="Sose Sapatu"/>
    <s v="Female"/>
    <s v="Tulaele"/>
    <n v="0"/>
    <s v="Nuu"/>
    <x v="2"/>
    <x v="7"/>
    <x v="7"/>
    <x v="7"/>
    <x v="0"/>
    <n v="6"/>
    <x v="0"/>
    <x v="10"/>
    <n v="2276294"/>
  </r>
  <r>
    <d v="2025-12-02T00:00:00"/>
    <s v="Sose Sapatu"/>
    <s v="Female"/>
    <s v="Tulaele"/>
    <n v="0"/>
    <s v="Nuu"/>
    <x v="2"/>
    <x v="9"/>
    <x v="9"/>
    <x v="10"/>
    <x v="0"/>
    <n v="6"/>
    <x v="0"/>
    <x v="10"/>
    <n v="2276294"/>
  </r>
  <r>
    <d v="2025-12-02T00:00:00"/>
    <s v="Sose Sapatu"/>
    <s v="Female"/>
    <s v="Tulaele"/>
    <n v="0"/>
    <s v="Nuu"/>
    <x v="2"/>
    <x v="6"/>
    <x v="6"/>
    <x v="43"/>
    <x v="0"/>
    <n v="6"/>
    <x v="0"/>
    <x v="10"/>
    <n v="2276294"/>
  </r>
  <r>
    <d v="2025-12-02T00:00:00"/>
    <s v="Sose Sapatu"/>
    <s v="Female"/>
    <s v="Tulaele"/>
    <n v="0"/>
    <s v="Nuu"/>
    <x v="2"/>
    <x v="12"/>
    <x v="12"/>
    <x v="16"/>
    <x v="0"/>
    <n v="6"/>
    <x v="0"/>
    <x v="10"/>
    <n v="2276294"/>
  </r>
  <r>
    <d v="2025-12-02T00:00:00"/>
    <s v="Victor"/>
    <s v="Male"/>
    <s v="Aleisa"/>
    <n v="7502001"/>
    <s v="Nuu"/>
    <x v="2"/>
    <x v="7"/>
    <x v="7"/>
    <x v="7"/>
    <x v="0"/>
    <n v="10"/>
    <x v="0"/>
    <x v="8"/>
    <n v="2276295"/>
  </r>
  <r>
    <d v="2025-12-02T00:00:00"/>
    <s v="Victor"/>
    <s v="Male"/>
    <s v="Aleisa"/>
    <n v="7502001"/>
    <s v="Nuu"/>
    <x v="2"/>
    <x v="9"/>
    <x v="9"/>
    <x v="10"/>
    <x v="0"/>
    <n v="6"/>
    <x v="0"/>
    <x v="10"/>
    <n v="2276295"/>
  </r>
  <r>
    <d v="2025-12-02T00:00:00"/>
    <s v="Victor"/>
    <s v="Male"/>
    <s v="Aleisa"/>
    <n v="7502001"/>
    <s v="Nuu"/>
    <x v="2"/>
    <x v="4"/>
    <x v="4"/>
    <x v="45"/>
    <x v="0"/>
    <n v="6"/>
    <x v="0"/>
    <x v="10"/>
    <n v="2276295"/>
  </r>
  <r>
    <d v="2025-12-02T00:00:00"/>
    <s v="Victor"/>
    <s v="Male"/>
    <s v="Aleisa"/>
    <n v="7502001"/>
    <s v="Nuu"/>
    <x v="2"/>
    <x v="3"/>
    <x v="3"/>
    <x v="3"/>
    <x v="2"/>
    <n v="2"/>
    <x v="3"/>
    <x v="12"/>
    <n v="2276295"/>
  </r>
  <r>
    <d v="2025-12-02T00:00:00"/>
    <s v="Lolita"/>
    <s v="Female"/>
    <s v="Tiapapata"/>
    <n v="7239499"/>
    <s v="Nuu"/>
    <x v="5"/>
    <x v="30"/>
    <x v="31"/>
    <x v="46"/>
    <x v="7"/>
    <n v="100"/>
    <x v="7"/>
    <x v="38"/>
    <n v="2276293"/>
  </r>
  <r>
    <d v="2025-12-02T00:00:00"/>
    <s v="Lolita"/>
    <s v="Female"/>
    <s v="Tiapapata"/>
    <n v="7239499"/>
    <s v="Nuu"/>
    <x v="5"/>
    <x v="30"/>
    <x v="31"/>
    <x v="47"/>
    <x v="7"/>
    <n v="100"/>
    <x v="7"/>
    <x v="38"/>
    <n v="0"/>
  </r>
  <r>
    <d v="2025-12-02T00:00:00"/>
    <s v="Lolita"/>
    <s v="Female"/>
    <s v="Tiapapata"/>
    <n v="7239499"/>
    <s v="Nuu"/>
    <x v="5"/>
    <x v="30"/>
    <x v="31"/>
    <x v="48"/>
    <x v="7"/>
    <n v="100"/>
    <x v="7"/>
    <x v="38"/>
    <n v="0"/>
  </r>
  <r>
    <d v="2025-12-03T00:00:00"/>
    <s v="Shon"/>
    <s v="Male"/>
    <s v="Savaia Lefaga"/>
    <n v="7517444"/>
    <s v="Nuu"/>
    <x v="2"/>
    <x v="9"/>
    <x v="9"/>
    <x v="10"/>
    <x v="0"/>
    <n v="20"/>
    <x v="0"/>
    <x v="4"/>
    <n v="2276296"/>
  </r>
  <r>
    <d v="2025-12-03T00:00:00"/>
    <s v="Shon"/>
    <s v="Male"/>
    <s v="Savaia Lefaga"/>
    <n v="7517444"/>
    <s v="Nuu"/>
    <x v="2"/>
    <x v="7"/>
    <x v="7"/>
    <x v="7"/>
    <x v="0"/>
    <n v="20"/>
    <x v="0"/>
    <x v="4"/>
    <n v="2276296"/>
  </r>
  <r>
    <d v="2025-12-03T00:00:00"/>
    <s v="Shon"/>
    <s v="Male"/>
    <s v="Savaia Lefaga"/>
    <n v="7517444"/>
    <s v="Nuu"/>
    <x v="2"/>
    <x v="3"/>
    <x v="3"/>
    <x v="3"/>
    <x v="2"/>
    <n v="1"/>
    <x v="3"/>
    <x v="7"/>
    <n v="2276296"/>
  </r>
  <r>
    <d v="2025-12-03T00:00:00"/>
    <s v="Shon"/>
    <s v="Male"/>
    <s v="Savaia Lefaga"/>
    <n v="7517444"/>
    <s v="Nuu"/>
    <x v="2"/>
    <x v="4"/>
    <x v="4"/>
    <x v="45"/>
    <x v="0"/>
    <n v="10"/>
    <x v="0"/>
    <x v="8"/>
    <n v="2276296"/>
  </r>
  <r>
    <d v="2025-12-03T00:00:00"/>
    <s v="Shon"/>
    <s v="Male"/>
    <s v="Savaia Lefaga"/>
    <n v="7517444"/>
    <s v="Nuu"/>
    <x v="2"/>
    <x v="15"/>
    <x v="15"/>
    <x v="21"/>
    <x v="0"/>
    <n v="10"/>
    <x v="0"/>
    <x v="8"/>
    <n v="2276296"/>
  </r>
  <r>
    <d v="2025-12-03T00:00:00"/>
    <s v="Shon"/>
    <s v="Male"/>
    <s v="Savaia Lefaga"/>
    <n v="7517444"/>
    <s v="Nuu"/>
    <x v="2"/>
    <x v="14"/>
    <x v="14"/>
    <x v="35"/>
    <x v="0"/>
    <n v="10"/>
    <x v="0"/>
    <x v="8"/>
    <n v="2276296"/>
  </r>
  <r>
    <d v="2025-12-03T00:00:00"/>
    <s v="Shon"/>
    <s v="Male"/>
    <s v="Savaia Lefaga"/>
    <n v="7517444"/>
    <s v="Nuu"/>
    <x v="2"/>
    <x v="10"/>
    <x v="10"/>
    <x v="15"/>
    <x v="0"/>
    <n v="2"/>
    <x v="0"/>
    <x v="0"/>
    <n v="2276296"/>
  </r>
  <r>
    <d v="2025-12-03T00:00:00"/>
    <s v="Sala"/>
    <s v="Female"/>
    <s v="Leulumoega tai"/>
    <n v="7734354"/>
    <s v="Nuu"/>
    <x v="2"/>
    <x v="9"/>
    <x v="9"/>
    <x v="10"/>
    <x v="0"/>
    <n v="10"/>
    <x v="0"/>
    <x v="8"/>
    <n v="2276297"/>
  </r>
  <r>
    <d v="2025-12-03T00:00:00"/>
    <s v="Sala"/>
    <s v="Female"/>
    <s v="Leulumoega tai"/>
    <n v="7734354"/>
    <s v="Nuu"/>
    <x v="2"/>
    <x v="12"/>
    <x v="12"/>
    <x v="16"/>
    <x v="0"/>
    <n v="5"/>
    <x v="0"/>
    <x v="2"/>
    <n v="2276297"/>
  </r>
  <r>
    <d v="2025-12-03T00:00:00"/>
    <s v="Sala"/>
    <s v="Female"/>
    <s v="Leulumoega tai"/>
    <n v="7734354"/>
    <s v="Nuu"/>
    <x v="2"/>
    <x v="7"/>
    <x v="7"/>
    <x v="7"/>
    <x v="0"/>
    <n v="2"/>
    <x v="0"/>
    <x v="0"/>
    <n v="2276297"/>
  </r>
  <r>
    <d v="2025-12-03T00:00:00"/>
    <s v="Siu"/>
    <s v="Male"/>
    <s v="Luatuanuu"/>
    <n v="7782112"/>
    <s v="Nuu"/>
    <x v="2"/>
    <x v="6"/>
    <x v="6"/>
    <x v="43"/>
    <x v="0"/>
    <n v="5"/>
    <x v="0"/>
    <x v="2"/>
    <n v="2276298"/>
  </r>
  <r>
    <d v="2025-12-03T00:00:00"/>
    <s v="Ace"/>
    <s v="Male"/>
    <s v="Vailima"/>
    <n v="7584565"/>
    <s v="Nuu"/>
    <x v="2"/>
    <x v="7"/>
    <x v="7"/>
    <x v="7"/>
    <x v="0"/>
    <n v="20"/>
    <x v="0"/>
    <x v="4"/>
    <n v="2276299"/>
  </r>
  <r>
    <d v="2025-12-03T00:00:00"/>
    <s v="Asofou"/>
    <s v="Male"/>
    <s v="Moamoa"/>
    <n v="7782112"/>
    <s v="Nuu"/>
    <x v="2"/>
    <x v="7"/>
    <x v="7"/>
    <x v="7"/>
    <x v="0"/>
    <n v="4"/>
    <x v="0"/>
    <x v="6"/>
    <n v="2276300"/>
  </r>
  <r>
    <d v="2025-12-03T00:00:00"/>
    <s v="Asofou"/>
    <s v="Male"/>
    <s v="Moamoa"/>
    <n v="7782112"/>
    <s v="Nuu"/>
    <x v="2"/>
    <x v="9"/>
    <x v="9"/>
    <x v="10"/>
    <x v="0"/>
    <n v="4"/>
    <x v="0"/>
    <x v="6"/>
    <n v="2276300"/>
  </r>
  <r>
    <d v="2025-12-03T00:00:00"/>
    <s v="Kalepo"/>
    <s v="Male"/>
    <s v="Vaitele"/>
    <n v="7798765"/>
    <s v="Nuu"/>
    <x v="2"/>
    <x v="6"/>
    <x v="6"/>
    <x v="43"/>
    <x v="0"/>
    <n v="10"/>
    <x v="0"/>
    <x v="8"/>
    <n v="2276302"/>
  </r>
  <r>
    <d v="2025-03-12T00:00:00"/>
    <s v="Lotoalofa"/>
    <s v="m"/>
    <s v="Vaiusu"/>
    <n v="7784565"/>
    <s v="Nuu"/>
    <x v="4"/>
    <x v="28"/>
    <x v="28"/>
    <x v="37"/>
    <x v="5"/>
    <n v="125"/>
    <x v="5"/>
    <x v="30"/>
    <n v="0"/>
  </r>
  <r>
    <d v="2025-12-04T00:00:00"/>
    <s v="Hennry"/>
    <s v="Male"/>
    <s v="Tuanai"/>
    <n v="7782343"/>
    <s v="Nuu"/>
    <x v="5"/>
    <x v="30"/>
    <x v="31"/>
    <x v="49"/>
    <x v="7"/>
    <n v="100"/>
    <x v="7"/>
    <x v="38"/>
    <n v="2276311"/>
  </r>
  <r>
    <d v="2025-12-05T00:00:00"/>
    <s v="Hennry"/>
    <s v="Male"/>
    <s v="Tuanai"/>
    <n v="7782343"/>
    <s v="Nuu"/>
    <x v="5"/>
    <x v="30"/>
    <x v="31"/>
    <x v="46"/>
    <x v="7"/>
    <n v="100"/>
    <x v="7"/>
    <x v="38"/>
    <n v="0"/>
  </r>
  <r>
    <d v="2025-12-06T00:00:00"/>
    <s v="Hennry"/>
    <s v="Male"/>
    <s v="Tuanai"/>
    <n v="7782343"/>
    <s v="Nuu"/>
    <x v="5"/>
    <x v="30"/>
    <x v="31"/>
    <x v="47"/>
    <x v="7"/>
    <n v="100"/>
    <x v="7"/>
    <x v="38"/>
    <n v="0"/>
  </r>
  <r>
    <d v="2025-12-04T00:00:00"/>
    <s v="Tulilo Leulutele"/>
    <s v="Male"/>
    <s v="Leulumoega tai"/>
    <n v="7785434"/>
    <s v="Nuu"/>
    <x v="2"/>
    <x v="7"/>
    <x v="7"/>
    <x v="7"/>
    <x v="0"/>
    <n v="30"/>
    <x v="0"/>
    <x v="18"/>
    <n v="2276303"/>
  </r>
  <r>
    <d v="2025-12-04T00:00:00"/>
    <s v="Angel"/>
    <s v="Female"/>
    <s v="Vaivase tai"/>
    <n v="7765432"/>
    <s v="Nuu"/>
    <x v="2"/>
    <x v="7"/>
    <x v="7"/>
    <x v="7"/>
    <x v="0"/>
    <n v="5"/>
    <x v="0"/>
    <x v="2"/>
    <n v="2276305"/>
  </r>
  <r>
    <d v="2025-12-04T00:00:00"/>
    <s v="Atenai"/>
    <s v="Female"/>
    <s v="Lotofaga Safata"/>
    <n v="7734545"/>
    <s v="Nuu"/>
    <x v="2"/>
    <x v="5"/>
    <x v="5"/>
    <x v="5"/>
    <x v="0"/>
    <n v="10"/>
    <x v="0"/>
    <x v="8"/>
    <n v="2276306"/>
  </r>
  <r>
    <d v="2025-12-04T00:00:00"/>
    <s v="Atenai"/>
    <s v="Female"/>
    <s v="Lotofaga Safata"/>
    <n v="7734545"/>
    <s v="Nuu"/>
    <x v="2"/>
    <x v="7"/>
    <x v="7"/>
    <x v="7"/>
    <x v="0"/>
    <n v="5"/>
    <x v="0"/>
    <x v="2"/>
    <n v="2276306"/>
  </r>
  <r>
    <d v="2025-12-04T00:00:00"/>
    <s v="Atenai"/>
    <s v="Female"/>
    <s v="Lotofaga Safata"/>
    <n v="7734545"/>
    <s v="Nuu"/>
    <x v="2"/>
    <x v="12"/>
    <x v="12"/>
    <x v="16"/>
    <x v="0"/>
    <n v="6"/>
    <x v="0"/>
    <x v="10"/>
    <n v="2276306"/>
  </r>
  <r>
    <d v="2025-12-04T00:00:00"/>
    <s v="Rosita"/>
    <s v="Female"/>
    <s v="Tanumapua"/>
    <n v="7756565"/>
    <s v="Nuu"/>
    <x v="2"/>
    <x v="6"/>
    <x v="6"/>
    <x v="6"/>
    <x v="0"/>
    <n v="100"/>
    <x v="0"/>
    <x v="23"/>
    <n v="2276307"/>
  </r>
  <r>
    <d v="2025-12-04T00:00:00"/>
    <s v="Julius Fruean"/>
    <s v="Male"/>
    <s v="Vaitele"/>
    <n v="7744578"/>
    <s v="Nuu"/>
    <x v="2"/>
    <x v="12"/>
    <x v="12"/>
    <x v="16"/>
    <x v="0"/>
    <n v="100"/>
    <x v="0"/>
    <x v="23"/>
    <n v="2276309"/>
  </r>
  <r>
    <d v="2025-12-04T00:00:00"/>
    <s v="Julius Fruean"/>
    <s v="Male"/>
    <s v="Vaitele"/>
    <n v="7744578"/>
    <s v="Nuu"/>
    <x v="2"/>
    <x v="5"/>
    <x v="5"/>
    <x v="5"/>
    <x v="0"/>
    <n v="50"/>
    <x v="0"/>
    <x v="22"/>
    <n v="2276309"/>
  </r>
  <r>
    <d v="2025-12-04T00:00:00"/>
    <s v="Tuiloma"/>
    <s v="Male"/>
    <s v="Vaimoso"/>
    <n v="7263326"/>
    <s v="Nuu"/>
    <x v="2"/>
    <x v="5"/>
    <x v="5"/>
    <x v="18"/>
    <x v="2"/>
    <n v="5"/>
    <x v="3"/>
    <x v="20"/>
    <n v="2276310"/>
  </r>
  <r>
    <d v="2025-12-05T00:00:00"/>
    <s v="Lan"/>
    <s v="Male"/>
    <s v="Vaitele"/>
    <n v="7756388"/>
    <s v="Nuu"/>
    <x v="2"/>
    <x v="6"/>
    <x v="6"/>
    <x v="43"/>
    <x v="0"/>
    <n v="20"/>
    <x v="0"/>
    <x v="4"/>
    <n v="2276313"/>
  </r>
  <r>
    <d v="2025-12-05T00:00:00"/>
    <s v="Taylor"/>
    <s v="Male"/>
    <s v="Salani"/>
    <n v="7710908"/>
    <s v="Nuu"/>
    <x v="2"/>
    <x v="6"/>
    <x v="6"/>
    <x v="43"/>
    <x v="0"/>
    <n v="15"/>
    <x v="0"/>
    <x v="11"/>
    <n v="2276314"/>
  </r>
  <r>
    <d v="2025-12-05T00:00:00"/>
    <s v="Taylor"/>
    <s v="Male"/>
    <s v="Salani"/>
    <n v="7710908"/>
    <s v="Nuu"/>
    <x v="2"/>
    <x v="11"/>
    <x v="11"/>
    <x v="14"/>
    <x v="0"/>
    <n v="4"/>
    <x v="0"/>
    <x v="6"/>
    <n v="2276314"/>
  </r>
  <r>
    <d v="2025-12-05T00:00:00"/>
    <s v="Hipa"/>
    <s v="Male"/>
    <s v="Tanumapua"/>
    <n v="7745656"/>
    <s v="Nuu"/>
    <x v="2"/>
    <x v="6"/>
    <x v="6"/>
    <x v="43"/>
    <x v="0"/>
    <n v="10"/>
    <x v="0"/>
    <x v="8"/>
    <n v="2276315"/>
  </r>
  <r>
    <d v="2025-12-05T00:00:00"/>
    <s v="Papalii Ike"/>
    <s v="Male"/>
    <s v="Leififi"/>
    <n v="7702645"/>
    <s v="Nuu"/>
    <x v="2"/>
    <x v="7"/>
    <x v="7"/>
    <x v="7"/>
    <x v="0"/>
    <n v="12"/>
    <x v="0"/>
    <x v="1"/>
    <n v="2276316"/>
  </r>
  <r>
    <d v="2025-12-05T00:00:00"/>
    <s v="Papalii Ike"/>
    <s v="Male"/>
    <s v="Leififi"/>
    <n v="7702645"/>
    <s v="Nuu"/>
    <x v="2"/>
    <x v="9"/>
    <x v="9"/>
    <x v="10"/>
    <x v="0"/>
    <n v="10"/>
    <x v="0"/>
    <x v="8"/>
    <n v="2276316"/>
  </r>
  <r>
    <d v="2025-12-05T00:00:00"/>
    <s v="Papalii Ike"/>
    <s v="Male"/>
    <s v="Leififi"/>
    <n v="7702645"/>
    <s v="Nuu"/>
    <x v="2"/>
    <x v="4"/>
    <x v="4"/>
    <x v="45"/>
    <x v="0"/>
    <n v="5"/>
    <x v="0"/>
    <x v="2"/>
    <n v="2276316"/>
  </r>
  <r>
    <d v="2025-12-05T00:00:00"/>
    <s v="Poutoa"/>
    <s v="Male"/>
    <s v="Vaitele"/>
    <n v="7790998"/>
    <s v="Nuu"/>
    <x v="2"/>
    <x v="7"/>
    <x v="7"/>
    <x v="7"/>
    <x v="0"/>
    <n v="10"/>
    <x v="0"/>
    <x v="8"/>
    <n v="2276317"/>
  </r>
  <r>
    <d v="2025-05-12T00:00:00"/>
    <s v="tafili opeta"/>
    <s v="m"/>
    <s v="Toamua"/>
    <n v="7723434"/>
    <s v="Nuu"/>
    <x v="4"/>
    <x v="28"/>
    <x v="28"/>
    <x v="37"/>
    <x v="5"/>
    <n v="75"/>
    <x v="5"/>
    <x v="11"/>
    <n v="0"/>
  </r>
  <r>
    <d v="2025-05-12T00:00:00"/>
    <s v="Sammy"/>
    <s v="m"/>
    <s v="Afega"/>
    <n v="7782343"/>
    <s v="Nuu"/>
    <x v="4"/>
    <x v="28"/>
    <x v="28"/>
    <x v="37"/>
    <x v="5"/>
    <n v="200"/>
    <x v="5"/>
    <x v="16"/>
    <n v="0"/>
  </r>
  <r>
    <d v="2025-08-12T00:00:00"/>
    <s v="Audrey"/>
    <s v="Female"/>
    <s v="Vaivase-uta"/>
    <n v="7734587"/>
    <s v="Nuu"/>
    <x v="0"/>
    <x v="25"/>
    <x v="25"/>
    <x v="34"/>
    <x v="0"/>
    <n v="1"/>
    <x v="0"/>
    <x v="13"/>
    <n v="2276322"/>
  </r>
  <r>
    <d v="2025-08-12T00:00:00"/>
    <s v="Audrey"/>
    <s v="Female"/>
    <s v="Vaivase-uta"/>
    <n v="7734587"/>
    <s v="Nuu"/>
    <x v="0"/>
    <x v="26"/>
    <x v="26"/>
    <x v="23"/>
    <x v="0"/>
    <n v="1"/>
    <x v="0"/>
    <x v="13"/>
    <n v="2276322"/>
  </r>
  <r>
    <d v="2025-08-12T00:00:00"/>
    <s v="Audrey"/>
    <s v="Female"/>
    <s v="Vaivase-uta"/>
    <n v="7734587"/>
    <s v="Nuu"/>
    <x v="1"/>
    <x v="23"/>
    <x v="23"/>
    <x v="50"/>
    <x v="0"/>
    <n v="1"/>
    <x v="0"/>
    <x v="13"/>
    <n v="2276322"/>
  </r>
  <r>
    <d v="2025-12-08T00:00:00"/>
    <s v="Suela"/>
    <s v="Male"/>
    <s v="Saleimoa"/>
    <n v="7745656"/>
    <s v="Nuu"/>
    <x v="2"/>
    <x v="12"/>
    <x v="12"/>
    <x v="16"/>
    <x v="0"/>
    <n v="10"/>
    <x v="0"/>
    <x v="8"/>
    <n v="2276321"/>
  </r>
  <r>
    <d v="2025-12-08T00:00:00"/>
    <s v="Suela"/>
    <s v="Male"/>
    <s v="Saleimoa"/>
    <n v="7745656"/>
    <s v="Nuu"/>
    <x v="3"/>
    <x v="8"/>
    <x v="8"/>
    <x v="20"/>
    <x v="0"/>
    <n v="6"/>
    <x v="0"/>
    <x v="10"/>
    <n v="2276321"/>
  </r>
  <r>
    <d v="2025-12-08T00:00:00"/>
    <s v="Suela"/>
    <s v="Male"/>
    <s v="Saleimoa"/>
    <n v="7745656"/>
    <s v="Nuu"/>
    <x v="3"/>
    <x v="8"/>
    <x v="8"/>
    <x v="8"/>
    <x v="0"/>
    <n v="6"/>
    <x v="0"/>
    <x v="10"/>
    <n v="2276321"/>
  </r>
  <r>
    <d v="2025-12-08T00:00:00"/>
    <s v="Audrey"/>
    <s v="Female"/>
    <s v="Vaivase uta"/>
    <n v="7734587"/>
    <s v="Nuu"/>
    <x v="2"/>
    <x v="14"/>
    <x v="14"/>
    <x v="35"/>
    <x v="0"/>
    <n v="2"/>
    <x v="0"/>
    <x v="0"/>
    <n v="2276322"/>
  </r>
  <r>
    <d v="2025-12-08T00:00:00"/>
    <s v="Audrey"/>
    <s v="Female"/>
    <s v="Vaivase uta"/>
    <n v="7734587"/>
    <s v="Nuu"/>
    <x v="2"/>
    <x v="6"/>
    <x v="6"/>
    <x v="43"/>
    <x v="0"/>
    <n v="4"/>
    <x v="0"/>
    <x v="6"/>
    <n v="2276322"/>
  </r>
  <r>
    <d v="2025-12-08T00:00:00"/>
    <s v="Siu"/>
    <s v="Male"/>
    <s v="Luatuanuu"/>
    <n v="7723454"/>
    <s v="Nuu"/>
    <x v="2"/>
    <x v="9"/>
    <x v="9"/>
    <x v="10"/>
    <x v="0"/>
    <n v="3"/>
    <x v="0"/>
    <x v="5"/>
    <n v="2276323"/>
  </r>
  <r>
    <d v="2025-12-08T00:00:00"/>
    <s v="Siu"/>
    <s v="Male"/>
    <s v="Luatuanuu"/>
    <n v="7723454"/>
    <s v="Nuu"/>
    <x v="2"/>
    <x v="7"/>
    <x v="7"/>
    <x v="7"/>
    <x v="0"/>
    <n v="7"/>
    <x v="0"/>
    <x v="14"/>
    <n v="2276323"/>
  </r>
  <r>
    <d v="2025-08-12T00:00:00"/>
    <s v="Palema"/>
    <s v="m"/>
    <s v="Leulumoega "/>
    <n v="7789090"/>
    <s v="Nuu"/>
    <x v="4"/>
    <x v="28"/>
    <x v="28"/>
    <x v="37"/>
    <x v="5"/>
    <n v="25"/>
    <x v="5"/>
    <x v="2"/>
    <n v="2276519"/>
  </r>
  <r>
    <d v="2025-08-12T00:00:00"/>
    <s v="Matau Bismark"/>
    <s v="m"/>
    <s v="sapunaoa"/>
    <n v="7899878"/>
    <s v="Nuu"/>
    <x v="4"/>
    <x v="28"/>
    <x v="28"/>
    <x v="37"/>
    <x v="5"/>
    <n v="300"/>
    <x v="5"/>
    <x v="17"/>
    <n v="2276520"/>
  </r>
  <r>
    <d v="2025-09-12T00:00:00"/>
    <s v="Fata"/>
    <s v="Male"/>
    <s v="Afega"/>
    <n v="7782354"/>
    <s v="Nuu"/>
    <x v="0"/>
    <x v="25"/>
    <x v="25"/>
    <x v="34"/>
    <x v="0"/>
    <n v="3"/>
    <x v="0"/>
    <x v="5"/>
    <n v="2276326"/>
  </r>
  <r>
    <d v="2025-09-12T00:00:00"/>
    <s v="Fata"/>
    <s v="Male"/>
    <s v="Afega"/>
    <n v="7782354"/>
    <s v="Nuu"/>
    <x v="0"/>
    <x v="26"/>
    <x v="26"/>
    <x v="23"/>
    <x v="0"/>
    <n v="3"/>
    <x v="0"/>
    <x v="5"/>
    <n v="2276326"/>
  </r>
  <r>
    <d v="2025-12-09T00:00:00"/>
    <s v="Dora Maposua"/>
    <s v="Female"/>
    <s v="Aleisa"/>
    <n v="7781232"/>
    <s v="Nuu"/>
    <x v="2"/>
    <x v="3"/>
    <x v="3"/>
    <x v="3"/>
    <x v="2"/>
    <n v="34"/>
    <x v="3"/>
    <x v="39"/>
    <n v="2276324"/>
  </r>
  <r>
    <d v="2025-12-09T00:00:00"/>
    <s v="Lio"/>
    <s v="Male"/>
    <s v="Vaitele uta"/>
    <n v="7782354"/>
    <s v="Nuu"/>
    <x v="2"/>
    <x v="6"/>
    <x v="6"/>
    <x v="43"/>
    <x v="0"/>
    <n v="10"/>
    <x v="0"/>
    <x v="8"/>
    <n v="2276325"/>
  </r>
  <r>
    <d v="2025-12-09T00:00:00"/>
    <s v="Lio"/>
    <s v="Male"/>
    <s v="Vaitele uta"/>
    <n v="7782354"/>
    <s v="Nuu"/>
    <x v="2"/>
    <x v="4"/>
    <x v="4"/>
    <x v="45"/>
    <x v="0"/>
    <n v="10"/>
    <x v="0"/>
    <x v="8"/>
    <n v="2276325"/>
  </r>
  <r>
    <d v="2025-12-09T00:00:00"/>
    <s v="Tiresa Kalapu"/>
    <s v="Female"/>
    <s v="Vailele"/>
    <n v="7552490"/>
    <s v="Nuu"/>
    <x v="2"/>
    <x v="5"/>
    <x v="5"/>
    <x v="18"/>
    <x v="2"/>
    <n v="2"/>
    <x v="3"/>
    <x v="12"/>
    <n v="2276327"/>
  </r>
  <r>
    <d v="2025-12-09T00:00:00"/>
    <s v="Tiresa Kalapu"/>
    <s v="Female"/>
    <s v="Vailele"/>
    <n v="7552490"/>
    <s v="Nuu"/>
    <x v="2"/>
    <x v="12"/>
    <x v="12"/>
    <x v="16"/>
    <x v="0"/>
    <n v="10"/>
    <x v="0"/>
    <x v="8"/>
    <n v="2276327"/>
  </r>
  <r>
    <d v="2025-12-09T00:00:00"/>
    <s v="Aukilani Asiata"/>
    <s v="Male"/>
    <s v="Toamua"/>
    <n v="7769895"/>
    <s v="Nuu"/>
    <x v="2"/>
    <x v="5"/>
    <x v="5"/>
    <x v="5"/>
    <x v="0"/>
    <n v="10"/>
    <x v="0"/>
    <x v="8"/>
    <n v="2276328"/>
  </r>
  <r>
    <d v="2025-12-09T00:00:00"/>
    <s v="Aukilani Asiata"/>
    <s v="Male"/>
    <s v="Toamua"/>
    <n v="7769895"/>
    <s v="Nuu"/>
    <x v="2"/>
    <x v="12"/>
    <x v="12"/>
    <x v="16"/>
    <x v="0"/>
    <n v="10"/>
    <x v="0"/>
    <x v="8"/>
    <n v="2276328"/>
  </r>
  <r>
    <d v="2025-12-09T00:00:00"/>
    <s v="Aukilani Asiata"/>
    <s v="Male"/>
    <s v="Toamua"/>
    <n v="7769895"/>
    <s v="Nuu"/>
    <x v="2"/>
    <x v="4"/>
    <x v="4"/>
    <x v="45"/>
    <x v="0"/>
    <n v="6"/>
    <x v="0"/>
    <x v="10"/>
    <n v="2276328"/>
  </r>
  <r>
    <d v="2025-12-09T00:00:00"/>
    <s v="Laki"/>
    <s v="Male"/>
    <s v="Nuufou"/>
    <n v="7793780"/>
    <s v="Nuu"/>
    <x v="2"/>
    <x v="15"/>
    <x v="15"/>
    <x v="21"/>
    <x v="0"/>
    <n v="5"/>
    <x v="0"/>
    <x v="2"/>
    <n v="2276329"/>
  </r>
  <r>
    <d v="2025-12-09T00:00:00"/>
    <s v="Laki"/>
    <s v="Male"/>
    <s v="Nuufou"/>
    <n v="7793780"/>
    <s v="Nuu"/>
    <x v="2"/>
    <x v="12"/>
    <x v="12"/>
    <x v="16"/>
    <x v="0"/>
    <n v="15"/>
    <x v="0"/>
    <x v="11"/>
    <n v="2276329"/>
  </r>
  <r>
    <d v="2025-12-09T00:00:00"/>
    <s v="Mercy"/>
    <s v="Female"/>
    <s v="Tanumapua"/>
    <n v="7782134"/>
    <s v="Nuu"/>
    <x v="2"/>
    <x v="5"/>
    <x v="5"/>
    <x v="5"/>
    <x v="0"/>
    <n v="4"/>
    <x v="0"/>
    <x v="6"/>
    <n v="2276330"/>
  </r>
  <r>
    <d v="2025-12-09T00:00:00"/>
    <s v="Mercy"/>
    <s v="Female"/>
    <s v="Tanumapua"/>
    <n v="7782134"/>
    <s v="Nuu"/>
    <x v="2"/>
    <x v="6"/>
    <x v="6"/>
    <x v="6"/>
    <x v="0"/>
    <n v="2"/>
    <x v="0"/>
    <x v="0"/>
    <n v="2276330"/>
  </r>
  <r>
    <d v="2025-12-09T00:00:00"/>
    <s v="Mercy"/>
    <s v="Female"/>
    <s v="Tanumapua"/>
    <n v="7782134"/>
    <s v="Nuu"/>
    <x v="2"/>
    <x v="15"/>
    <x v="15"/>
    <x v="21"/>
    <x v="0"/>
    <n v="4"/>
    <x v="0"/>
    <x v="6"/>
    <n v="2276330"/>
  </r>
  <r>
    <d v="2025-12-10T00:00:00"/>
    <s v="Joe"/>
    <s v="Male"/>
    <s v="Faleula"/>
    <n v="7875643"/>
    <s v="Nuu"/>
    <x v="2"/>
    <x v="5"/>
    <x v="5"/>
    <x v="5"/>
    <x v="0"/>
    <n v="20"/>
    <x v="0"/>
    <x v="4"/>
    <n v="2276331"/>
  </r>
  <r>
    <d v="2025-12-10T00:00:00"/>
    <s v="Joe"/>
    <s v="Male"/>
    <s v="Faleula"/>
    <n v="7875643"/>
    <s v="Nuu"/>
    <x v="3"/>
    <x v="8"/>
    <x v="8"/>
    <x v="20"/>
    <x v="0"/>
    <n v="3"/>
    <x v="0"/>
    <x v="5"/>
    <n v="2276331"/>
  </r>
  <r>
    <d v="2025-12-10T00:00:00"/>
    <s v="Letoa"/>
    <s v="Male"/>
    <s v="Faleatiu"/>
    <n v="7721343"/>
    <s v="Nuu"/>
    <x v="2"/>
    <x v="15"/>
    <x v="15"/>
    <x v="21"/>
    <x v="0"/>
    <n v="10"/>
    <x v="0"/>
    <x v="8"/>
    <n v="2276332"/>
  </r>
  <r>
    <d v="2025-12-10T00:00:00"/>
    <s v="Letoa"/>
    <s v="Male"/>
    <s v="Faleatiu"/>
    <n v="7721343"/>
    <s v="Nuu"/>
    <x v="2"/>
    <x v="9"/>
    <x v="9"/>
    <x v="10"/>
    <x v="0"/>
    <n v="10"/>
    <x v="0"/>
    <x v="8"/>
    <n v="2276332"/>
  </r>
  <r>
    <d v="2025-12-10T00:00:00"/>
    <s v="Letoa"/>
    <s v="Male"/>
    <s v="Faleatiu"/>
    <n v="7721343"/>
    <s v="Nuu"/>
    <x v="2"/>
    <x v="5"/>
    <x v="5"/>
    <x v="5"/>
    <x v="0"/>
    <n v="3"/>
    <x v="0"/>
    <x v="5"/>
    <n v="2276332"/>
  </r>
  <r>
    <s v="11/12/205"/>
    <s v="Tala"/>
    <s v="Female"/>
    <s v="Faleula"/>
    <n v="7734565"/>
    <s v="Nuu"/>
    <x v="5"/>
    <x v="30"/>
    <x v="31"/>
    <x v="47"/>
    <x v="7"/>
    <n v="100"/>
    <x v="7"/>
    <x v="40"/>
    <n v="0"/>
  </r>
  <r>
    <s v="11/12/205"/>
    <s v="Tala"/>
    <s v="Female"/>
    <s v="Faleula"/>
    <n v="7734565"/>
    <s v="Nuu"/>
    <x v="5"/>
    <x v="30"/>
    <x v="31"/>
    <x v="47"/>
    <x v="7"/>
    <n v="100"/>
    <x v="7"/>
    <x v="40"/>
    <n v="0"/>
  </r>
  <r>
    <d v="2025-12-11T00:00:00"/>
    <s v="Faiva"/>
    <s v="Male"/>
    <s v="Samalaeulu"/>
    <n v="7764523"/>
    <s v="Nuu"/>
    <x v="2"/>
    <x v="6"/>
    <x v="6"/>
    <x v="6"/>
    <x v="0"/>
    <n v="20"/>
    <x v="0"/>
    <x v="4"/>
    <n v="2276335"/>
  </r>
  <r>
    <d v="2025-12-11T00:00:00"/>
    <s v="Faiva"/>
    <s v="Male"/>
    <s v="Samalaeulu"/>
    <n v="7764523"/>
    <s v="Nuu"/>
    <x v="3"/>
    <x v="8"/>
    <x v="8"/>
    <x v="20"/>
    <x v="0"/>
    <n v="10"/>
    <x v="0"/>
    <x v="8"/>
    <n v="2276335"/>
  </r>
  <r>
    <d v="2025-12-11T00:00:00"/>
    <s v="Fegai"/>
    <s v="Female"/>
    <s v="Toamua"/>
    <n v="7764532"/>
    <s v="Nuu"/>
    <x v="2"/>
    <x v="5"/>
    <x v="5"/>
    <x v="9"/>
    <x v="2"/>
    <n v="5"/>
    <x v="3"/>
    <x v="20"/>
    <n v="2276336"/>
  </r>
  <r>
    <d v="2025-12-11T00:00:00"/>
    <s v="Fegai"/>
    <s v="Female"/>
    <s v="Toamua"/>
    <n v="7764532"/>
    <s v="Nuu"/>
    <x v="3"/>
    <x v="8"/>
    <x v="8"/>
    <x v="12"/>
    <x v="0"/>
    <n v="10"/>
    <x v="0"/>
    <x v="8"/>
    <n v="2276336"/>
  </r>
  <r>
    <d v="2025-12-11T00:00:00"/>
    <s v="Fegai"/>
    <s v="Female"/>
    <s v="Toamua"/>
    <n v="7764532"/>
    <s v="Nuu"/>
    <x v="2"/>
    <x v="29"/>
    <x v="29"/>
    <x v="42"/>
    <x v="0"/>
    <n v="5"/>
    <x v="0"/>
    <x v="2"/>
    <n v="2276336"/>
  </r>
  <r>
    <d v="2025-12-11T00:00:00"/>
    <s v="Jonna"/>
    <s v="Female"/>
    <s v="Tulaele"/>
    <n v="7756589"/>
    <s v="Nuu"/>
    <x v="2"/>
    <x v="5"/>
    <x v="5"/>
    <x v="9"/>
    <x v="2"/>
    <n v="2"/>
    <x v="3"/>
    <x v="12"/>
    <n v="2276337"/>
  </r>
  <r>
    <d v="2025-12-11T00:00:00"/>
    <s v="Jonna"/>
    <s v="Female"/>
    <s v="Tulaele"/>
    <n v="7756589"/>
    <s v="Nuu"/>
    <x v="2"/>
    <x v="12"/>
    <x v="12"/>
    <x v="16"/>
    <x v="0"/>
    <n v="10"/>
    <x v="0"/>
    <x v="8"/>
    <n v="2276337"/>
  </r>
  <r>
    <d v="2025-12-11T00:00:00"/>
    <s v="Samoa Va'aaoao "/>
    <s v="Male"/>
    <s v="Tafaigata"/>
    <n v="7254090"/>
    <s v="Nuu"/>
    <x v="2"/>
    <x v="4"/>
    <x v="4"/>
    <x v="45"/>
    <x v="0"/>
    <n v="10"/>
    <x v="0"/>
    <x v="8"/>
    <n v="2276339"/>
  </r>
  <r>
    <d v="2025-12-11T00:00:00"/>
    <s v="Samoa Va'aaoao "/>
    <s v="Male"/>
    <s v="Tafaigata"/>
    <n v="7254090"/>
    <s v="Nuu"/>
    <x v="2"/>
    <x v="15"/>
    <x v="15"/>
    <x v="21"/>
    <x v="0"/>
    <n v="10"/>
    <x v="0"/>
    <x v="8"/>
    <n v="2276339"/>
  </r>
  <r>
    <d v="2025-12-12T00:00:00"/>
    <s v="Ilai"/>
    <s v="Male"/>
    <s v="Vailoa tai"/>
    <n v="7723456"/>
    <s v="Nuu"/>
    <x v="2"/>
    <x v="5"/>
    <x v="5"/>
    <x v="9"/>
    <x v="2"/>
    <n v="2"/>
    <x v="3"/>
    <x v="12"/>
    <n v="2276341"/>
  </r>
  <r>
    <d v="2025-12-12T00:00:00"/>
    <s v="Ilai"/>
    <s v="Male"/>
    <s v="Vailoa tai"/>
    <n v="7723456"/>
    <s v="Nuu"/>
    <x v="2"/>
    <x v="7"/>
    <x v="7"/>
    <x v="7"/>
    <x v="0"/>
    <n v="10"/>
    <x v="0"/>
    <x v="8"/>
    <n v="2276341"/>
  </r>
  <r>
    <d v="2025-12-12T00:00:00"/>
    <s v="Ilai"/>
    <s v="Male"/>
    <s v="Vailoa tai"/>
    <n v="7723456"/>
    <s v="Nuu"/>
    <x v="2"/>
    <x v="6"/>
    <x v="6"/>
    <x v="11"/>
    <x v="0"/>
    <n v="14"/>
    <x v="0"/>
    <x v="33"/>
    <n v="2276341"/>
  </r>
  <r>
    <d v="2025-12-12T00:00:00"/>
    <s v="Matalena"/>
    <s v="Female"/>
    <s v="Faleula"/>
    <n v="7723456"/>
    <s v="Nuu"/>
    <x v="2"/>
    <x v="15"/>
    <x v="15"/>
    <x v="21"/>
    <x v="0"/>
    <n v="10"/>
    <x v="0"/>
    <x v="8"/>
    <n v="2276342"/>
  </r>
  <r>
    <d v="2025-12-12T00:00:00"/>
    <s v="Matalena"/>
    <s v="Female"/>
    <s v="Faleula"/>
    <n v="7723456"/>
    <s v="Nuu"/>
    <x v="2"/>
    <x v="7"/>
    <x v="7"/>
    <x v="7"/>
    <x v="0"/>
    <n v="5"/>
    <x v="0"/>
    <x v="2"/>
    <n v="2276342"/>
  </r>
  <r>
    <d v="2025-12-12T00:00:00"/>
    <s v="Lilly"/>
    <s v="Female"/>
    <s v="Alafua"/>
    <n v="23834"/>
    <s v="Nuu"/>
    <x v="2"/>
    <x v="9"/>
    <x v="9"/>
    <x v="10"/>
    <x v="0"/>
    <n v="6"/>
    <x v="0"/>
    <x v="10"/>
    <n v="2276343"/>
  </r>
  <r>
    <d v="2025-12-12T00:00:00"/>
    <s v="Lilly"/>
    <s v="Female"/>
    <s v="Alafua"/>
    <n v="23834"/>
    <s v="Nuu"/>
    <x v="2"/>
    <x v="4"/>
    <x v="4"/>
    <x v="45"/>
    <x v="0"/>
    <n v="6"/>
    <x v="0"/>
    <x v="10"/>
    <n v="2276343"/>
  </r>
  <r>
    <s v="Dec-12-25"/>
    <s v="Ioelu Iosefa"/>
    <s v="Male"/>
    <s v="Faleula"/>
    <n v="0"/>
    <s v="Nuu-Adv"/>
    <x v="5"/>
    <x v="31"/>
    <x v="32"/>
    <x v="51"/>
    <x v="3"/>
    <n v="7"/>
    <x v="2"/>
    <x v="28"/>
    <n v="2276334"/>
  </r>
  <r>
    <d v="2025-12-12T00:00:00"/>
    <s v="Lilly"/>
    <s v="Female"/>
    <s v="Alafua"/>
    <n v="23834"/>
    <s v="Nuu"/>
    <x v="2"/>
    <x v="7"/>
    <x v="7"/>
    <x v="7"/>
    <x v="0"/>
    <n v="3"/>
    <x v="0"/>
    <x v="5"/>
    <n v="2276343"/>
  </r>
  <r>
    <d v="2025-12-12T00:00:00"/>
    <s v="Liamafana"/>
    <s v="Male"/>
    <s v="Vaiala"/>
    <n v="7792345"/>
    <s v="Nuu"/>
    <x v="2"/>
    <x v="6"/>
    <x v="6"/>
    <x v="43"/>
    <x v="0"/>
    <n v="5"/>
    <x v="0"/>
    <x v="2"/>
    <n v="2276344"/>
  </r>
  <r>
    <d v="2025-12-12T00:00:00"/>
    <s v="Liamafana"/>
    <s v="Male"/>
    <s v="Vaiala"/>
    <n v="7792345"/>
    <s v="Nuu"/>
    <x v="2"/>
    <x v="9"/>
    <x v="9"/>
    <x v="10"/>
    <x v="0"/>
    <n v="5"/>
    <x v="0"/>
    <x v="2"/>
    <n v="2276344"/>
  </r>
  <r>
    <d v="2025-12-12T00:00:00"/>
    <s v="Liamafana"/>
    <s v="Male"/>
    <s v="Vaiala"/>
    <n v="7792345"/>
    <s v="Nuu"/>
    <x v="2"/>
    <x v="4"/>
    <x v="4"/>
    <x v="45"/>
    <x v="0"/>
    <n v="5"/>
    <x v="0"/>
    <x v="2"/>
    <n v="2276344"/>
  </r>
  <r>
    <d v="2025-12-12T00:00:00"/>
    <s v="Liamafana"/>
    <s v="Male"/>
    <s v="Vaiala"/>
    <n v="7792345"/>
    <s v="Nuu"/>
    <x v="2"/>
    <x v="29"/>
    <x v="29"/>
    <x v="42"/>
    <x v="0"/>
    <n v="5"/>
    <x v="0"/>
    <x v="2"/>
    <n v="2276344"/>
  </r>
  <r>
    <d v="2025-12-12T00:00:00"/>
    <s v="Laimoana"/>
    <s v="Male"/>
    <s v="Tafatafa"/>
    <n v="7266257"/>
    <s v="Nuu"/>
    <x v="2"/>
    <x v="5"/>
    <x v="5"/>
    <x v="9"/>
    <x v="2"/>
    <n v="2"/>
    <x v="3"/>
    <x v="12"/>
    <n v="2276345"/>
  </r>
  <r>
    <d v="2025-12-12T00:00:00"/>
    <s v="Shon"/>
    <s v="Male"/>
    <s v="Lefaga"/>
    <n v="7781234"/>
    <s v="Nuu"/>
    <x v="2"/>
    <x v="15"/>
    <x v="15"/>
    <x v="21"/>
    <x v="0"/>
    <n v="20"/>
    <x v="0"/>
    <x v="4"/>
    <n v="2276346"/>
  </r>
  <r>
    <d v="2025-12-12T00:00:00"/>
    <s v="Shon"/>
    <s v="Male"/>
    <s v="Lefaga"/>
    <n v="7781234"/>
    <s v="Nuu"/>
    <x v="2"/>
    <x v="6"/>
    <x v="6"/>
    <x v="11"/>
    <x v="0"/>
    <n v="20"/>
    <x v="0"/>
    <x v="4"/>
    <n v="2276346"/>
  </r>
  <r>
    <d v="2025-12-12T00:00:00"/>
    <s v="Shon"/>
    <s v="Male"/>
    <s v="Lefaga"/>
    <n v="7781234"/>
    <s v="Nuu"/>
    <x v="3"/>
    <x v="8"/>
    <x v="8"/>
    <x v="20"/>
    <x v="0"/>
    <n v="10"/>
    <x v="0"/>
    <x v="8"/>
    <n v="2276346"/>
  </r>
  <r>
    <d v="2025-12-12T00:00:00"/>
    <s v="Shon"/>
    <s v="Male"/>
    <s v="Lefaga"/>
    <n v="7781234"/>
    <s v="Nuu"/>
    <x v="2"/>
    <x v="9"/>
    <x v="9"/>
    <x v="10"/>
    <x v="0"/>
    <n v="10"/>
    <x v="0"/>
    <x v="8"/>
    <n v="2276346"/>
  </r>
  <r>
    <d v="2025-12-15T00:00:00"/>
    <s v="Julius Fruean"/>
    <s v="Male"/>
    <s v="Vailele"/>
    <n v="7782345"/>
    <s v="Nuu"/>
    <x v="2"/>
    <x v="29"/>
    <x v="29"/>
    <x v="42"/>
    <x v="0"/>
    <n v="50"/>
    <x v="0"/>
    <x v="22"/>
    <n v="2276349"/>
  </r>
  <r>
    <s v="15/12/2025"/>
    <s v="Anthony"/>
    <s v="m"/>
    <s v="Aleisa"/>
    <n v="7756884"/>
    <s v="Nuu"/>
    <x v="4"/>
    <x v="28"/>
    <x v="28"/>
    <x v="37"/>
    <x v="5"/>
    <n v="200"/>
    <x v="5"/>
    <x v="16"/>
    <n v="0"/>
  </r>
  <r>
    <d v="2025-12-15T00:00:00"/>
    <s v="Julius Fruean"/>
    <s v="Male"/>
    <s v="Vailele"/>
    <n v="7773465"/>
    <s v="Nuu"/>
    <x v="2"/>
    <x v="15"/>
    <x v="15"/>
    <x v="21"/>
    <x v="0"/>
    <n v="34"/>
    <x v="0"/>
    <x v="41"/>
    <n v="2276349"/>
  </r>
  <r>
    <d v="2025-12-15T00:00:00"/>
    <s v="Julius Fruean"/>
    <s v="Male"/>
    <s v="Vailele"/>
    <n v="7773465"/>
    <s v="Nuu"/>
    <x v="2"/>
    <x v="4"/>
    <x v="4"/>
    <x v="45"/>
    <x v="0"/>
    <n v="20"/>
    <x v="0"/>
    <x v="4"/>
    <n v="2276349"/>
  </r>
  <r>
    <d v="2025-12-15T00:00:00"/>
    <s v="Julius Fruean"/>
    <s v="Male"/>
    <s v="Vailele"/>
    <n v="7773465"/>
    <s v="Nuu"/>
    <x v="3"/>
    <x v="8"/>
    <x v="8"/>
    <x v="20"/>
    <x v="0"/>
    <n v="12"/>
    <x v="0"/>
    <x v="1"/>
    <n v="2276349"/>
  </r>
  <r>
    <d v="2025-12-15T00:00:00"/>
    <s v="Falagai"/>
    <s v="Male"/>
    <s v="Tufulele"/>
    <n v="7782345"/>
    <s v="Nuu"/>
    <x v="2"/>
    <x v="5"/>
    <x v="5"/>
    <x v="9"/>
    <x v="2"/>
    <n v="4"/>
    <x v="3"/>
    <x v="29"/>
    <n v="2276347"/>
  </r>
  <r>
    <d v="2025-12-16T00:00:00"/>
    <s v="Sean"/>
    <s v="Male"/>
    <s v="Savaia Lefaga"/>
    <n v="7756341"/>
    <s v="Nuu"/>
    <x v="2"/>
    <x v="7"/>
    <x v="7"/>
    <x v="7"/>
    <x v="0"/>
    <n v="20"/>
    <x v="0"/>
    <x v="4"/>
    <n v="2276350"/>
  </r>
  <r>
    <d v="2025-12-16T00:00:00"/>
    <s v="Sean"/>
    <s v="Male"/>
    <s v="Savaia Lefaga"/>
    <n v="7734556"/>
    <s v="Nuu"/>
    <x v="2"/>
    <x v="6"/>
    <x v="6"/>
    <x v="43"/>
    <x v="0"/>
    <n v="10"/>
    <x v="0"/>
    <x v="8"/>
    <n v="2276350"/>
  </r>
  <r>
    <d v="2025-12-16T00:00:00"/>
    <s v="Sean"/>
    <s v="Male"/>
    <s v="Savaia Lefaga"/>
    <n v="7734556"/>
    <s v="Nuu"/>
    <x v="2"/>
    <x v="4"/>
    <x v="4"/>
    <x v="45"/>
    <x v="0"/>
    <n v="10"/>
    <x v="0"/>
    <x v="8"/>
    <n v="2276350"/>
  </r>
  <r>
    <d v="2025-12-18T00:00:00"/>
    <s v="Surita"/>
    <s v="Female"/>
    <s v="Vaitele"/>
    <n v="7787918"/>
    <s v="Nuu"/>
    <x v="2"/>
    <x v="10"/>
    <x v="10"/>
    <x v="13"/>
    <x v="0"/>
    <n v="40"/>
    <x v="0"/>
    <x v="16"/>
    <n v="2276353"/>
  </r>
  <r>
    <d v="2025-12-18T00:00:00"/>
    <s v="Jimmy Peni"/>
    <s v="Male"/>
    <s v="Vaitele uta"/>
    <n v="7277071"/>
    <s v="Nuu"/>
    <x v="2"/>
    <x v="12"/>
    <x v="12"/>
    <x v="16"/>
    <x v="0"/>
    <n v="15"/>
    <x v="0"/>
    <x v="11"/>
    <n v="2276354"/>
  </r>
  <r>
    <d v="2025-12-18T00:00:00"/>
    <s v="Alefaio Alefaio"/>
    <s v="Male"/>
    <s v="Vaitele"/>
    <n v="7789456"/>
    <s v="Nuu"/>
    <x v="2"/>
    <x v="4"/>
    <x v="4"/>
    <x v="41"/>
    <x v="0"/>
    <n v="10"/>
    <x v="0"/>
    <x v="8"/>
    <n v="2276355"/>
  </r>
  <r>
    <d v="2025-12-18T00:00:00"/>
    <s v="Alefaio Alefaio"/>
    <s v="Male"/>
    <s v="Vaitele"/>
    <n v="7789456"/>
    <s v="Nuu"/>
    <x v="2"/>
    <x v="10"/>
    <x v="10"/>
    <x v="13"/>
    <x v="0"/>
    <n v="2"/>
    <x v="0"/>
    <x v="0"/>
    <n v="2276355"/>
  </r>
  <r>
    <s v="18/12/2025"/>
    <s v="Peace mark"/>
    <s v="Male"/>
    <s v="Vaiusu"/>
    <n v="7789456"/>
    <s v="Nuu"/>
    <x v="4"/>
    <x v="28"/>
    <x v="28"/>
    <x v="37"/>
    <x v="5"/>
    <n v="300"/>
    <x v="5"/>
    <x v="17"/>
    <n v="0"/>
  </r>
  <r>
    <d v="2025-12-19T00:00:00"/>
    <s v="Evelina"/>
    <s v="Female"/>
    <s v="Aleisa"/>
    <n v="7226594"/>
    <s v="Nuu"/>
    <x v="2"/>
    <x v="15"/>
    <x v="15"/>
    <x v="21"/>
    <x v="0"/>
    <n v="30"/>
    <x v="0"/>
    <x v="18"/>
    <n v="2276359"/>
  </r>
  <r>
    <d v="2025-12-19T00:00:00"/>
    <s v="Sauiluma Ulu"/>
    <s v="Male"/>
    <s v="Poutasi"/>
    <n v="0"/>
    <s v="Poutasi"/>
    <x v="1"/>
    <x v="1"/>
    <x v="1"/>
    <x v="1"/>
    <x v="8"/>
    <n v="6"/>
    <x v="8"/>
    <x v="9"/>
    <n v="2276357"/>
  </r>
  <r>
    <d v="2025-12-19T00:00:00"/>
    <s v="Avele college"/>
    <s v="Female"/>
    <s v="Vailima"/>
    <n v="0"/>
    <s v="Aleisa"/>
    <x v="0"/>
    <x v="0"/>
    <x v="0"/>
    <x v="52"/>
    <x v="5"/>
    <n v="20"/>
    <x v="0"/>
    <x v="4"/>
    <n v="2276358"/>
  </r>
  <r>
    <d v="2025-12-19T00:00:00"/>
    <s v="Avele college"/>
    <s v="Female"/>
    <s v="Vailima"/>
    <n v="0"/>
    <s v="Aleisa"/>
    <x v="0"/>
    <x v="26"/>
    <x v="26"/>
    <x v="53"/>
    <x v="5"/>
    <n v="20"/>
    <x v="0"/>
    <x v="4"/>
    <n v="2276358"/>
  </r>
  <r>
    <d v="2025-12-19T00:00:00"/>
    <s v="Avele college"/>
    <s v="Female"/>
    <s v="Vailima"/>
    <n v="0"/>
    <s v="Aleisa"/>
    <x v="0"/>
    <x v="32"/>
    <x v="33"/>
    <x v="54"/>
    <x v="5"/>
    <n v="20"/>
    <x v="0"/>
    <x v="4"/>
    <n v="2276358"/>
  </r>
  <r>
    <d v="2025-12-22T00:00:00"/>
    <s v="Lina"/>
    <s v="Female"/>
    <s v="Faatoia"/>
    <n v="7785445"/>
    <s v="Nuu"/>
    <x v="2"/>
    <x v="9"/>
    <x v="9"/>
    <x v="10"/>
    <x v="0"/>
    <n v="1"/>
    <x v="0"/>
    <x v="13"/>
    <n v="2276361"/>
  </r>
  <r>
    <d v="2025-12-22T00:00:00"/>
    <s v="Lina"/>
    <s v="Female"/>
    <s v="Faatoia"/>
    <n v="7785445"/>
    <s v="Nuu"/>
    <x v="2"/>
    <x v="10"/>
    <x v="10"/>
    <x v="15"/>
    <x v="0"/>
    <n v="2"/>
    <x v="0"/>
    <x v="0"/>
    <n v="2276361"/>
  </r>
  <r>
    <d v="2025-12-22T00:00:00"/>
    <s v="Lina"/>
    <s v="Female"/>
    <s v="Faatoia"/>
    <n v="7785445"/>
    <s v="Nuu"/>
    <x v="2"/>
    <x v="14"/>
    <x v="14"/>
    <x v="35"/>
    <x v="0"/>
    <n v="2"/>
    <x v="0"/>
    <x v="0"/>
    <n v="2276361"/>
  </r>
  <r>
    <d v="2025-12-22T00:00:00"/>
    <s v="Lina"/>
    <s v="Female"/>
    <s v="Faatoia"/>
    <n v="7785445"/>
    <s v="Nuu"/>
    <x v="2"/>
    <x v="6"/>
    <x v="6"/>
    <x v="43"/>
    <x v="0"/>
    <n v="15"/>
    <x v="0"/>
    <x v="11"/>
    <n v="2276361"/>
  </r>
  <r>
    <d v="2025-12-22T00:00:00"/>
    <s v="Nua"/>
    <s v="Female"/>
    <s v="Luatuanuu"/>
    <n v="7785445"/>
    <s v="Nuu"/>
    <x v="2"/>
    <x v="6"/>
    <x v="6"/>
    <x v="6"/>
    <x v="0"/>
    <n v="10"/>
    <x v="0"/>
    <x v="8"/>
    <n v="2276362"/>
  </r>
  <r>
    <d v="2025-12-22T00:00:00"/>
    <s v="Nua"/>
    <s v="Female"/>
    <s v="Luatuanuu"/>
    <n v="7310758"/>
    <s v="Nuu"/>
    <x v="2"/>
    <x v="14"/>
    <x v="14"/>
    <x v="35"/>
    <x v="0"/>
    <n v="5"/>
    <x v="0"/>
    <x v="2"/>
    <n v="2276362"/>
  </r>
  <r>
    <d v="2025-12-22T00:00:00"/>
    <s v="Eseti"/>
    <s v="Male"/>
    <s v="Vaiala"/>
    <n v="7772354"/>
    <s v="Nuu"/>
    <x v="2"/>
    <x v="6"/>
    <x v="6"/>
    <x v="6"/>
    <x v="0"/>
    <n v="5"/>
    <x v="0"/>
    <x v="2"/>
    <n v="2276363"/>
  </r>
  <r>
    <d v="2025-12-22T00:00:00"/>
    <s v="Fati"/>
    <s v="Male"/>
    <s v="Vailuutai"/>
    <n v="7347630"/>
    <s v="Nuu"/>
    <x v="2"/>
    <x v="6"/>
    <x v="6"/>
    <x v="6"/>
    <x v="0"/>
    <n v="20"/>
    <x v="0"/>
    <x v="4"/>
    <n v="2276364"/>
  </r>
  <r>
    <d v="2025-12-22T00:00:00"/>
    <s v="Fati"/>
    <s v="Male"/>
    <s v="Vailuutai"/>
    <n v="7347630"/>
    <s v="Nuu"/>
    <x v="2"/>
    <x v="15"/>
    <x v="15"/>
    <x v="21"/>
    <x v="0"/>
    <n v="12"/>
    <x v="0"/>
    <x v="1"/>
    <n v="2276364"/>
  </r>
  <r>
    <d v="2025-12-22T00:00:00"/>
    <s v="Leilani"/>
    <s v="Female"/>
    <s v="Fasitoo Uta"/>
    <n v="7765431"/>
    <s v="Nuu"/>
    <x v="2"/>
    <x v="12"/>
    <x v="12"/>
    <x v="16"/>
    <x v="0"/>
    <n v="12"/>
    <x v="0"/>
    <x v="1"/>
    <n v="227636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3722728-0179-4614-AAB9-A4102C66A371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>
  <location ref="A1:E136" firstHeaderRow="0" firstDataRow="1" firstDataCol="1"/>
  <pivotFields count="15">
    <pivotField showAll="0"/>
    <pivotField showAll="0"/>
    <pivotField showAll="0"/>
    <pivotField showAll="0"/>
    <pivotField showAll="0"/>
    <pivotField showAll="0"/>
    <pivotField axis="axisRow" showAll="0">
      <items count="7">
        <item x="5"/>
        <item x="0"/>
        <item x="4"/>
        <item x="2"/>
        <item x="3"/>
        <item x="1"/>
        <item t="default"/>
      </items>
    </pivotField>
    <pivotField axis="axisRow" showAll="0">
      <items count="34">
        <item x="30"/>
        <item x="31"/>
        <item x="0"/>
        <item x="25"/>
        <item x="22"/>
        <item x="32"/>
        <item x="18"/>
        <item x="19"/>
        <item x="16"/>
        <item x="26"/>
        <item x="21"/>
        <item x="17"/>
        <item x="2"/>
        <item x="27"/>
        <item x="28"/>
        <item x="24"/>
        <item x="5"/>
        <item x="3"/>
        <item x="12"/>
        <item x="15"/>
        <item x="6"/>
        <item x="4"/>
        <item x="7"/>
        <item x="9"/>
        <item x="14"/>
        <item x="10"/>
        <item x="29"/>
        <item x="13"/>
        <item x="11"/>
        <item x="8"/>
        <item x="20"/>
        <item x="1"/>
        <item x="23"/>
        <item t="default"/>
      </items>
    </pivotField>
    <pivotField axis="axisRow" showAll="0">
      <items count="35">
        <item x="25"/>
        <item x="0"/>
        <item x="24"/>
        <item x="9"/>
        <item x="2"/>
        <item x="13"/>
        <item x="30"/>
        <item x="11"/>
        <item x="5"/>
        <item x="28"/>
        <item x="29"/>
        <item x="7"/>
        <item x="27"/>
        <item x="6"/>
        <item x="4"/>
        <item x="17"/>
        <item x="3"/>
        <item x="8"/>
        <item x="22"/>
        <item x="1"/>
        <item x="12"/>
        <item x="20"/>
        <item x="23"/>
        <item x="18"/>
        <item x="19"/>
        <item x="14"/>
        <item x="33"/>
        <item x="21"/>
        <item x="26"/>
        <item x="16"/>
        <item x="32"/>
        <item x="31"/>
        <item x="15"/>
        <item x="10"/>
        <item t="default"/>
      </items>
    </pivotField>
    <pivotField axis="axisRow" showAll="0">
      <items count="56">
        <item x="34"/>
        <item x="44"/>
        <item x="35"/>
        <item x="52"/>
        <item x="20"/>
        <item x="4"/>
        <item x="6"/>
        <item x="40"/>
        <item x="9"/>
        <item x="17"/>
        <item x="13"/>
        <item x="14"/>
        <item x="24"/>
        <item x="7"/>
        <item x="8"/>
        <item x="33"/>
        <item x="32"/>
        <item x="47"/>
        <item x="45"/>
        <item x="26"/>
        <item x="0"/>
        <item x="16"/>
        <item x="3"/>
        <item x="23"/>
        <item x="2"/>
        <item x="31"/>
        <item x="1"/>
        <item x="11"/>
        <item x="18"/>
        <item x="27"/>
        <item x="50"/>
        <item x="43"/>
        <item x="38"/>
        <item x="19"/>
        <item x="54"/>
        <item x="51"/>
        <item x="41"/>
        <item x="25"/>
        <item x="29"/>
        <item x="39"/>
        <item x="5"/>
        <item x="48"/>
        <item x="46"/>
        <item x="10"/>
        <item x="53"/>
        <item x="12"/>
        <item x="22"/>
        <item x="15"/>
        <item x="42"/>
        <item x="28"/>
        <item x="49"/>
        <item x="37"/>
        <item x="21"/>
        <item x="36"/>
        <item x="30"/>
        <item t="default"/>
      </items>
    </pivotField>
    <pivotField dataField="1" showAll="0">
      <items count="10">
        <item x="8"/>
        <item x="1"/>
        <item x="4"/>
        <item x="6"/>
        <item x="3"/>
        <item x="5"/>
        <item x="0"/>
        <item x="7"/>
        <item x="2"/>
        <item t="default"/>
      </items>
    </pivotField>
    <pivotField dataField="1" showAll="0"/>
    <pivotField dataField="1" showAll="0">
      <items count="10">
        <item x="5"/>
        <item x="0"/>
        <item x="6"/>
        <item x="8"/>
        <item x="2"/>
        <item x="1"/>
        <item x="4"/>
        <item x="3"/>
        <item x="7"/>
        <item t="default"/>
      </items>
    </pivotField>
    <pivotField dataField="1" showAll="0">
      <items count="43">
        <item x="13"/>
        <item x="0"/>
        <item x="5"/>
        <item x="6"/>
        <item x="2"/>
        <item x="10"/>
        <item x="14"/>
        <item x="24"/>
        <item x="27"/>
        <item x="8"/>
        <item x="35"/>
        <item x="1"/>
        <item x="7"/>
        <item x="33"/>
        <item x="11"/>
        <item x="36"/>
        <item x="15"/>
        <item x="4"/>
        <item x="26"/>
        <item x="9"/>
        <item x="30"/>
        <item x="12"/>
        <item x="18"/>
        <item x="41"/>
        <item x="28"/>
        <item x="25"/>
        <item x="3"/>
        <item x="16"/>
        <item x="22"/>
        <item x="29"/>
        <item x="17"/>
        <item x="20"/>
        <item x="37"/>
        <item x="19"/>
        <item x="34"/>
        <item x="23"/>
        <item x="21"/>
        <item x="31"/>
        <item x="32"/>
        <item x="39"/>
        <item x="38"/>
        <item x="40"/>
        <item t="default"/>
      </items>
    </pivotField>
    <pivotField showAll="0"/>
  </pivotFields>
  <rowFields count="4">
    <field x="6"/>
    <field x="8"/>
    <field x="7"/>
    <field x="9"/>
  </rowFields>
  <rowItems count="135">
    <i>
      <x/>
    </i>
    <i r="1">
      <x v="30"/>
    </i>
    <i r="2">
      <x v="1"/>
    </i>
    <i r="3">
      <x v="35"/>
    </i>
    <i r="1">
      <x v="31"/>
    </i>
    <i r="2">
      <x/>
    </i>
    <i r="3">
      <x v="17"/>
    </i>
    <i r="3">
      <x v="41"/>
    </i>
    <i r="3">
      <x v="42"/>
    </i>
    <i r="3">
      <x v="50"/>
    </i>
    <i>
      <x v="1"/>
    </i>
    <i r="1">
      <x/>
    </i>
    <i r="2">
      <x v="3"/>
    </i>
    <i r="3">
      <x/>
    </i>
    <i r="1">
      <x v="1"/>
    </i>
    <i r="2">
      <x v="2"/>
    </i>
    <i r="3">
      <x v="3"/>
    </i>
    <i r="3">
      <x v="20"/>
    </i>
    <i r="1">
      <x v="4"/>
    </i>
    <i r="2">
      <x v="12"/>
    </i>
    <i r="3">
      <x v="24"/>
    </i>
    <i r="3">
      <x v="32"/>
    </i>
    <i r="1">
      <x v="12"/>
    </i>
    <i r="2">
      <x v="13"/>
    </i>
    <i r="3">
      <x v="53"/>
    </i>
    <i r="1">
      <x v="15"/>
    </i>
    <i r="2">
      <x v="11"/>
    </i>
    <i r="3">
      <x v="23"/>
    </i>
    <i r="1">
      <x v="18"/>
    </i>
    <i r="2">
      <x v="4"/>
    </i>
    <i r="3">
      <x v="54"/>
    </i>
    <i r="1">
      <x v="23"/>
    </i>
    <i r="2">
      <x v="6"/>
    </i>
    <i r="3">
      <x v="19"/>
    </i>
    <i r="1">
      <x v="24"/>
    </i>
    <i r="2">
      <x v="7"/>
    </i>
    <i r="3">
      <x v="29"/>
    </i>
    <i r="1">
      <x v="26"/>
    </i>
    <i r="2">
      <x v="5"/>
    </i>
    <i r="3">
      <x v="34"/>
    </i>
    <i r="1">
      <x v="27"/>
    </i>
    <i r="2">
      <x v="10"/>
    </i>
    <i r="3">
      <x v="38"/>
    </i>
    <i r="1">
      <x v="28"/>
    </i>
    <i r="2">
      <x v="9"/>
    </i>
    <i r="3">
      <x v="23"/>
    </i>
    <i r="3">
      <x v="44"/>
    </i>
    <i r="1">
      <x v="29"/>
    </i>
    <i r="2">
      <x v="8"/>
    </i>
    <i r="3">
      <x v="46"/>
    </i>
    <i>
      <x v="2"/>
    </i>
    <i r="1">
      <x v="2"/>
    </i>
    <i r="2">
      <x v="15"/>
    </i>
    <i r="3">
      <x v="15"/>
    </i>
    <i r="3">
      <x v="16"/>
    </i>
    <i r="1">
      <x v="9"/>
    </i>
    <i r="2">
      <x v="14"/>
    </i>
    <i r="3">
      <x v="51"/>
    </i>
    <i>
      <x v="3"/>
    </i>
    <i r="1">
      <x v="3"/>
    </i>
    <i r="2">
      <x v="23"/>
    </i>
    <i r="3">
      <x v="43"/>
    </i>
    <i r="1">
      <x v="5"/>
    </i>
    <i r="2">
      <x v="27"/>
    </i>
    <i r="3">
      <x v="9"/>
    </i>
    <i r="1">
      <x v="6"/>
    </i>
    <i r="2">
      <x v="21"/>
    </i>
    <i r="3">
      <x v="1"/>
    </i>
    <i r="1">
      <x v="7"/>
    </i>
    <i r="2">
      <x v="28"/>
    </i>
    <i r="3">
      <x v="11"/>
    </i>
    <i r="1">
      <x v="8"/>
    </i>
    <i r="2">
      <x v="16"/>
    </i>
    <i r="3">
      <x v="8"/>
    </i>
    <i r="3">
      <x v="13"/>
    </i>
    <i r="3">
      <x v="28"/>
    </i>
    <i r="3">
      <x v="40"/>
    </i>
    <i r="1">
      <x v="10"/>
    </i>
    <i r="2">
      <x v="26"/>
    </i>
    <i r="3">
      <x v="48"/>
    </i>
    <i r="1">
      <x v="11"/>
    </i>
    <i r="2">
      <x v="22"/>
    </i>
    <i r="3">
      <x v="7"/>
    </i>
    <i r="3">
      <x v="13"/>
    </i>
    <i r="3">
      <x v="27"/>
    </i>
    <i r="1">
      <x v="13"/>
    </i>
    <i r="2">
      <x v="20"/>
    </i>
    <i r="3">
      <x v="6"/>
    </i>
    <i r="3">
      <x v="7"/>
    </i>
    <i r="3">
      <x v="27"/>
    </i>
    <i r="3">
      <x v="31"/>
    </i>
    <i r="1">
      <x v="14"/>
    </i>
    <i r="2">
      <x v="21"/>
    </i>
    <i r="3">
      <x v="5"/>
    </i>
    <i r="3">
      <x v="12"/>
    </i>
    <i r="3">
      <x v="13"/>
    </i>
    <i r="3">
      <x v="18"/>
    </i>
    <i r="3">
      <x v="36"/>
    </i>
    <i r="1">
      <x v="16"/>
    </i>
    <i r="2">
      <x v="17"/>
    </i>
    <i r="3">
      <x v="22"/>
    </i>
    <i r="1">
      <x v="20"/>
    </i>
    <i r="2">
      <x v="18"/>
    </i>
    <i r="3">
      <x v="21"/>
    </i>
    <i r="3">
      <x v="37"/>
    </i>
    <i r="1">
      <x v="25"/>
    </i>
    <i r="2">
      <x v="24"/>
    </i>
    <i r="3">
      <x v="2"/>
    </i>
    <i r="3">
      <x v="33"/>
    </i>
    <i r="1">
      <x v="32"/>
    </i>
    <i r="2">
      <x v="19"/>
    </i>
    <i r="3">
      <x v="39"/>
    </i>
    <i r="3">
      <x v="52"/>
    </i>
    <i r="1">
      <x v="33"/>
    </i>
    <i r="2">
      <x v="25"/>
    </i>
    <i r="3">
      <x v="10"/>
    </i>
    <i r="3">
      <x v="47"/>
    </i>
    <i>
      <x v="4"/>
    </i>
    <i r="1">
      <x v="17"/>
    </i>
    <i r="2">
      <x v="29"/>
    </i>
    <i r="3">
      <x v="4"/>
    </i>
    <i r="3">
      <x v="14"/>
    </i>
    <i r="3">
      <x v="45"/>
    </i>
    <i>
      <x v="5"/>
    </i>
    <i r="1">
      <x v="19"/>
    </i>
    <i r="2">
      <x v="31"/>
    </i>
    <i r="3">
      <x v="26"/>
    </i>
    <i r="1">
      <x v="21"/>
    </i>
    <i r="2">
      <x v="30"/>
    </i>
    <i r="3">
      <x v="49"/>
    </i>
    <i r="1">
      <x v="22"/>
    </i>
    <i r="2">
      <x v="32"/>
    </i>
    <i r="3">
      <x v="25"/>
    </i>
    <i r="3">
      <x v="3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 of Planting Materials" fld="10" baseField="0" baseItem="0"/>
    <dataField name="Sum of QTY" fld="11" baseField="0" baseItem="0"/>
    <dataField name="Sum of Unit Price" fld="12" baseField="0" baseItem="0"/>
    <dataField name="Sum of Total Price " fld="13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3"/>
  <sheetViews>
    <sheetView zoomScale="80" zoomScaleNormal="80" workbookViewId="0">
      <pane ySplit="2" topLeftCell="A3" activePane="bottomLeft" state="frozen"/>
      <selection pane="bottomLeft" activeCell="A11" sqref="A11:A29"/>
    </sheetView>
  </sheetViews>
  <sheetFormatPr defaultRowHeight="15" x14ac:dyDescent="0.25"/>
  <cols>
    <col min="1" max="1" width="15.28515625" customWidth="1"/>
    <col min="2" max="2" width="23.42578125" customWidth="1"/>
    <col min="3" max="3" width="10.5703125" customWidth="1"/>
    <col min="4" max="4" width="10.42578125" customWidth="1"/>
    <col min="6" max="6" width="10.28515625" customWidth="1"/>
    <col min="7" max="10" width="10.140625" customWidth="1"/>
  </cols>
  <sheetData>
    <row r="1" spans="1:10" x14ac:dyDescent="0.25">
      <c r="A1" s="61" t="s">
        <v>219</v>
      </c>
      <c r="B1" s="62"/>
      <c r="C1" s="62"/>
      <c r="D1" s="62"/>
      <c r="E1" s="62"/>
      <c r="F1" s="62"/>
      <c r="G1" s="62"/>
      <c r="H1" s="62"/>
      <c r="I1" s="62"/>
      <c r="J1" s="63"/>
    </row>
    <row r="2" spans="1:10" x14ac:dyDescent="0.25">
      <c r="A2" s="59" t="s">
        <v>0</v>
      </c>
      <c r="B2" s="59" t="s">
        <v>1</v>
      </c>
      <c r="C2" s="2" t="s">
        <v>2</v>
      </c>
      <c r="D2" s="4" t="s">
        <v>3</v>
      </c>
      <c r="E2" s="2" t="s">
        <v>4</v>
      </c>
      <c r="F2" s="4" t="s">
        <v>5</v>
      </c>
      <c r="G2" s="3" t="s">
        <v>6</v>
      </c>
      <c r="H2" s="3" t="s">
        <v>7</v>
      </c>
      <c r="I2" s="3" t="s">
        <v>56</v>
      </c>
      <c r="J2" s="3" t="s">
        <v>8</v>
      </c>
    </row>
    <row r="3" spans="1:10" x14ac:dyDescent="0.25">
      <c r="A3" s="60"/>
      <c r="B3" s="60"/>
      <c r="C3" s="4" t="s">
        <v>220</v>
      </c>
      <c r="D3" s="4" t="s">
        <v>220</v>
      </c>
      <c r="E3" s="4" t="s">
        <v>220</v>
      </c>
      <c r="F3" s="4" t="s">
        <v>220</v>
      </c>
      <c r="G3" s="4" t="s">
        <v>220</v>
      </c>
      <c r="H3" s="4" t="s">
        <v>220</v>
      </c>
      <c r="I3" s="4" t="s">
        <v>220</v>
      </c>
      <c r="J3" s="4" t="s">
        <v>220</v>
      </c>
    </row>
    <row r="4" spans="1:10" x14ac:dyDescent="0.25">
      <c r="A4" s="54" t="s">
        <v>9</v>
      </c>
      <c r="B4" s="5"/>
      <c r="C4" s="6">
        <f>SUM(C5:C10)</f>
        <v>2655</v>
      </c>
      <c r="D4" s="6">
        <f t="shared" ref="D4:E4" si="0">SUM(D5:D10)</f>
        <v>2640</v>
      </c>
      <c r="E4" s="6">
        <f t="shared" si="0"/>
        <v>320</v>
      </c>
      <c r="F4" s="6"/>
      <c r="G4" s="6"/>
      <c r="H4" s="6"/>
      <c r="I4" s="6"/>
      <c r="J4" s="6"/>
    </row>
    <row r="5" spans="1:10" x14ac:dyDescent="0.25">
      <c r="A5" s="54"/>
      <c r="B5" s="5" t="s">
        <v>10</v>
      </c>
      <c r="C5">
        <v>2655</v>
      </c>
      <c r="D5" s="5">
        <v>2640</v>
      </c>
      <c r="E5" s="5"/>
      <c r="F5" s="5"/>
      <c r="G5" s="7"/>
      <c r="H5" s="7"/>
      <c r="I5" s="7"/>
      <c r="J5" s="7"/>
    </row>
    <row r="6" spans="1:10" x14ac:dyDescent="0.25">
      <c r="A6" s="54"/>
      <c r="B6" s="5" t="s">
        <v>11</v>
      </c>
      <c r="D6" s="5"/>
      <c r="E6" s="7"/>
      <c r="F6" s="5"/>
      <c r="G6" s="7"/>
      <c r="H6" s="7"/>
      <c r="I6" s="7"/>
      <c r="J6" s="7"/>
    </row>
    <row r="7" spans="1:10" x14ac:dyDescent="0.25">
      <c r="A7" s="54"/>
      <c r="B7" s="5" t="s">
        <v>12</v>
      </c>
      <c r="D7" s="5"/>
      <c r="E7" s="7">
        <v>320</v>
      </c>
      <c r="F7" s="5"/>
      <c r="G7" s="7"/>
      <c r="H7" s="7"/>
      <c r="I7" s="7"/>
      <c r="J7" s="7"/>
    </row>
    <row r="8" spans="1:10" x14ac:dyDescent="0.25">
      <c r="A8" s="54"/>
      <c r="B8" s="5" t="s">
        <v>13</v>
      </c>
      <c r="D8" s="5"/>
      <c r="E8" s="7"/>
      <c r="F8" s="5"/>
      <c r="G8" s="7"/>
      <c r="H8" s="7"/>
      <c r="I8" s="7"/>
      <c r="J8" s="7"/>
    </row>
    <row r="9" spans="1:10" x14ac:dyDescent="0.25">
      <c r="A9" s="54"/>
      <c r="B9" s="5" t="s">
        <v>14</v>
      </c>
      <c r="D9" s="5"/>
      <c r="E9" s="7"/>
      <c r="F9" s="5"/>
      <c r="G9" s="7"/>
      <c r="H9" s="7"/>
      <c r="I9" s="7"/>
      <c r="J9" s="7"/>
    </row>
    <row r="10" spans="1:10" x14ac:dyDescent="0.25">
      <c r="A10" s="55"/>
      <c r="B10" s="8" t="s">
        <v>153</v>
      </c>
      <c r="C10" s="9"/>
      <c r="D10" s="8"/>
      <c r="E10" s="10"/>
      <c r="F10" s="8"/>
      <c r="G10" s="10"/>
      <c r="H10" s="10"/>
      <c r="I10" s="10"/>
      <c r="J10" s="10"/>
    </row>
    <row r="11" spans="1:10" x14ac:dyDescent="0.25">
      <c r="A11" s="56" t="s">
        <v>15</v>
      </c>
      <c r="B11" s="5"/>
      <c r="C11" s="6"/>
      <c r="D11" s="6">
        <f>SUM(D12:D29)</f>
        <v>58</v>
      </c>
      <c r="E11" s="6">
        <f>SUM(E12:E29)</f>
        <v>2082</v>
      </c>
      <c r="F11" s="6"/>
      <c r="G11" s="6"/>
      <c r="H11" s="6"/>
      <c r="I11" s="6"/>
      <c r="J11" s="6"/>
    </row>
    <row r="12" spans="1:10" x14ac:dyDescent="0.25">
      <c r="A12" s="57"/>
      <c r="B12" s="5" t="s">
        <v>16</v>
      </c>
      <c r="D12" s="5"/>
      <c r="E12">
        <v>158</v>
      </c>
      <c r="F12" s="5"/>
      <c r="G12" s="7"/>
      <c r="H12" s="7"/>
      <c r="I12" s="5"/>
      <c r="J12" s="7"/>
    </row>
    <row r="13" spans="1:10" x14ac:dyDescent="0.25">
      <c r="A13" s="57"/>
      <c r="B13" s="5" t="s">
        <v>17</v>
      </c>
      <c r="D13" s="5"/>
      <c r="F13" s="5"/>
      <c r="G13" s="7"/>
      <c r="H13" s="7"/>
      <c r="I13" s="5"/>
      <c r="J13" s="7"/>
    </row>
    <row r="14" spans="1:10" x14ac:dyDescent="0.25">
      <c r="A14" s="57"/>
      <c r="B14" s="5" t="s">
        <v>76</v>
      </c>
      <c r="D14" s="5"/>
      <c r="F14" s="5"/>
      <c r="G14" s="7"/>
      <c r="H14" s="7"/>
      <c r="I14" s="5"/>
      <c r="J14" s="7"/>
    </row>
    <row r="15" spans="1:10" x14ac:dyDescent="0.25">
      <c r="A15" s="57"/>
      <c r="B15" s="5" t="s">
        <v>18</v>
      </c>
      <c r="D15" s="5"/>
      <c r="F15" s="5"/>
      <c r="G15" s="7"/>
      <c r="H15" s="7"/>
      <c r="I15" s="5"/>
      <c r="J15" s="7"/>
    </row>
    <row r="16" spans="1:10" x14ac:dyDescent="0.25">
      <c r="A16" s="57"/>
      <c r="B16" s="5" t="s">
        <v>19</v>
      </c>
      <c r="D16" s="5"/>
      <c r="E16">
        <v>450</v>
      </c>
      <c r="F16" s="5"/>
      <c r="G16" s="7"/>
      <c r="H16" s="7"/>
      <c r="I16" s="5"/>
      <c r="J16" s="7"/>
    </row>
    <row r="17" spans="1:10" x14ac:dyDescent="0.25">
      <c r="A17" s="57"/>
      <c r="B17" s="5" t="s">
        <v>20</v>
      </c>
      <c r="D17" s="5"/>
      <c r="E17">
        <v>5</v>
      </c>
      <c r="F17" s="5"/>
      <c r="G17" s="7"/>
      <c r="H17" s="7"/>
      <c r="I17" s="5"/>
      <c r="J17" s="7"/>
    </row>
    <row r="18" spans="1:10" x14ac:dyDescent="0.25">
      <c r="A18" s="57"/>
      <c r="B18" s="5" t="s">
        <v>21</v>
      </c>
      <c r="D18" s="5"/>
      <c r="E18">
        <v>289</v>
      </c>
      <c r="F18" s="5"/>
      <c r="G18" s="7"/>
      <c r="H18" s="7"/>
      <c r="I18" s="5"/>
      <c r="J18" s="7"/>
    </row>
    <row r="19" spans="1:10" x14ac:dyDescent="0.25">
      <c r="A19" s="57"/>
      <c r="B19" s="5" t="s">
        <v>22</v>
      </c>
      <c r="D19" s="5"/>
      <c r="E19">
        <v>775</v>
      </c>
      <c r="F19" s="5"/>
      <c r="G19" s="7"/>
      <c r="H19" s="7"/>
      <c r="I19" s="5"/>
      <c r="J19" s="7"/>
    </row>
    <row r="20" spans="1:10" x14ac:dyDescent="0.25">
      <c r="A20" s="57"/>
      <c r="B20" s="5" t="s">
        <v>23</v>
      </c>
      <c r="D20" s="5"/>
      <c r="E20" s="5"/>
      <c r="F20" s="5"/>
      <c r="G20" s="7"/>
      <c r="H20" s="7"/>
      <c r="I20" s="5"/>
      <c r="J20" s="7"/>
    </row>
    <row r="21" spans="1:10" x14ac:dyDescent="0.25">
      <c r="A21" s="58"/>
      <c r="B21" s="5" t="s">
        <v>136</v>
      </c>
      <c r="D21" s="5">
        <v>58</v>
      </c>
      <c r="E21" s="5">
        <v>110</v>
      </c>
      <c r="F21" s="5"/>
      <c r="G21" s="7"/>
      <c r="H21" s="7"/>
      <c r="I21" s="5"/>
      <c r="J21" s="7"/>
    </row>
    <row r="22" spans="1:10" x14ac:dyDescent="0.25">
      <c r="A22" s="58"/>
      <c r="B22" s="5" t="s">
        <v>154</v>
      </c>
      <c r="D22" s="5"/>
      <c r="E22" s="5"/>
      <c r="F22" s="5"/>
      <c r="G22" s="7"/>
      <c r="H22" s="7"/>
      <c r="I22" s="5"/>
      <c r="J22" s="7"/>
    </row>
    <row r="23" spans="1:10" x14ac:dyDescent="0.25">
      <c r="A23" s="58"/>
      <c r="B23" s="5" t="s">
        <v>78</v>
      </c>
      <c r="D23" s="5"/>
      <c r="E23" s="5">
        <v>285</v>
      </c>
      <c r="F23" s="5"/>
      <c r="G23" s="7"/>
      <c r="H23" s="7"/>
      <c r="I23" s="5"/>
      <c r="J23" s="7"/>
    </row>
    <row r="24" spans="1:10" x14ac:dyDescent="0.25">
      <c r="A24" s="58"/>
      <c r="B24" s="5" t="s">
        <v>59</v>
      </c>
      <c r="D24" s="5"/>
      <c r="E24" s="5"/>
      <c r="F24" s="5"/>
      <c r="G24" s="7"/>
      <c r="H24" s="7"/>
      <c r="I24" s="5"/>
      <c r="J24" s="7"/>
    </row>
    <row r="25" spans="1:10" x14ac:dyDescent="0.25">
      <c r="A25" s="58"/>
      <c r="B25" s="5" t="s">
        <v>155</v>
      </c>
      <c r="D25" s="5"/>
      <c r="E25" s="5">
        <v>10</v>
      </c>
      <c r="F25" s="5"/>
      <c r="G25" s="7"/>
      <c r="H25" s="7"/>
      <c r="I25" s="5"/>
      <c r="J25" s="7"/>
    </row>
    <row r="26" spans="1:10" x14ac:dyDescent="0.25">
      <c r="A26" s="58"/>
      <c r="B26" s="5" t="s">
        <v>25</v>
      </c>
      <c r="D26" s="5"/>
      <c r="E26" s="5"/>
      <c r="F26" s="5"/>
      <c r="G26" s="7"/>
      <c r="H26" s="7"/>
      <c r="I26" s="7"/>
      <c r="J26" s="7"/>
    </row>
    <row r="27" spans="1:10" x14ac:dyDescent="0.25">
      <c r="A27" s="58"/>
      <c r="B27" s="5" t="s">
        <v>156</v>
      </c>
      <c r="D27" s="5"/>
      <c r="E27" s="5"/>
      <c r="F27" s="5"/>
      <c r="G27" s="7"/>
      <c r="H27" s="7"/>
      <c r="I27" s="7"/>
      <c r="J27" s="7"/>
    </row>
    <row r="28" spans="1:10" x14ac:dyDescent="0.25">
      <c r="A28" s="58"/>
      <c r="B28" s="5" t="s">
        <v>60</v>
      </c>
      <c r="D28" s="5"/>
      <c r="E28" s="5"/>
      <c r="F28" s="5"/>
      <c r="G28" s="7"/>
      <c r="H28" s="7"/>
      <c r="I28" s="7"/>
      <c r="J28" s="7"/>
    </row>
    <row r="29" spans="1:10" x14ac:dyDescent="0.25">
      <c r="A29" s="58"/>
      <c r="B29" s="5" t="s">
        <v>79</v>
      </c>
      <c r="D29" s="8"/>
      <c r="E29" s="5"/>
      <c r="F29" s="5"/>
      <c r="G29" s="7"/>
      <c r="H29" s="7"/>
      <c r="I29" s="7"/>
      <c r="J29" s="7"/>
    </row>
    <row r="30" spans="1:10" x14ac:dyDescent="0.25">
      <c r="A30" s="57" t="s">
        <v>26</v>
      </c>
      <c r="B30" s="11"/>
      <c r="C30" s="12"/>
      <c r="D30" s="12">
        <f>SUM(D31:D35)</f>
        <v>9963</v>
      </c>
      <c r="E30" s="12">
        <f t="shared" ref="E30:F30" si="1">SUM(E31:E35)</f>
        <v>14080</v>
      </c>
      <c r="F30" s="12">
        <f t="shared" si="1"/>
        <v>9973</v>
      </c>
      <c r="G30" s="12"/>
      <c r="H30" s="12"/>
      <c r="I30" s="12"/>
      <c r="J30" s="12"/>
    </row>
    <row r="31" spans="1:10" x14ac:dyDescent="0.25">
      <c r="A31" s="57"/>
      <c r="B31" s="13" t="s">
        <v>27</v>
      </c>
      <c r="C31" s="14"/>
      <c r="D31" s="15">
        <v>9963</v>
      </c>
      <c r="E31" s="14">
        <v>9900</v>
      </c>
      <c r="F31" s="5">
        <v>9973</v>
      </c>
      <c r="G31" s="7"/>
      <c r="H31" s="7"/>
      <c r="I31" s="7"/>
      <c r="J31" s="7"/>
    </row>
    <row r="32" spans="1:10" x14ac:dyDescent="0.25">
      <c r="A32" s="57"/>
      <c r="B32" s="5" t="s">
        <v>28</v>
      </c>
      <c r="C32" s="15"/>
      <c r="D32" s="14"/>
      <c r="E32" s="13"/>
      <c r="F32" s="5"/>
      <c r="G32" s="7"/>
      <c r="H32" s="7"/>
      <c r="I32" s="7"/>
      <c r="J32" s="7"/>
    </row>
    <row r="33" spans="1:10" x14ac:dyDescent="0.25">
      <c r="A33" s="57"/>
      <c r="B33" s="5" t="s">
        <v>29</v>
      </c>
      <c r="C33" s="15"/>
      <c r="D33" s="14"/>
      <c r="E33" s="5"/>
      <c r="F33" s="5"/>
      <c r="G33" s="7"/>
      <c r="H33" s="7"/>
      <c r="I33" s="7"/>
      <c r="J33" s="7"/>
    </row>
    <row r="34" spans="1:10" x14ac:dyDescent="0.25">
      <c r="A34" s="57"/>
      <c r="B34" s="5" t="s">
        <v>30</v>
      </c>
      <c r="C34" s="15"/>
      <c r="D34" s="14"/>
      <c r="E34" s="5"/>
      <c r="F34" s="5"/>
      <c r="G34" s="7"/>
      <c r="H34" s="7"/>
      <c r="I34" s="7"/>
      <c r="J34" s="7"/>
    </row>
    <row r="35" spans="1:10" x14ac:dyDescent="0.25">
      <c r="A35" s="57"/>
      <c r="B35" s="8" t="s">
        <v>31</v>
      </c>
      <c r="C35" s="16"/>
      <c r="D35" s="17"/>
      <c r="E35" s="8">
        <v>4180</v>
      </c>
      <c r="F35" s="8"/>
      <c r="G35" s="10"/>
      <c r="H35" s="10"/>
      <c r="I35" s="10"/>
      <c r="J35" s="10"/>
    </row>
    <row r="36" spans="1:10" x14ac:dyDescent="0.25">
      <c r="A36" s="56" t="s">
        <v>32</v>
      </c>
      <c r="B36" s="5"/>
      <c r="C36" s="18"/>
      <c r="D36" s="18"/>
      <c r="E36" s="18">
        <f t="shared" ref="E36" si="2">SUM(E37:E42)</f>
        <v>93</v>
      </c>
      <c r="F36" s="18"/>
      <c r="G36" s="18"/>
      <c r="H36" s="18"/>
      <c r="I36" s="18"/>
      <c r="J36" s="18"/>
    </row>
    <row r="37" spans="1:10" x14ac:dyDescent="0.25">
      <c r="A37" s="57"/>
      <c r="B37" s="5" t="s">
        <v>33</v>
      </c>
      <c r="C37" s="5"/>
      <c r="E37" s="5"/>
      <c r="F37" s="5"/>
      <c r="G37" s="7"/>
      <c r="H37" s="7"/>
      <c r="I37" s="7"/>
      <c r="J37" s="7"/>
    </row>
    <row r="38" spans="1:10" x14ac:dyDescent="0.25">
      <c r="A38" s="58"/>
      <c r="B38" s="5" t="s">
        <v>34</v>
      </c>
      <c r="C38" s="5"/>
      <c r="E38" s="5">
        <v>27</v>
      </c>
      <c r="F38" s="5"/>
      <c r="G38" s="7"/>
      <c r="H38" s="7"/>
      <c r="I38" s="7"/>
      <c r="J38" s="7"/>
    </row>
    <row r="39" spans="1:10" x14ac:dyDescent="0.25">
      <c r="A39" s="58"/>
      <c r="B39" s="5" t="s">
        <v>35</v>
      </c>
      <c r="C39" s="5"/>
      <c r="E39" s="5"/>
      <c r="F39" s="5"/>
      <c r="G39" s="7"/>
      <c r="H39" s="7"/>
      <c r="I39" s="7"/>
      <c r="J39" s="7"/>
    </row>
    <row r="40" spans="1:10" x14ac:dyDescent="0.25">
      <c r="A40" s="58"/>
      <c r="B40" s="5" t="s">
        <v>36</v>
      </c>
      <c r="C40" s="5"/>
      <c r="E40" s="5">
        <v>5</v>
      </c>
      <c r="F40" s="5"/>
      <c r="G40" s="7"/>
      <c r="H40" s="7"/>
      <c r="I40" s="7"/>
      <c r="J40" s="7"/>
    </row>
    <row r="41" spans="1:10" x14ac:dyDescent="0.25">
      <c r="A41" s="58"/>
      <c r="B41" s="5" t="s">
        <v>37</v>
      </c>
      <c r="C41" s="5"/>
      <c r="E41" s="5"/>
      <c r="F41" s="5"/>
      <c r="G41" s="7"/>
      <c r="H41" s="7"/>
      <c r="I41" s="7"/>
      <c r="J41" s="7"/>
    </row>
    <row r="42" spans="1:10" x14ac:dyDescent="0.25">
      <c r="A42" s="58"/>
      <c r="B42" s="5" t="s">
        <v>38</v>
      </c>
      <c r="C42" s="8"/>
      <c r="E42" s="8">
        <v>61</v>
      </c>
      <c r="F42" s="5"/>
      <c r="G42" s="7"/>
      <c r="H42" s="7"/>
      <c r="I42" s="7"/>
      <c r="J42" s="7"/>
    </row>
    <row r="43" spans="1:10" x14ac:dyDescent="0.25">
      <c r="A43" s="66" t="s">
        <v>39</v>
      </c>
      <c r="B43" s="11"/>
      <c r="C43" s="6"/>
      <c r="D43" s="6">
        <f t="shared" ref="D43:F43" si="3">SUM(D44:D61)</f>
        <v>2407</v>
      </c>
      <c r="E43" s="6">
        <f t="shared" si="3"/>
        <v>14292</v>
      </c>
      <c r="F43" s="6">
        <f t="shared" si="3"/>
        <v>272</v>
      </c>
      <c r="G43" s="6"/>
      <c r="H43" s="6"/>
      <c r="I43" s="6"/>
      <c r="J43" s="6"/>
    </row>
    <row r="44" spans="1:10" x14ac:dyDescent="0.25">
      <c r="A44" s="67"/>
      <c r="B44" s="5" t="s">
        <v>40</v>
      </c>
      <c r="D44" s="5"/>
      <c r="E44" s="7">
        <v>1004</v>
      </c>
      <c r="F44" s="5">
        <v>145</v>
      </c>
      <c r="G44" s="7"/>
      <c r="H44" s="7"/>
      <c r="I44" s="7"/>
      <c r="J44" s="7"/>
    </row>
    <row r="45" spans="1:10" x14ac:dyDescent="0.25">
      <c r="A45" s="67"/>
      <c r="B45" s="5" t="s">
        <v>41</v>
      </c>
      <c r="D45" s="5"/>
      <c r="E45" s="7">
        <v>3020</v>
      </c>
      <c r="F45" s="5"/>
      <c r="G45" s="7"/>
      <c r="H45" s="7"/>
      <c r="I45" s="7"/>
      <c r="J45" s="7"/>
    </row>
    <row r="46" spans="1:10" x14ac:dyDescent="0.25">
      <c r="A46" s="67"/>
      <c r="B46" s="5" t="s">
        <v>42</v>
      </c>
      <c r="D46" s="5"/>
      <c r="E46" s="7">
        <v>2835</v>
      </c>
      <c r="F46" s="5"/>
      <c r="G46" s="7"/>
      <c r="H46" s="7"/>
      <c r="I46" s="7"/>
      <c r="J46" s="7"/>
    </row>
    <row r="47" spans="1:10" x14ac:dyDescent="0.25">
      <c r="A47" s="67"/>
      <c r="B47" s="5" t="s">
        <v>43</v>
      </c>
      <c r="D47" s="5"/>
      <c r="E47" s="7">
        <v>4005</v>
      </c>
      <c r="F47" s="5"/>
      <c r="G47" s="7"/>
      <c r="H47" s="7"/>
      <c r="I47" s="7"/>
      <c r="J47" s="7"/>
    </row>
    <row r="48" spans="1:10" x14ac:dyDescent="0.25">
      <c r="A48" s="67"/>
      <c r="B48" s="5" t="s">
        <v>68</v>
      </c>
      <c r="D48" s="5"/>
      <c r="E48" s="7"/>
      <c r="F48" s="7">
        <v>127</v>
      </c>
      <c r="G48" s="7"/>
      <c r="H48" s="7"/>
      <c r="I48" s="7"/>
      <c r="J48" s="7"/>
    </row>
    <row r="49" spans="1:10" x14ac:dyDescent="0.25">
      <c r="A49" s="67"/>
      <c r="B49" s="5" t="s">
        <v>45</v>
      </c>
      <c r="D49" s="5"/>
      <c r="E49" s="7">
        <v>1800</v>
      </c>
      <c r="F49" s="5"/>
      <c r="G49" s="7"/>
      <c r="H49" s="7"/>
      <c r="I49" s="7"/>
      <c r="J49" s="7"/>
    </row>
    <row r="50" spans="1:10" x14ac:dyDescent="0.25">
      <c r="A50" s="67"/>
      <c r="B50" s="5" t="s">
        <v>46</v>
      </c>
      <c r="D50" s="5">
        <v>463</v>
      </c>
      <c r="E50" s="7">
        <v>20</v>
      </c>
      <c r="F50" s="5"/>
      <c r="G50" s="7"/>
      <c r="H50" s="7"/>
      <c r="I50" s="7"/>
      <c r="J50" s="7"/>
    </row>
    <row r="51" spans="1:10" x14ac:dyDescent="0.25">
      <c r="A51" s="67"/>
      <c r="B51" s="5" t="s">
        <v>66</v>
      </c>
      <c r="D51" s="5">
        <v>600</v>
      </c>
      <c r="E51" s="7">
        <v>15</v>
      </c>
      <c r="F51" s="5"/>
      <c r="G51" s="7"/>
      <c r="H51" s="7"/>
      <c r="I51" s="7"/>
      <c r="J51" s="7"/>
    </row>
    <row r="52" spans="1:10" x14ac:dyDescent="0.25">
      <c r="A52" s="67"/>
      <c r="B52" s="5" t="s">
        <v>63</v>
      </c>
      <c r="D52" s="5">
        <v>565</v>
      </c>
      <c r="E52" s="7"/>
      <c r="F52" s="5"/>
      <c r="G52" s="7"/>
      <c r="H52" s="7"/>
      <c r="I52" s="7"/>
      <c r="J52" s="7"/>
    </row>
    <row r="53" spans="1:10" x14ac:dyDescent="0.25">
      <c r="A53" s="67"/>
      <c r="B53" s="5" t="s">
        <v>143</v>
      </c>
      <c r="D53" s="5">
        <v>779</v>
      </c>
      <c r="E53" s="7"/>
      <c r="F53" s="5"/>
      <c r="G53" s="7"/>
      <c r="H53" s="7"/>
      <c r="I53" s="7"/>
      <c r="J53" s="7"/>
    </row>
    <row r="54" spans="1:10" x14ac:dyDescent="0.25">
      <c r="A54" s="67"/>
      <c r="B54" s="5" t="s">
        <v>47</v>
      </c>
      <c r="D54" s="5"/>
      <c r="E54" s="7"/>
      <c r="F54" s="5"/>
      <c r="G54" s="7"/>
      <c r="H54" s="7"/>
      <c r="I54" s="7"/>
      <c r="J54" s="7"/>
    </row>
    <row r="55" spans="1:10" x14ac:dyDescent="0.25">
      <c r="A55" s="67"/>
      <c r="B55" s="5" t="s">
        <v>141</v>
      </c>
      <c r="D55" s="5"/>
      <c r="E55" s="7">
        <v>300</v>
      </c>
      <c r="F55" s="5"/>
      <c r="G55" s="7"/>
      <c r="H55" s="7"/>
      <c r="I55" s="7"/>
      <c r="J55" s="7"/>
    </row>
    <row r="56" spans="1:10" x14ac:dyDescent="0.25">
      <c r="A56" s="67"/>
      <c r="B56" s="5" t="s">
        <v>142</v>
      </c>
      <c r="D56" s="5"/>
      <c r="E56" s="7">
        <v>102</v>
      </c>
      <c r="F56" s="5"/>
      <c r="G56" s="7"/>
      <c r="H56" s="7"/>
      <c r="I56" s="7"/>
      <c r="J56" s="7"/>
    </row>
    <row r="57" spans="1:10" x14ac:dyDescent="0.25">
      <c r="A57" s="67"/>
      <c r="B57" s="5" t="s">
        <v>48</v>
      </c>
      <c r="D57" s="5"/>
      <c r="E57" s="7"/>
      <c r="F57" s="5"/>
      <c r="G57" s="7"/>
      <c r="H57" s="7"/>
      <c r="I57" s="7"/>
      <c r="J57" s="7"/>
    </row>
    <row r="58" spans="1:10" x14ac:dyDescent="0.25">
      <c r="A58" s="67"/>
      <c r="B58" s="5" t="s">
        <v>49</v>
      </c>
      <c r="D58" s="5"/>
      <c r="E58" s="7">
        <v>1191</v>
      </c>
      <c r="F58" s="5"/>
      <c r="G58" s="7"/>
      <c r="H58" s="7"/>
      <c r="I58" s="7"/>
      <c r="J58" s="7"/>
    </row>
    <row r="59" spans="1:10" x14ac:dyDescent="0.25">
      <c r="A59" s="67"/>
      <c r="B59" s="5" t="s">
        <v>212</v>
      </c>
      <c r="D59" s="5"/>
      <c r="E59" s="7"/>
      <c r="F59" s="5"/>
      <c r="G59" s="7"/>
      <c r="H59" s="7"/>
      <c r="I59" s="7"/>
      <c r="J59" s="7"/>
    </row>
    <row r="60" spans="1:10" x14ac:dyDescent="0.25">
      <c r="A60" s="67"/>
      <c r="B60" s="5" t="s">
        <v>210</v>
      </c>
      <c r="C60" s="5"/>
      <c r="D60" s="5"/>
      <c r="E60" s="5"/>
      <c r="F60" s="5"/>
      <c r="G60" s="5"/>
      <c r="H60" s="5"/>
      <c r="I60" s="5"/>
      <c r="J60" s="5"/>
    </row>
    <row r="61" spans="1:10" x14ac:dyDescent="0.25">
      <c r="A61" s="68"/>
      <c r="B61" s="8" t="s">
        <v>211</v>
      </c>
      <c r="C61" s="8"/>
      <c r="D61" s="8"/>
      <c r="E61" s="8"/>
      <c r="F61" s="8"/>
      <c r="G61" s="8"/>
      <c r="H61" s="8"/>
      <c r="I61" s="8"/>
      <c r="J61" s="8"/>
    </row>
    <row r="62" spans="1:10" x14ac:dyDescent="0.25">
      <c r="A62" s="54" t="s">
        <v>50</v>
      </c>
      <c r="B62" s="5"/>
      <c r="C62" s="44"/>
      <c r="D62" s="44"/>
      <c r="E62" s="44">
        <f t="shared" ref="E62" si="4">SUM(E63:E68)</f>
        <v>1000</v>
      </c>
      <c r="F62" s="44"/>
      <c r="G62" s="44"/>
      <c r="H62" s="44"/>
      <c r="I62" s="44"/>
      <c r="J62" s="44"/>
    </row>
    <row r="63" spans="1:10" x14ac:dyDescent="0.25">
      <c r="A63" s="54"/>
      <c r="B63" s="5" t="s">
        <v>51</v>
      </c>
      <c r="D63" s="5"/>
      <c r="E63" s="7">
        <v>300</v>
      </c>
      <c r="F63" s="5"/>
      <c r="G63" s="7"/>
      <c r="H63" s="7"/>
      <c r="I63" s="7"/>
      <c r="J63" s="7"/>
    </row>
    <row r="64" spans="1:10" x14ac:dyDescent="0.25">
      <c r="A64" s="54"/>
      <c r="B64" s="5" t="s">
        <v>94</v>
      </c>
      <c r="D64" s="5"/>
      <c r="E64" s="7"/>
      <c r="F64" s="5"/>
      <c r="G64" s="7"/>
      <c r="H64" s="7"/>
      <c r="I64" s="7"/>
      <c r="J64" s="7"/>
    </row>
    <row r="65" spans="1:10" x14ac:dyDescent="0.25">
      <c r="A65" s="54"/>
      <c r="B65" s="5" t="s">
        <v>52</v>
      </c>
      <c r="D65" s="5"/>
      <c r="E65" s="7">
        <v>300</v>
      </c>
      <c r="F65" s="5"/>
      <c r="G65" s="7"/>
      <c r="H65" s="7"/>
      <c r="I65" s="7"/>
      <c r="J65" s="7"/>
    </row>
    <row r="66" spans="1:10" x14ac:dyDescent="0.25">
      <c r="A66" s="54"/>
      <c r="B66" s="5" t="s">
        <v>53</v>
      </c>
      <c r="D66" s="5"/>
      <c r="E66" s="7"/>
      <c r="F66" s="5"/>
      <c r="G66" s="7"/>
      <c r="H66" s="7"/>
      <c r="I66" s="7"/>
      <c r="J66" s="7"/>
    </row>
    <row r="67" spans="1:10" x14ac:dyDescent="0.25">
      <c r="A67" s="54"/>
      <c r="B67" s="5" t="s">
        <v>54</v>
      </c>
      <c r="D67" s="5"/>
      <c r="E67" s="7">
        <v>400</v>
      </c>
      <c r="F67" s="5"/>
      <c r="G67" s="7"/>
      <c r="H67" s="7"/>
      <c r="I67" s="7"/>
      <c r="J67" s="7"/>
    </row>
    <row r="68" spans="1:10" x14ac:dyDescent="0.25">
      <c r="A68" s="55"/>
      <c r="B68" s="8" t="s">
        <v>144</v>
      </c>
      <c r="C68" s="9"/>
      <c r="D68" s="8"/>
      <c r="E68" s="10"/>
      <c r="F68" s="8"/>
      <c r="G68" s="10"/>
      <c r="H68" s="10"/>
      <c r="I68" s="10"/>
      <c r="J68" s="10"/>
    </row>
    <row r="69" spans="1:10" x14ac:dyDescent="0.25">
      <c r="A69" s="64" t="s">
        <v>145</v>
      </c>
      <c r="B69" s="11"/>
      <c r="C69" s="18"/>
      <c r="D69" s="18"/>
      <c r="E69" s="18"/>
      <c r="F69" s="18"/>
      <c r="G69" s="18">
        <f t="shared" ref="G69:I69" si="5">SUM(G70:G72)</f>
        <v>352</v>
      </c>
      <c r="H69" s="18"/>
      <c r="I69" s="18">
        <f t="shared" si="5"/>
        <v>27</v>
      </c>
      <c r="J69" s="18"/>
    </row>
    <row r="70" spans="1:10" x14ac:dyDescent="0.25">
      <c r="A70" s="65"/>
      <c r="B70" s="5" t="s">
        <v>146</v>
      </c>
      <c r="C70" s="5"/>
      <c r="D70" s="5"/>
      <c r="E70" s="5"/>
      <c r="F70" s="5"/>
      <c r="G70" s="5">
        <v>266</v>
      </c>
      <c r="H70" s="5"/>
      <c r="I70" s="5">
        <v>10</v>
      </c>
      <c r="J70" s="5"/>
    </row>
    <row r="71" spans="1:10" x14ac:dyDescent="0.25">
      <c r="A71" s="65"/>
      <c r="B71" s="5" t="s">
        <v>147</v>
      </c>
      <c r="C71" s="5"/>
      <c r="D71" s="5"/>
      <c r="E71" s="5"/>
      <c r="F71" s="5"/>
      <c r="G71" s="5">
        <v>86</v>
      </c>
      <c r="H71" s="5"/>
      <c r="I71" s="5">
        <v>17</v>
      </c>
      <c r="J71" s="5"/>
    </row>
    <row r="72" spans="1:10" x14ac:dyDescent="0.25">
      <c r="A72" s="65"/>
      <c r="B72" s="5" t="s">
        <v>24</v>
      </c>
      <c r="C72" s="5"/>
      <c r="D72" s="5"/>
      <c r="E72" s="5"/>
      <c r="F72" s="5"/>
      <c r="G72" s="5"/>
      <c r="H72" s="5"/>
      <c r="I72" s="5"/>
      <c r="J72" s="5"/>
    </row>
    <row r="73" spans="1:10" x14ac:dyDescent="0.25">
      <c r="A73" s="53" t="s">
        <v>55</v>
      </c>
      <c r="B73" s="53"/>
      <c r="C73" s="19">
        <f>SUM(C4,C11,C30,C36,C43,C62,C69)</f>
        <v>2655</v>
      </c>
      <c r="D73" s="19">
        <f t="shared" ref="D73:J73" si="6">SUM(D4,D11,D30,D36,D43,D62,D69)</f>
        <v>15068</v>
      </c>
      <c r="E73" s="19">
        <f t="shared" si="6"/>
        <v>31867</v>
      </c>
      <c r="F73" s="19">
        <f t="shared" si="6"/>
        <v>10245</v>
      </c>
      <c r="G73" s="19">
        <f t="shared" si="6"/>
        <v>352</v>
      </c>
      <c r="H73" s="19">
        <f t="shared" si="6"/>
        <v>0</v>
      </c>
      <c r="I73" s="19">
        <f t="shared" si="6"/>
        <v>27</v>
      </c>
      <c r="J73" s="19">
        <f t="shared" si="6"/>
        <v>0</v>
      </c>
    </row>
  </sheetData>
  <mergeCells count="11">
    <mergeCell ref="A1:J1"/>
    <mergeCell ref="A69:A72"/>
    <mergeCell ref="A36:A42"/>
    <mergeCell ref="A62:A68"/>
    <mergeCell ref="A43:A61"/>
    <mergeCell ref="A73:B73"/>
    <mergeCell ref="A4:A10"/>
    <mergeCell ref="A11:A29"/>
    <mergeCell ref="A30:A35"/>
    <mergeCell ref="B2:B3"/>
    <mergeCell ref="A2:A3"/>
  </mergeCells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8"/>
  <sheetViews>
    <sheetView zoomScale="90" zoomScaleNormal="90" workbookViewId="0">
      <pane ySplit="2" topLeftCell="A4" activePane="bottomLeft" state="frozen"/>
      <selection pane="bottomLeft" activeCell="A68" sqref="A1:I68"/>
    </sheetView>
  </sheetViews>
  <sheetFormatPr defaultRowHeight="15" x14ac:dyDescent="0.25"/>
  <cols>
    <col min="1" max="1" width="24.42578125" customWidth="1"/>
    <col min="2" max="2" width="23.28515625" customWidth="1"/>
    <col min="3" max="3" width="11.140625" customWidth="1"/>
    <col min="4" max="4" width="12" customWidth="1"/>
    <col min="5" max="5" width="11.42578125" customWidth="1"/>
    <col min="6" max="6" width="14.5703125" customWidth="1"/>
    <col min="7" max="7" width="12.7109375" customWidth="1"/>
    <col min="8" max="8" width="14.42578125" customWidth="1"/>
    <col min="9" max="9" width="12.140625" customWidth="1"/>
  </cols>
  <sheetData>
    <row r="1" spans="1:9" x14ac:dyDescent="0.25">
      <c r="A1" s="61" t="s">
        <v>221</v>
      </c>
      <c r="B1" s="62"/>
      <c r="C1" s="62"/>
      <c r="D1" s="62"/>
      <c r="E1" s="62"/>
      <c r="F1" s="62"/>
      <c r="G1" s="62"/>
      <c r="H1" s="62"/>
      <c r="I1" s="63"/>
    </row>
    <row r="2" spans="1:9" x14ac:dyDescent="0.25">
      <c r="A2" s="59" t="s">
        <v>0</v>
      </c>
      <c r="B2" s="59" t="s">
        <v>1</v>
      </c>
      <c r="C2" s="1" t="s">
        <v>4</v>
      </c>
      <c r="D2" s="1" t="s">
        <v>3</v>
      </c>
      <c r="E2" s="1" t="s">
        <v>5</v>
      </c>
      <c r="F2" s="1" t="s">
        <v>2</v>
      </c>
      <c r="G2" s="1" t="s">
        <v>56</v>
      </c>
      <c r="H2" s="1" t="s">
        <v>57</v>
      </c>
      <c r="I2" s="4" t="s">
        <v>6</v>
      </c>
    </row>
    <row r="3" spans="1:9" x14ac:dyDescent="0.25">
      <c r="A3" s="60"/>
      <c r="B3" s="60"/>
      <c r="C3" s="4" t="s">
        <v>220</v>
      </c>
      <c r="D3" s="4" t="s">
        <v>220</v>
      </c>
      <c r="E3" s="4" t="s">
        <v>220</v>
      </c>
      <c r="F3" s="4" t="s">
        <v>220</v>
      </c>
      <c r="G3" s="4" t="s">
        <v>220</v>
      </c>
      <c r="H3" s="4" t="s">
        <v>220</v>
      </c>
      <c r="I3" s="4" t="s">
        <v>220</v>
      </c>
    </row>
    <row r="4" spans="1:9" x14ac:dyDescent="0.25">
      <c r="A4" s="69" t="s">
        <v>9</v>
      </c>
      <c r="B4" s="20"/>
      <c r="C4" s="21">
        <f>SUM(C5:C9)</f>
        <v>20</v>
      </c>
      <c r="D4" s="21">
        <f t="shared" ref="D4:G4" si="0">SUM(D5:D9)</f>
        <v>1436</v>
      </c>
      <c r="E4" s="21"/>
      <c r="F4" s="21">
        <f t="shared" si="0"/>
        <v>1016</v>
      </c>
      <c r="G4" s="21">
        <f t="shared" si="0"/>
        <v>60</v>
      </c>
      <c r="H4" s="21"/>
      <c r="I4" s="21"/>
    </row>
    <row r="5" spans="1:9" x14ac:dyDescent="0.25">
      <c r="A5" s="54"/>
      <c r="B5" s="22" t="s">
        <v>12</v>
      </c>
      <c r="C5" s="23">
        <v>20</v>
      </c>
      <c r="D5" s="23">
        <v>60</v>
      </c>
      <c r="E5" s="24"/>
      <c r="F5" s="23"/>
      <c r="G5" s="25"/>
      <c r="H5" s="25"/>
      <c r="I5" s="25"/>
    </row>
    <row r="6" spans="1:9" x14ac:dyDescent="0.25">
      <c r="A6" s="54"/>
      <c r="B6" s="22" t="s">
        <v>148</v>
      </c>
      <c r="C6" s="23"/>
      <c r="D6" s="23"/>
      <c r="E6" s="24"/>
      <c r="F6" s="23"/>
      <c r="G6" s="25"/>
      <c r="H6" s="25"/>
      <c r="I6" s="25"/>
    </row>
    <row r="7" spans="1:9" x14ac:dyDescent="0.25">
      <c r="A7" s="54"/>
      <c r="B7" s="22" t="s">
        <v>13</v>
      </c>
      <c r="C7" s="23"/>
      <c r="D7" s="23"/>
      <c r="E7" s="24"/>
      <c r="F7" s="23"/>
      <c r="G7" s="25">
        <v>60</v>
      </c>
      <c r="H7" s="25"/>
      <c r="I7" s="25"/>
    </row>
    <row r="8" spans="1:9" x14ac:dyDescent="0.25">
      <c r="A8" s="54"/>
      <c r="B8" s="22" t="s">
        <v>58</v>
      </c>
      <c r="C8" s="23"/>
      <c r="D8" s="23"/>
      <c r="E8" s="24"/>
      <c r="F8" s="23"/>
      <c r="G8" s="25"/>
      <c r="H8" s="25"/>
      <c r="I8" s="25"/>
    </row>
    <row r="9" spans="1:9" x14ac:dyDescent="0.25">
      <c r="A9" s="55"/>
      <c r="B9" s="26" t="s">
        <v>10</v>
      </c>
      <c r="C9" s="27"/>
      <c r="D9" s="27">
        <v>1376</v>
      </c>
      <c r="E9" s="28"/>
      <c r="F9" s="27">
        <v>1016</v>
      </c>
      <c r="G9" s="29"/>
      <c r="H9" s="29"/>
      <c r="I9" s="29"/>
    </row>
    <row r="10" spans="1:9" x14ac:dyDescent="0.25">
      <c r="A10" s="69" t="s">
        <v>15</v>
      </c>
      <c r="B10" s="30"/>
      <c r="C10" s="24">
        <f>SUM(C11:C26)</f>
        <v>742</v>
      </c>
      <c r="D10" s="24"/>
      <c r="E10" s="24"/>
      <c r="F10" s="24"/>
      <c r="G10" s="24">
        <f t="shared" ref="G10" si="1">SUM(G11:G26)</f>
        <v>200</v>
      </c>
      <c r="H10" s="24"/>
      <c r="I10" s="24"/>
    </row>
    <row r="11" spans="1:9" x14ac:dyDescent="0.25">
      <c r="A11" s="54"/>
      <c r="B11" s="31" t="s">
        <v>16</v>
      </c>
      <c r="C11" s="23">
        <v>56</v>
      </c>
      <c r="D11" s="23"/>
      <c r="E11" s="23"/>
      <c r="F11" s="23"/>
      <c r="G11" s="25"/>
      <c r="H11" s="25"/>
      <c r="I11" s="25"/>
    </row>
    <row r="12" spans="1:9" x14ac:dyDescent="0.25">
      <c r="A12" s="54"/>
      <c r="B12" s="31" t="s">
        <v>17</v>
      </c>
      <c r="C12" s="23">
        <v>228</v>
      </c>
      <c r="D12" s="23"/>
      <c r="E12" s="23"/>
      <c r="F12" s="23"/>
      <c r="G12" s="25"/>
      <c r="H12" s="25"/>
      <c r="I12" s="25"/>
    </row>
    <row r="13" spans="1:9" x14ac:dyDescent="0.25">
      <c r="A13" s="54"/>
      <c r="B13" s="31" t="s">
        <v>79</v>
      </c>
      <c r="C13" s="23"/>
      <c r="D13" s="23"/>
      <c r="E13" s="23"/>
      <c r="F13" s="23"/>
      <c r="G13" s="25"/>
      <c r="H13" s="25"/>
      <c r="I13" s="25"/>
    </row>
    <row r="14" spans="1:9" x14ac:dyDescent="0.25">
      <c r="A14" s="54"/>
      <c r="B14" s="31" t="s">
        <v>59</v>
      </c>
      <c r="C14" s="23">
        <v>107</v>
      </c>
      <c r="D14" s="23"/>
      <c r="E14" s="23"/>
      <c r="F14" s="23"/>
      <c r="G14" s="25"/>
      <c r="H14" s="25"/>
      <c r="I14" s="25"/>
    </row>
    <row r="15" spans="1:9" x14ac:dyDescent="0.25">
      <c r="A15" s="54"/>
      <c r="B15" s="31" t="s">
        <v>19</v>
      </c>
      <c r="C15" s="23">
        <v>90</v>
      </c>
      <c r="D15" s="23"/>
      <c r="E15" s="23"/>
      <c r="F15" s="23"/>
      <c r="G15" s="25"/>
      <c r="H15" s="25"/>
      <c r="I15" s="25"/>
    </row>
    <row r="16" spans="1:9" x14ac:dyDescent="0.25">
      <c r="A16" s="54"/>
      <c r="B16" s="31" t="s">
        <v>78</v>
      </c>
      <c r="C16" s="23">
        <v>70</v>
      </c>
      <c r="D16" s="23"/>
      <c r="E16" s="23"/>
      <c r="F16" s="23"/>
      <c r="G16" s="25"/>
      <c r="H16" s="25"/>
      <c r="I16" s="25"/>
    </row>
    <row r="17" spans="1:9" x14ac:dyDescent="0.25">
      <c r="A17" s="54"/>
      <c r="B17" s="31" t="s">
        <v>149</v>
      </c>
      <c r="C17" s="23">
        <v>30</v>
      </c>
      <c r="D17" s="23"/>
      <c r="E17" s="23"/>
      <c r="F17" s="23"/>
      <c r="G17" s="25"/>
      <c r="H17" s="25"/>
      <c r="I17" s="25"/>
    </row>
    <row r="18" spans="1:9" x14ac:dyDescent="0.25">
      <c r="A18" s="54"/>
      <c r="B18" s="31" t="s">
        <v>20</v>
      </c>
      <c r="C18" s="23">
        <v>10</v>
      </c>
      <c r="D18" s="23"/>
      <c r="E18" s="23"/>
      <c r="F18" s="23"/>
      <c r="G18" s="25"/>
      <c r="H18" s="25"/>
      <c r="I18" s="25"/>
    </row>
    <row r="19" spans="1:9" x14ac:dyDescent="0.25">
      <c r="A19" s="54"/>
      <c r="B19" s="31" t="s">
        <v>21</v>
      </c>
      <c r="C19" s="23">
        <v>12</v>
      </c>
      <c r="D19" s="23"/>
      <c r="E19" s="23"/>
      <c r="F19" s="23"/>
      <c r="G19" s="25"/>
      <c r="H19" s="25"/>
      <c r="I19" s="25"/>
    </row>
    <row r="20" spans="1:9" x14ac:dyDescent="0.25">
      <c r="A20" s="54"/>
      <c r="B20" s="31" t="s">
        <v>22</v>
      </c>
      <c r="C20" s="23">
        <v>137</v>
      </c>
      <c r="D20" s="23"/>
      <c r="E20" s="23"/>
      <c r="F20" s="23"/>
      <c r="G20" s="25"/>
      <c r="H20" s="25"/>
      <c r="I20" s="25"/>
    </row>
    <row r="21" spans="1:9" x14ac:dyDescent="0.25">
      <c r="A21" s="54"/>
      <c r="B21" s="31" t="s">
        <v>23</v>
      </c>
      <c r="C21" s="23"/>
      <c r="D21" s="23"/>
      <c r="E21" s="23"/>
      <c r="F21" s="23"/>
      <c r="G21" s="25"/>
      <c r="H21" s="25"/>
      <c r="I21" s="25"/>
    </row>
    <row r="22" spans="1:9" x14ac:dyDescent="0.25">
      <c r="A22" s="54"/>
      <c r="B22" s="31" t="s">
        <v>18</v>
      </c>
      <c r="C22" s="23"/>
      <c r="D22" s="23"/>
      <c r="E22" s="23"/>
      <c r="F22" s="23"/>
      <c r="G22" s="25"/>
      <c r="H22" s="25"/>
      <c r="I22" s="25"/>
    </row>
    <row r="23" spans="1:9" x14ac:dyDescent="0.25">
      <c r="A23" s="54"/>
      <c r="B23" s="31" t="s">
        <v>60</v>
      </c>
      <c r="C23" s="23"/>
      <c r="D23" s="23"/>
      <c r="E23" s="23"/>
      <c r="F23" s="23"/>
      <c r="G23" s="25"/>
      <c r="H23" s="25"/>
      <c r="I23" s="25"/>
    </row>
    <row r="24" spans="1:9" x14ac:dyDescent="0.25">
      <c r="A24" s="70"/>
      <c r="B24" s="31" t="s">
        <v>136</v>
      </c>
      <c r="C24" s="23">
        <v>2</v>
      </c>
      <c r="D24" s="23"/>
      <c r="E24" s="23"/>
      <c r="F24" s="23"/>
      <c r="G24" s="25"/>
      <c r="H24" s="25"/>
      <c r="I24" s="25"/>
    </row>
    <row r="25" spans="1:9" x14ac:dyDescent="0.25">
      <c r="A25" s="70"/>
      <c r="B25" s="31" t="s">
        <v>61</v>
      </c>
      <c r="C25" s="23"/>
      <c r="D25" s="23"/>
      <c r="E25" s="23"/>
      <c r="F25" s="23"/>
      <c r="G25" s="25"/>
      <c r="H25" s="25"/>
      <c r="I25" s="25"/>
    </row>
    <row r="26" spans="1:9" x14ac:dyDescent="0.25">
      <c r="A26" s="56"/>
      <c r="B26" s="32" t="s">
        <v>62</v>
      </c>
      <c r="C26" s="23"/>
      <c r="D26" s="23"/>
      <c r="E26" s="23"/>
      <c r="F26" s="23"/>
      <c r="G26" s="25">
        <v>200</v>
      </c>
      <c r="H26" s="25"/>
      <c r="I26" s="25"/>
    </row>
    <row r="27" spans="1:9" x14ac:dyDescent="0.25">
      <c r="A27" s="54" t="s">
        <v>26</v>
      </c>
      <c r="B27" s="33"/>
      <c r="C27" s="34">
        <f>SUM(C28:C31)</f>
        <v>8210</v>
      </c>
      <c r="D27" s="34"/>
      <c r="E27" s="34"/>
      <c r="F27" s="34">
        <f t="shared" ref="F27" si="2">SUM(F28:F31)</f>
        <v>120</v>
      </c>
      <c r="G27" s="34"/>
      <c r="H27" s="34"/>
      <c r="I27" s="34"/>
    </row>
    <row r="28" spans="1:9" x14ac:dyDescent="0.25">
      <c r="A28" s="54"/>
      <c r="B28" s="22" t="s">
        <v>28</v>
      </c>
      <c r="C28" s="23"/>
      <c r="D28" s="23"/>
      <c r="E28" s="24"/>
      <c r="F28" s="23"/>
      <c r="G28" s="25"/>
      <c r="H28" s="25"/>
      <c r="I28" s="25"/>
    </row>
    <row r="29" spans="1:9" x14ac:dyDescent="0.25">
      <c r="A29" s="54"/>
      <c r="B29" s="22" t="s">
        <v>27</v>
      </c>
      <c r="C29" s="35">
        <v>5200</v>
      </c>
      <c r="D29" s="35"/>
      <c r="E29" s="23"/>
      <c r="F29" s="23"/>
      <c r="G29" s="25"/>
      <c r="H29" s="25"/>
      <c r="I29" s="25"/>
    </row>
    <row r="30" spans="1:9" x14ac:dyDescent="0.25">
      <c r="A30" s="54"/>
      <c r="B30" s="22" t="s">
        <v>29</v>
      </c>
      <c r="C30" s="35"/>
      <c r="D30" s="35"/>
      <c r="E30" s="23"/>
      <c r="F30" s="23">
        <v>120</v>
      </c>
      <c r="G30" s="25"/>
      <c r="H30" s="25"/>
      <c r="I30" s="25"/>
    </row>
    <row r="31" spans="1:9" x14ac:dyDescent="0.25">
      <c r="A31" s="55"/>
      <c r="B31" s="26" t="s">
        <v>31</v>
      </c>
      <c r="C31" s="35">
        <v>3010</v>
      </c>
      <c r="D31" s="35"/>
      <c r="E31" s="23"/>
      <c r="F31" s="27"/>
      <c r="G31" s="29"/>
      <c r="H31" s="29"/>
      <c r="I31" s="29"/>
    </row>
    <row r="32" spans="1:9" x14ac:dyDescent="0.25">
      <c r="A32" s="69" t="s">
        <v>32</v>
      </c>
      <c r="B32" s="20"/>
      <c r="C32" s="21">
        <f>SUM(C33:C38)</f>
        <v>70</v>
      </c>
      <c r="D32" s="21"/>
      <c r="E32" s="21"/>
      <c r="F32" s="21"/>
      <c r="G32" s="21">
        <f t="shared" ref="G32" si="3">SUM(G33:G38)</f>
        <v>120</v>
      </c>
      <c r="H32" s="21"/>
      <c r="I32" s="21"/>
    </row>
    <row r="33" spans="1:9" x14ac:dyDescent="0.25">
      <c r="A33" s="54"/>
      <c r="B33" s="22" t="s">
        <v>38</v>
      </c>
      <c r="C33" s="23"/>
      <c r="D33" s="23"/>
      <c r="E33" s="23"/>
      <c r="F33" s="23"/>
      <c r="G33" s="25">
        <v>100</v>
      </c>
      <c r="H33" s="25"/>
      <c r="I33" s="25"/>
    </row>
    <row r="34" spans="1:9" x14ac:dyDescent="0.25">
      <c r="A34" s="54"/>
      <c r="B34" s="52" t="s">
        <v>164</v>
      </c>
      <c r="C34" s="23"/>
      <c r="D34" s="23"/>
      <c r="E34" s="23"/>
      <c r="F34" s="23"/>
      <c r="G34" s="25"/>
      <c r="H34" s="25"/>
      <c r="I34" s="25"/>
    </row>
    <row r="35" spans="1:9" x14ac:dyDescent="0.25">
      <c r="A35" s="54"/>
      <c r="B35" s="22" t="s">
        <v>36</v>
      </c>
      <c r="C35" s="23">
        <v>25</v>
      </c>
      <c r="D35" s="23"/>
      <c r="E35" s="23"/>
      <c r="F35" s="23"/>
      <c r="G35" s="25">
        <v>10</v>
      </c>
      <c r="H35" s="25"/>
      <c r="I35" s="25"/>
    </row>
    <row r="36" spans="1:9" x14ac:dyDescent="0.25">
      <c r="A36" s="54"/>
      <c r="B36" s="22" t="s">
        <v>64</v>
      </c>
      <c r="C36" s="23"/>
      <c r="D36" s="23"/>
      <c r="E36" s="23"/>
      <c r="F36" s="23"/>
      <c r="G36" s="25"/>
      <c r="H36" s="25"/>
      <c r="I36" s="25"/>
    </row>
    <row r="37" spans="1:9" x14ac:dyDescent="0.25">
      <c r="A37" s="54"/>
      <c r="B37" s="22" t="s">
        <v>34</v>
      </c>
      <c r="C37" s="23">
        <v>45</v>
      </c>
      <c r="D37" s="23"/>
      <c r="E37" s="23"/>
      <c r="F37" s="23"/>
      <c r="G37" s="25">
        <v>10</v>
      </c>
      <c r="H37" s="25"/>
      <c r="I37" s="25"/>
    </row>
    <row r="38" spans="1:9" x14ac:dyDescent="0.25">
      <c r="A38" s="55"/>
      <c r="B38" s="26" t="s">
        <v>65</v>
      </c>
      <c r="C38" s="23"/>
      <c r="D38" s="27"/>
      <c r="E38" s="27"/>
      <c r="F38" s="23"/>
      <c r="G38" s="25"/>
      <c r="H38" s="25"/>
      <c r="I38" s="25"/>
    </row>
    <row r="39" spans="1:9" x14ac:dyDescent="0.25">
      <c r="A39" s="69" t="s">
        <v>39</v>
      </c>
      <c r="B39" s="20"/>
      <c r="C39" s="21">
        <f>SUM(C40:C57)</f>
        <v>100</v>
      </c>
      <c r="D39" s="21"/>
      <c r="E39" s="21">
        <f t="shared" ref="E39" si="4">SUM(E40:E57)</f>
        <v>9</v>
      </c>
      <c r="F39" s="21"/>
      <c r="G39" s="21"/>
      <c r="H39" s="21"/>
      <c r="I39" s="21"/>
    </row>
    <row r="40" spans="1:9" x14ac:dyDescent="0.25">
      <c r="A40" s="54"/>
      <c r="B40" s="22" t="s">
        <v>66</v>
      </c>
      <c r="C40" s="23"/>
      <c r="D40" s="23"/>
      <c r="E40" s="23"/>
      <c r="F40" s="23"/>
      <c r="G40" s="25"/>
      <c r="H40" s="25"/>
      <c r="I40" s="25"/>
    </row>
    <row r="41" spans="1:9" x14ac:dyDescent="0.25">
      <c r="A41" s="54"/>
      <c r="B41" s="22" t="s">
        <v>42</v>
      </c>
      <c r="C41" s="23">
        <v>12</v>
      </c>
      <c r="D41" s="23"/>
      <c r="E41" s="23"/>
      <c r="F41" s="23"/>
      <c r="G41" s="25"/>
      <c r="H41" s="25"/>
      <c r="I41" s="25"/>
    </row>
    <row r="42" spans="1:9" x14ac:dyDescent="0.25">
      <c r="A42" s="54"/>
      <c r="B42" s="22" t="s">
        <v>150</v>
      </c>
      <c r="C42" s="23"/>
      <c r="D42" s="23"/>
      <c r="E42" s="23"/>
      <c r="F42" s="23"/>
      <c r="G42" s="25"/>
      <c r="H42" s="25"/>
      <c r="I42" s="25"/>
    </row>
    <row r="43" spans="1:9" x14ac:dyDescent="0.25">
      <c r="A43" s="54"/>
      <c r="B43" s="22" t="s">
        <v>40</v>
      </c>
      <c r="C43" s="23">
        <v>10</v>
      </c>
      <c r="D43" s="23"/>
      <c r="E43" s="23">
        <v>9</v>
      </c>
      <c r="F43" s="23"/>
      <c r="G43" s="25"/>
      <c r="H43" s="25"/>
      <c r="I43" s="25"/>
    </row>
    <row r="44" spans="1:9" x14ac:dyDescent="0.25">
      <c r="A44" s="54"/>
      <c r="B44" s="22" t="s">
        <v>41</v>
      </c>
      <c r="C44" s="23">
        <v>10</v>
      </c>
      <c r="D44" s="23"/>
      <c r="E44" s="23"/>
      <c r="F44" s="23"/>
      <c r="G44" s="25"/>
      <c r="H44" s="25"/>
      <c r="I44" s="25"/>
    </row>
    <row r="45" spans="1:9" x14ac:dyDescent="0.25">
      <c r="A45" s="54"/>
      <c r="B45" s="22" t="s">
        <v>43</v>
      </c>
      <c r="C45" s="23">
        <v>52</v>
      </c>
      <c r="D45" s="23"/>
      <c r="E45" s="23"/>
      <c r="F45" s="23"/>
      <c r="G45" s="25"/>
      <c r="H45" s="25"/>
      <c r="I45" s="25"/>
    </row>
    <row r="46" spans="1:9" x14ac:dyDescent="0.25">
      <c r="A46" s="54"/>
      <c r="B46" s="22" t="s">
        <v>68</v>
      </c>
      <c r="C46" s="23"/>
      <c r="D46" s="23"/>
      <c r="E46" s="23"/>
      <c r="F46" s="23"/>
      <c r="G46" s="25"/>
      <c r="H46" s="25"/>
      <c r="I46" s="25"/>
    </row>
    <row r="47" spans="1:9" x14ac:dyDescent="0.25">
      <c r="A47" s="54"/>
      <c r="B47" s="22" t="s">
        <v>151</v>
      </c>
      <c r="C47" s="23"/>
      <c r="D47" s="23"/>
      <c r="E47" s="23"/>
      <c r="F47" s="23"/>
      <c r="G47" s="25"/>
      <c r="H47" s="25"/>
      <c r="I47" s="25"/>
    </row>
    <row r="48" spans="1:9" x14ac:dyDescent="0.25">
      <c r="A48" s="54"/>
      <c r="B48" s="22" t="s">
        <v>45</v>
      </c>
      <c r="C48" s="23">
        <v>2</v>
      </c>
      <c r="D48" s="23"/>
      <c r="E48" s="23"/>
      <c r="F48" s="23"/>
      <c r="G48" s="25"/>
      <c r="H48" s="25"/>
      <c r="I48" s="25"/>
    </row>
    <row r="49" spans="1:9" x14ac:dyDescent="0.25">
      <c r="A49" s="54"/>
      <c r="B49" s="22" t="s">
        <v>70</v>
      </c>
      <c r="C49" s="23">
        <v>2</v>
      </c>
      <c r="D49" s="23"/>
      <c r="E49" s="23"/>
      <c r="F49" s="23"/>
      <c r="G49" s="25"/>
      <c r="H49" s="25"/>
      <c r="I49" s="25"/>
    </row>
    <row r="50" spans="1:9" x14ac:dyDescent="0.25">
      <c r="A50" s="54"/>
      <c r="B50" s="22" t="s">
        <v>152</v>
      </c>
      <c r="C50" s="23">
        <v>2</v>
      </c>
      <c r="D50" s="23"/>
      <c r="E50" s="23"/>
      <c r="F50" s="23"/>
      <c r="G50" s="25"/>
      <c r="H50" s="25"/>
      <c r="I50" s="25"/>
    </row>
    <row r="51" spans="1:9" x14ac:dyDescent="0.25">
      <c r="A51" s="54"/>
      <c r="B51" s="22" t="s">
        <v>54</v>
      </c>
      <c r="C51" s="23"/>
      <c r="D51" s="23"/>
      <c r="E51" s="23"/>
      <c r="F51" s="23"/>
      <c r="G51" s="25"/>
      <c r="H51" s="25"/>
      <c r="I51" s="25"/>
    </row>
    <row r="52" spans="1:9" x14ac:dyDescent="0.25">
      <c r="A52" s="54"/>
      <c r="B52" s="22" t="s">
        <v>47</v>
      </c>
      <c r="C52" s="23"/>
      <c r="D52" s="23"/>
      <c r="E52" s="23"/>
      <c r="F52" s="23"/>
      <c r="G52" s="25"/>
      <c r="H52" s="25"/>
      <c r="I52" s="25"/>
    </row>
    <row r="53" spans="1:9" x14ac:dyDescent="0.25">
      <c r="A53" s="54"/>
      <c r="B53" s="22" t="s">
        <v>48</v>
      </c>
      <c r="C53" s="23"/>
      <c r="D53" s="23"/>
      <c r="E53" s="23"/>
      <c r="F53" s="23"/>
      <c r="G53" s="25"/>
      <c r="H53" s="25"/>
      <c r="I53" s="25"/>
    </row>
    <row r="54" spans="1:9" x14ac:dyDescent="0.25">
      <c r="A54" s="54"/>
      <c r="B54" s="22" t="s">
        <v>143</v>
      </c>
      <c r="C54" s="23"/>
      <c r="D54" s="23"/>
      <c r="E54" s="23"/>
      <c r="F54" s="23"/>
      <c r="G54" s="25"/>
      <c r="H54" s="25"/>
      <c r="I54" s="25"/>
    </row>
    <row r="55" spans="1:9" x14ac:dyDescent="0.25">
      <c r="A55" s="54"/>
      <c r="B55" s="22" t="s">
        <v>211</v>
      </c>
      <c r="C55" s="23"/>
      <c r="D55" s="23"/>
      <c r="E55" s="23"/>
      <c r="F55" s="23"/>
      <c r="G55" s="25"/>
      <c r="H55" s="25"/>
      <c r="I55" s="25"/>
    </row>
    <row r="56" spans="1:9" x14ac:dyDescent="0.25">
      <c r="A56" s="54"/>
      <c r="B56" s="22" t="s">
        <v>227</v>
      </c>
      <c r="C56" s="23">
        <v>10</v>
      </c>
      <c r="D56" s="23"/>
      <c r="E56" s="23"/>
      <c r="F56" s="23"/>
      <c r="G56" s="25"/>
      <c r="H56" s="25"/>
      <c r="I56" s="25"/>
    </row>
    <row r="57" spans="1:9" x14ac:dyDescent="0.25">
      <c r="A57" s="54"/>
      <c r="B57" s="22" t="s">
        <v>49</v>
      </c>
      <c r="C57" s="23"/>
      <c r="D57" s="23"/>
      <c r="E57" s="23"/>
      <c r="F57" s="23"/>
      <c r="G57" s="25"/>
      <c r="H57" s="25"/>
      <c r="I57" s="25"/>
    </row>
    <row r="58" spans="1:9" x14ac:dyDescent="0.25">
      <c r="A58" s="69" t="s">
        <v>71</v>
      </c>
      <c r="B58" s="36"/>
      <c r="C58" s="21"/>
      <c r="D58" s="21"/>
      <c r="E58" s="21"/>
      <c r="F58" s="21"/>
      <c r="G58" s="21"/>
      <c r="H58" s="21"/>
      <c r="I58" s="21"/>
    </row>
    <row r="59" spans="1:9" x14ac:dyDescent="0.25">
      <c r="A59" s="54"/>
      <c r="B59" s="22" t="s">
        <v>72</v>
      </c>
      <c r="C59" s="23"/>
      <c r="D59" s="23"/>
      <c r="E59" s="24"/>
      <c r="F59" s="23"/>
      <c r="G59" s="25"/>
      <c r="H59" s="25"/>
      <c r="I59" s="25"/>
    </row>
    <row r="60" spans="1:9" x14ac:dyDescent="0.25">
      <c r="A60" s="54"/>
      <c r="B60" s="22" t="s">
        <v>52</v>
      </c>
      <c r="C60" s="23"/>
      <c r="D60" s="23"/>
      <c r="E60" s="24"/>
      <c r="F60" s="23"/>
      <c r="G60" s="25"/>
      <c r="H60" s="25"/>
      <c r="I60" s="25"/>
    </row>
    <row r="61" spans="1:9" x14ac:dyDescent="0.25">
      <c r="A61" s="54"/>
      <c r="B61" s="22" t="s">
        <v>54</v>
      </c>
      <c r="C61" s="23"/>
      <c r="D61" s="23"/>
      <c r="E61" s="24"/>
      <c r="F61" s="23"/>
      <c r="G61" s="25"/>
      <c r="H61" s="25"/>
      <c r="I61" s="25"/>
    </row>
    <row r="62" spans="1:9" x14ac:dyDescent="0.25">
      <c r="A62" s="54"/>
      <c r="B62" s="22" t="s">
        <v>94</v>
      </c>
      <c r="C62" s="23"/>
      <c r="D62" s="23"/>
      <c r="E62" s="24"/>
      <c r="F62" s="23"/>
      <c r="G62" s="25"/>
      <c r="H62" s="25"/>
      <c r="I62" s="25"/>
    </row>
    <row r="63" spans="1:9" x14ac:dyDescent="0.25">
      <c r="A63" s="54"/>
      <c r="B63" s="22" t="s">
        <v>51</v>
      </c>
      <c r="C63" s="23"/>
      <c r="D63" s="23"/>
      <c r="E63" s="24"/>
      <c r="F63" s="23"/>
      <c r="G63" s="25"/>
      <c r="H63" s="25"/>
      <c r="I63" s="25"/>
    </row>
    <row r="64" spans="1:9" x14ac:dyDescent="0.25">
      <c r="A64" s="64" t="s">
        <v>145</v>
      </c>
      <c r="B64" s="11"/>
      <c r="C64" s="18">
        <f>SUM(C65:C67)</f>
        <v>60</v>
      </c>
      <c r="D64" s="18"/>
      <c r="E64" s="18"/>
      <c r="F64" s="18"/>
      <c r="G64" s="18">
        <f t="shared" ref="G64:I64" si="5">SUM(G65:G67)</f>
        <v>40</v>
      </c>
      <c r="H64" s="18"/>
      <c r="I64" s="18">
        <f t="shared" si="5"/>
        <v>35</v>
      </c>
    </row>
    <row r="65" spans="1:9" x14ac:dyDescent="0.25">
      <c r="A65" s="65"/>
      <c r="B65" s="5" t="s">
        <v>146</v>
      </c>
      <c r="C65" s="5"/>
      <c r="D65" s="5"/>
      <c r="E65" s="5"/>
      <c r="F65" s="5"/>
      <c r="G65" s="5">
        <v>40</v>
      </c>
      <c r="H65" s="5"/>
      <c r="I65" s="5">
        <v>20</v>
      </c>
    </row>
    <row r="66" spans="1:9" x14ac:dyDescent="0.25">
      <c r="A66" s="65"/>
      <c r="B66" s="5" t="s">
        <v>147</v>
      </c>
      <c r="C66" s="5"/>
      <c r="D66" s="5"/>
      <c r="E66" s="5"/>
      <c r="F66" s="5"/>
      <c r="G66" s="5"/>
      <c r="H66" s="5"/>
      <c r="I66" s="5">
        <v>15</v>
      </c>
    </row>
    <row r="67" spans="1:9" x14ac:dyDescent="0.25">
      <c r="A67" s="65"/>
      <c r="B67" s="5" t="s">
        <v>24</v>
      </c>
      <c r="C67" s="5">
        <v>60</v>
      </c>
      <c r="D67" s="5"/>
      <c r="E67" s="5"/>
      <c r="F67" s="5"/>
      <c r="G67" s="5"/>
      <c r="H67" s="5"/>
      <c r="I67" s="5"/>
    </row>
    <row r="68" spans="1:9" x14ac:dyDescent="0.25">
      <c r="A68" s="53" t="s">
        <v>55</v>
      </c>
      <c r="B68" s="53"/>
      <c r="C68" s="37">
        <f>SUM(C4,C10,C27,C32,C39,C58,C64)</f>
        <v>9202</v>
      </c>
      <c r="D68" s="37">
        <f t="shared" ref="D68:I68" si="6">SUM(D4,D10,D27,D32,D39,D58,D64)</f>
        <v>1436</v>
      </c>
      <c r="E68" s="37">
        <f t="shared" si="6"/>
        <v>9</v>
      </c>
      <c r="F68" s="37">
        <f t="shared" si="6"/>
        <v>1136</v>
      </c>
      <c r="G68" s="37">
        <f t="shared" si="6"/>
        <v>420</v>
      </c>
      <c r="H68" s="37">
        <f t="shared" si="6"/>
        <v>0</v>
      </c>
      <c r="I68" s="37">
        <f t="shared" si="6"/>
        <v>35</v>
      </c>
    </row>
  </sheetData>
  <mergeCells count="11">
    <mergeCell ref="A1:I1"/>
    <mergeCell ref="A64:A67"/>
    <mergeCell ref="A32:A38"/>
    <mergeCell ref="A39:A57"/>
    <mergeCell ref="A58:A63"/>
    <mergeCell ref="A68:B68"/>
    <mergeCell ref="A2:A3"/>
    <mergeCell ref="B2:B3"/>
    <mergeCell ref="A4:A9"/>
    <mergeCell ref="A10:A26"/>
    <mergeCell ref="A27:A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6"/>
  <sheetViews>
    <sheetView workbookViewId="0">
      <pane ySplit="1" topLeftCell="A2" activePane="bottomLeft" state="frozen"/>
      <selection pane="bottomLeft" activeCell="C138" sqref="C138"/>
    </sheetView>
  </sheetViews>
  <sheetFormatPr defaultColWidth="20.42578125" defaultRowHeight="15" x14ac:dyDescent="0.25"/>
  <cols>
    <col min="1" max="1" width="22.42578125" bestFit="1" customWidth="1"/>
    <col min="2" max="2" width="24.140625" customWidth="1"/>
    <col min="3" max="3" width="11.140625" customWidth="1"/>
    <col min="4" max="4" width="16.42578125" bestFit="1" customWidth="1"/>
    <col min="5" max="5" width="17.5703125" bestFit="1" customWidth="1"/>
  </cols>
  <sheetData>
    <row r="1" spans="1:5" x14ac:dyDescent="0.25">
      <c r="A1" s="38" t="s">
        <v>157</v>
      </c>
      <c r="B1" s="38" t="s">
        <v>158</v>
      </c>
      <c r="C1" t="s">
        <v>159</v>
      </c>
      <c r="D1" t="s">
        <v>160</v>
      </c>
      <c r="E1" t="s">
        <v>228</v>
      </c>
    </row>
    <row r="2" spans="1:5" x14ac:dyDescent="0.25">
      <c r="A2" s="39">
        <v>1</v>
      </c>
      <c r="B2">
        <v>0</v>
      </c>
      <c r="C2">
        <v>807</v>
      </c>
      <c r="D2">
        <v>5</v>
      </c>
      <c r="E2">
        <v>35</v>
      </c>
    </row>
    <row r="3" spans="1:5" x14ac:dyDescent="0.25">
      <c r="A3" s="40" t="s">
        <v>229</v>
      </c>
      <c r="B3">
        <v>0</v>
      </c>
      <c r="C3">
        <v>7</v>
      </c>
      <c r="D3">
        <v>5</v>
      </c>
      <c r="E3">
        <v>35</v>
      </c>
    </row>
    <row r="4" spans="1:5" x14ac:dyDescent="0.25">
      <c r="A4" s="41">
        <v>105</v>
      </c>
      <c r="B4">
        <v>0</v>
      </c>
      <c r="C4">
        <v>7</v>
      </c>
      <c r="D4">
        <v>5</v>
      </c>
      <c r="E4">
        <v>35</v>
      </c>
    </row>
    <row r="5" spans="1:5" x14ac:dyDescent="0.25">
      <c r="A5" s="42" t="s">
        <v>230</v>
      </c>
      <c r="B5">
        <v>0</v>
      </c>
      <c r="C5">
        <v>7</v>
      </c>
      <c r="D5">
        <v>5</v>
      </c>
      <c r="E5">
        <v>35</v>
      </c>
    </row>
    <row r="6" spans="1:5" x14ac:dyDescent="0.25">
      <c r="A6" s="40" t="s">
        <v>10</v>
      </c>
      <c r="B6">
        <v>0</v>
      </c>
      <c r="C6">
        <v>800</v>
      </c>
      <c r="D6">
        <v>0</v>
      </c>
      <c r="E6">
        <v>0</v>
      </c>
    </row>
    <row r="7" spans="1:5" x14ac:dyDescent="0.25">
      <c r="A7" s="41">
        <v>101</v>
      </c>
      <c r="B7">
        <v>0</v>
      </c>
      <c r="C7">
        <v>800</v>
      </c>
      <c r="D7">
        <v>0</v>
      </c>
      <c r="E7">
        <v>0</v>
      </c>
    </row>
    <row r="8" spans="1:5" x14ac:dyDescent="0.25">
      <c r="A8" s="42" t="s">
        <v>73</v>
      </c>
      <c r="B8">
        <v>0</v>
      </c>
      <c r="C8">
        <v>400</v>
      </c>
      <c r="D8">
        <v>0</v>
      </c>
      <c r="E8">
        <v>0</v>
      </c>
    </row>
    <row r="9" spans="1:5" x14ac:dyDescent="0.25">
      <c r="A9" s="42" t="s">
        <v>101</v>
      </c>
      <c r="B9">
        <v>0</v>
      </c>
      <c r="C9">
        <v>100</v>
      </c>
      <c r="D9">
        <v>0</v>
      </c>
      <c r="E9">
        <v>0</v>
      </c>
    </row>
    <row r="10" spans="1:5" x14ac:dyDescent="0.25">
      <c r="A10" s="42" t="s">
        <v>74</v>
      </c>
      <c r="B10">
        <v>0</v>
      </c>
      <c r="C10">
        <v>200</v>
      </c>
      <c r="D10">
        <v>0</v>
      </c>
      <c r="E10">
        <v>0</v>
      </c>
    </row>
    <row r="11" spans="1:5" x14ac:dyDescent="0.25">
      <c r="A11" s="42" t="s">
        <v>231</v>
      </c>
      <c r="B11">
        <v>0</v>
      </c>
      <c r="C11">
        <v>100</v>
      </c>
      <c r="D11">
        <v>0</v>
      </c>
      <c r="E11">
        <v>0</v>
      </c>
    </row>
    <row r="12" spans="1:5" x14ac:dyDescent="0.25">
      <c r="A12" s="39">
        <v>2</v>
      </c>
      <c r="B12">
        <v>0</v>
      </c>
      <c r="C12">
        <v>437</v>
      </c>
      <c r="D12">
        <v>88</v>
      </c>
      <c r="E12">
        <v>544</v>
      </c>
    </row>
    <row r="13" spans="1:5" x14ac:dyDescent="0.25">
      <c r="A13" s="40" t="s">
        <v>16</v>
      </c>
      <c r="B13">
        <v>0</v>
      </c>
      <c r="C13">
        <v>17</v>
      </c>
      <c r="D13">
        <v>5</v>
      </c>
      <c r="E13">
        <v>17</v>
      </c>
    </row>
    <row r="14" spans="1:5" x14ac:dyDescent="0.25">
      <c r="A14" s="41">
        <v>202</v>
      </c>
      <c r="B14">
        <v>0</v>
      </c>
      <c r="C14">
        <v>17</v>
      </c>
      <c r="D14">
        <v>5</v>
      </c>
      <c r="E14">
        <v>17</v>
      </c>
    </row>
    <row r="15" spans="1:5" x14ac:dyDescent="0.25">
      <c r="A15" s="42" t="s">
        <v>16</v>
      </c>
      <c r="B15">
        <v>0</v>
      </c>
      <c r="C15">
        <v>17</v>
      </c>
      <c r="D15">
        <v>5</v>
      </c>
      <c r="E15">
        <v>17</v>
      </c>
    </row>
    <row r="16" spans="1:5" x14ac:dyDescent="0.25">
      <c r="A16" s="40" t="s">
        <v>17</v>
      </c>
      <c r="B16">
        <v>0</v>
      </c>
      <c r="C16">
        <v>104</v>
      </c>
      <c r="D16">
        <v>10</v>
      </c>
      <c r="E16">
        <v>104</v>
      </c>
    </row>
    <row r="17" spans="1:5" x14ac:dyDescent="0.25">
      <c r="A17" s="41">
        <v>201</v>
      </c>
      <c r="B17">
        <v>0</v>
      </c>
      <c r="C17">
        <v>104</v>
      </c>
      <c r="D17">
        <v>10</v>
      </c>
      <c r="E17">
        <v>104</v>
      </c>
    </row>
    <row r="18" spans="1:5" x14ac:dyDescent="0.25">
      <c r="A18" s="42" t="s">
        <v>17</v>
      </c>
      <c r="B18">
        <v>0</v>
      </c>
      <c r="C18">
        <v>20</v>
      </c>
      <c r="D18">
        <v>1</v>
      </c>
      <c r="E18">
        <v>20</v>
      </c>
    </row>
    <row r="19" spans="1:5" x14ac:dyDescent="0.25">
      <c r="A19" s="42" t="s">
        <v>232</v>
      </c>
      <c r="B19">
        <v>0</v>
      </c>
      <c r="C19">
        <v>84</v>
      </c>
      <c r="D19">
        <v>9</v>
      </c>
      <c r="E19">
        <v>84</v>
      </c>
    </row>
    <row r="20" spans="1:5" x14ac:dyDescent="0.25">
      <c r="A20" s="40" t="s">
        <v>76</v>
      </c>
      <c r="B20">
        <v>0</v>
      </c>
      <c r="C20">
        <v>14</v>
      </c>
      <c r="D20">
        <v>26</v>
      </c>
      <c r="E20">
        <v>81</v>
      </c>
    </row>
    <row r="21" spans="1:5" x14ac:dyDescent="0.25">
      <c r="A21" s="41">
        <v>214</v>
      </c>
      <c r="B21">
        <v>0</v>
      </c>
      <c r="C21">
        <v>14</v>
      </c>
      <c r="D21">
        <v>26</v>
      </c>
      <c r="E21">
        <v>81</v>
      </c>
    </row>
    <row r="22" spans="1:5" x14ac:dyDescent="0.25">
      <c r="A22" s="42" t="s">
        <v>77</v>
      </c>
      <c r="B22">
        <v>0</v>
      </c>
      <c r="C22">
        <v>12</v>
      </c>
      <c r="D22">
        <v>21</v>
      </c>
      <c r="E22">
        <v>71</v>
      </c>
    </row>
    <row r="23" spans="1:5" x14ac:dyDescent="0.25">
      <c r="A23" s="42" t="s">
        <v>111</v>
      </c>
      <c r="B23">
        <v>0</v>
      </c>
      <c r="C23">
        <v>2</v>
      </c>
      <c r="D23">
        <v>5</v>
      </c>
      <c r="E23">
        <v>10</v>
      </c>
    </row>
    <row r="24" spans="1:5" x14ac:dyDescent="0.25">
      <c r="A24" s="40" t="s">
        <v>233</v>
      </c>
      <c r="B24">
        <v>0</v>
      </c>
      <c r="C24">
        <v>8</v>
      </c>
      <c r="D24">
        <v>18</v>
      </c>
      <c r="E24">
        <v>48</v>
      </c>
    </row>
    <row r="25" spans="1:5" x14ac:dyDescent="0.25">
      <c r="A25" s="41">
        <v>215</v>
      </c>
      <c r="B25">
        <v>0</v>
      </c>
      <c r="C25">
        <v>8</v>
      </c>
      <c r="D25">
        <v>18</v>
      </c>
      <c r="E25">
        <v>48</v>
      </c>
    </row>
    <row r="26" spans="1:5" x14ac:dyDescent="0.25">
      <c r="A26" s="42" t="s">
        <v>234</v>
      </c>
      <c r="B26">
        <v>0</v>
      </c>
      <c r="C26">
        <v>8</v>
      </c>
      <c r="D26">
        <v>18</v>
      </c>
      <c r="E26">
        <v>48</v>
      </c>
    </row>
    <row r="27" spans="1:5" x14ac:dyDescent="0.25">
      <c r="A27" s="40" t="s">
        <v>59</v>
      </c>
      <c r="B27">
        <v>0</v>
      </c>
      <c r="C27">
        <v>21</v>
      </c>
      <c r="D27">
        <v>4</v>
      </c>
      <c r="E27">
        <v>21</v>
      </c>
    </row>
    <row r="28" spans="1:5" x14ac:dyDescent="0.25">
      <c r="A28" s="41">
        <v>213</v>
      </c>
      <c r="B28">
        <v>0</v>
      </c>
      <c r="C28">
        <v>21</v>
      </c>
      <c r="D28">
        <v>4</v>
      </c>
      <c r="E28">
        <v>21</v>
      </c>
    </row>
    <row r="29" spans="1:5" x14ac:dyDescent="0.25">
      <c r="A29" s="42" t="s">
        <v>139</v>
      </c>
      <c r="B29">
        <v>0</v>
      </c>
      <c r="C29">
        <v>21</v>
      </c>
      <c r="D29">
        <v>4</v>
      </c>
      <c r="E29">
        <v>21</v>
      </c>
    </row>
    <row r="30" spans="1:5" x14ac:dyDescent="0.25">
      <c r="A30" s="40" t="s">
        <v>235</v>
      </c>
      <c r="B30">
        <v>0</v>
      </c>
      <c r="C30">
        <v>5</v>
      </c>
      <c r="D30">
        <v>1</v>
      </c>
      <c r="E30">
        <v>5</v>
      </c>
    </row>
    <row r="31" spans="1:5" x14ac:dyDescent="0.25">
      <c r="A31" s="41">
        <v>203</v>
      </c>
      <c r="B31">
        <v>0</v>
      </c>
      <c r="C31">
        <v>5</v>
      </c>
      <c r="D31">
        <v>1</v>
      </c>
      <c r="E31">
        <v>5</v>
      </c>
    </row>
    <row r="32" spans="1:5" x14ac:dyDescent="0.25">
      <c r="A32" s="42" t="s">
        <v>236</v>
      </c>
      <c r="B32">
        <v>0</v>
      </c>
      <c r="C32">
        <v>5</v>
      </c>
      <c r="D32">
        <v>1</v>
      </c>
      <c r="E32">
        <v>5</v>
      </c>
    </row>
    <row r="33" spans="1:5" x14ac:dyDescent="0.25">
      <c r="A33" s="40" t="s">
        <v>19</v>
      </c>
      <c r="B33">
        <v>0</v>
      </c>
      <c r="C33">
        <v>81</v>
      </c>
      <c r="D33">
        <v>7</v>
      </c>
      <c r="E33">
        <v>81</v>
      </c>
    </row>
    <row r="34" spans="1:5" x14ac:dyDescent="0.25">
      <c r="A34" s="41">
        <v>205</v>
      </c>
      <c r="B34">
        <v>0</v>
      </c>
      <c r="C34">
        <v>81</v>
      </c>
      <c r="D34">
        <v>7</v>
      </c>
      <c r="E34">
        <v>81</v>
      </c>
    </row>
    <row r="35" spans="1:5" x14ac:dyDescent="0.25">
      <c r="A35" s="42" t="s">
        <v>237</v>
      </c>
      <c r="B35">
        <v>0</v>
      </c>
      <c r="C35">
        <v>81</v>
      </c>
      <c r="D35">
        <v>7</v>
      </c>
      <c r="E35">
        <v>81</v>
      </c>
    </row>
    <row r="36" spans="1:5" x14ac:dyDescent="0.25">
      <c r="A36" s="40" t="s">
        <v>238</v>
      </c>
      <c r="B36">
        <v>0</v>
      </c>
      <c r="C36">
        <v>51</v>
      </c>
      <c r="D36">
        <v>4</v>
      </c>
      <c r="E36">
        <v>51</v>
      </c>
    </row>
    <row r="37" spans="1:5" x14ac:dyDescent="0.25">
      <c r="A37" s="41">
        <v>206</v>
      </c>
      <c r="B37">
        <v>0</v>
      </c>
      <c r="C37">
        <v>51</v>
      </c>
      <c r="D37">
        <v>4</v>
      </c>
      <c r="E37">
        <v>51</v>
      </c>
    </row>
    <row r="38" spans="1:5" x14ac:dyDescent="0.25">
      <c r="A38" s="42" t="s">
        <v>213</v>
      </c>
      <c r="B38">
        <v>0</v>
      </c>
      <c r="C38">
        <v>51</v>
      </c>
      <c r="D38">
        <v>4</v>
      </c>
      <c r="E38">
        <v>51</v>
      </c>
    </row>
    <row r="39" spans="1:5" x14ac:dyDescent="0.25">
      <c r="A39" s="40" t="s">
        <v>20</v>
      </c>
      <c r="B39">
        <v>0</v>
      </c>
      <c r="C39">
        <v>20</v>
      </c>
      <c r="D39">
        <v>1</v>
      </c>
      <c r="E39">
        <v>20</v>
      </c>
    </row>
    <row r="40" spans="1:5" x14ac:dyDescent="0.25">
      <c r="A40" s="41">
        <v>204</v>
      </c>
      <c r="B40">
        <v>0</v>
      </c>
      <c r="C40">
        <v>20</v>
      </c>
      <c r="D40">
        <v>1</v>
      </c>
      <c r="E40">
        <v>20</v>
      </c>
    </row>
    <row r="41" spans="1:5" x14ac:dyDescent="0.25">
      <c r="A41" s="42" t="s">
        <v>20</v>
      </c>
      <c r="B41">
        <v>0</v>
      </c>
      <c r="C41">
        <v>20</v>
      </c>
      <c r="D41">
        <v>1</v>
      </c>
      <c r="E41">
        <v>20</v>
      </c>
    </row>
    <row r="42" spans="1:5" x14ac:dyDescent="0.25">
      <c r="A42" s="40" t="s">
        <v>21</v>
      </c>
      <c r="B42">
        <v>0</v>
      </c>
      <c r="C42">
        <v>44</v>
      </c>
      <c r="D42">
        <v>4</v>
      </c>
      <c r="E42">
        <v>44</v>
      </c>
    </row>
    <row r="43" spans="1:5" x14ac:dyDescent="0.25">
      <c r="A43" s="41">
        <v>209</v>
      </c>
      <c r="B43">
        <v>0</v>
      </c>
      <c r="C43">
        <v>44</v>
      </c>
      <c r="D43">
        <v>4</v>
      </c>
      <c r="E43">
        <v>44</v>
      </c>
    </row>
    <row r="44" spans="1:5" x14ac:dyDescent="0.25">
      <c r="A44" s="42" t="s">
        <v>21</v>
      </c>
      <c r="B44">
        <v>0</v>
      </c>
      <c r="C44">
        <v>44</v>
      </c>
      <c r="D44">
        <v>4</v>
      </c>
      <c r="E44">
        <v>44</v>
      </c>
    </row>
    <row r="45" spans="1:5" x14ac:dyDescent="0.25">
      <c r="A45" s="40" t="s">
        <v>22</v>
      </c>
      <c r="B45">
        <v>0</v>
      </c>
      <c r="C45">
        <v>66</v>
      </c>
      <c r="D45">
        <v>6</v>
      </c>
      <c r="E45">
        <v>66</v>
      </c>
    </row>
    <row r="46" spans="1:5" x14ac:dyDescent="0.25">
      <c r="A46" s="41">
        <v>208</v>
      </c>
      <c r="B46">
        <v>0</v>
      </c>
      <c r="C46">
        <v>66</v>
      </c>
      <c r="D46">
        <v>6</v>
      </c>
      <c r="E46">
        <v>66</v>
      </c>
    </row>
    <row r="47" spans="1:5" x14ac:dyDescent="0.25">
      <c r="A47" s="42" t="s">
        <v>139</v>
      </c>
      <c r="B47">
        <v>0</v>
      </c>
      <c r="C47">
        <v>46</v>
      </c>
      <c r="D47">
        <v>5</v>
      </c>
      <c r="E47">
        <v>46</v>
      </c>
    </row>
    <row r="48" spans="1:5" x14ac:dyDescent="0.25">
      <c r="A48" s="42" t="s">
        <v>22</v>
      </c>
      <c r="B48">
        <v>0</v>
      </c>
      <c r="C48">
        <v>20</v>
      </c>
      <c r="D48">
        <v>1</v>
      </c>
      <c r="E48">
        <v>20</v>
      </c>
    </row>
    <row r="49" spans="1:5" x14ac:dyDescent="0.25">
      <c r="A49" s="40" t="s">
        <v>23</v>
      </c>
      <c r="B49">
        <v>0</v>
      </c>
      <c r="C49">
        <v>6</v>
      </c>
      <c r="D49">
        <v>2</v>
      </c>
      <c r="E49">
        <v>6</v>
      </c>
    </row>
    <row r="50" spans="1:5" x14ac:dyDescent="0.25">
      <c r="A50" s="41">
        <v>207</v>
      </c>
      <c r="B50">
        <v>0</v>
      </c>
      <c r="C50">
        <v>6</v>
      </c>
      <c r="D50">
        <v>2</v>
      </c>
      <c r="E50">
        <v>6</v>
      </c>
    </row>
    <row r="51" spans="1:5" x14ac:dyDescent="0.25">
      <c r="A51" s="42" t="s">
        <v>23</v>
      </c>
      <c r="B51">
        <v>0</v>
      </c>
      <c r="C51">
        <v>6</v>
      </c>
      <c r="D51">
        <v>2</v>
      </c>
      <c r="E51">
        <v>6</v>
      </c>
    </row>
    <row r="52" spans="1:5" x14ac:dyDescent="0.25">
      <c r="A52" s="39">
        <v>3</v>
      </c>
      <c r="B52">
        <v>0</v>
      </c>
      <c r="C52">
        <v>1753</v>
      </c>
      <c r="D52">
        <v>22.4</v>
      </c>
      <c r="E52">
        <v>370</v>
      </c>
    </row>
    <row r="53" spans="1:5" x14ac:dyDescent="0.25">
      <c r="A53" s="40" t="s">
        <v>29</v>
      </c>
      <c r="B53">
        <v>0</v>
      </c>
      <c r="C53">
        <v>3</v>
      </c>
      <c r="D53">
        <v>20</v>
      </c>
      <c r="E53">
        <v>20</v>
      </c>
    </row>
    <row r="54" spans="1:5" x14ac:dyDescent="0.25">
      <c r="A54" s="41">
        <v>304</v>
      </c>
      <c r="B54">
        <v>0</v>
      </c>
      <c r="C54">
        <v>3</v>
      </c>
      <c r="D54">
        <v>20</v>
      </c>
      <c r="E54">
        <v>20</v>
      </c>
    </row>
    <row r="55" spans="1:5" x14ac:dyDescent="0.25">
      <c r="A55" s="42" t="s">
        <v>239</v>
      </c>
      <c r="B55">
        <v>0</v>
      </c>
      <c r="C55">
        <v>2</v>
      </c>
      <c r="D55">
        <v>10</v>
      </c>
      <c r="E55">
        <v>10</v>
      </c>
    </row>
    <row r="56" spans="1:5" x14ac:dyDescent="0.25">
      <c r="A56" s="42" t="s">
        <v>240</v>
      </c>
      <c r="B56">
        <v>0</v>
      </c>
      <c r="C56">
        <v>1</v>
      </c>
      <c r="D56">
        <v>10</v>
      </c>
      <c r="E56">
        <v>10</v>
      </c>
    </row>
    <row r="57" spans="1:5" x14ac:dyDescent="0.25">
      <c r="A57" s="40" t="s">
        <v>27</v>
      </c>
      <c r="B57">
        <v>0</v>
      </c>
      <c r="C57">
        <v>1750</v>
      </c>
      <c r="D57">
        <v>2.4</v>
      </c>
      <c r="E57">
        <v>350</v>
      </c>
    </row>
    <row r="58" spans="1:5" x14ac:dyDescent="0.25">
      <c r="A58" s="41">
        <v>301</v>
      </c>
      <c r="B58">
        <v>0</v>
      </c>
      <c r="C58">
        <v>1750</v>
      </c>
      <c r="D58">
        <v>2.4</v>
      </c>
      <c r="E58">
        <v>350</v>
      </c>
    </row>
    <row r="59" spans="1:5" x14ac:dyDescent="0.25">
      <c r="A59" s="42" t="s">
        <v>80</v>
      </c>
      <c r="B59">
        <v>0</v>
      </c>
      <c r="C59">
        <v>1750</v>
      </c>
      <c r="D59">
        <v>2.4</v>
      </c>
      <c r="E59">
        <v>350</v>
      </c>
    </row>
    <row r="60" spans="1:5" x14ac:dyDescent="0.25">
      <c r="A60" s="39">
        <v>5</v>
      </c>
      <c r="B60">
        <v>0</v>
      </c>
      <c r="C60">
        <v>10562</v>
      </c>
      <c r="D60">
        <v>2246</v>
      </c>
      <c r="E60">
        <v>13819</v>
      </c>
    </row>
    <row r="61" spans="1:5" x14ac:dyDescent="0.25">
      <c r="A61" s="40" t="s">
        <v>66</v>
      </c>
      <c r="B61">
        <v>0</v>
      </c>
      <c r="C61">
        <v>353</v>
      </c>
      <c r="D61">
        <v>38</v>
      </c>
      <c r="E61">
        <v>353</v>
      </c>
    </row>
    <row r="62" spans="1:5" x14ac:dyDescent="0.25">
      <c r="A62" s="41">
        <v>508</v>
      </c>
      <c r="B62">
        <v>0</v>
      </c>
      <c r="C62">
        <v>353</v>
      </c>
      <c r="D62">
        <v>38</v>
      </c>
      <c r="E62">
        <v>353</v>
      </c>
    </row>
    <row r="63" spans="1:5" x14ac:dyDescent="0.25">
      <c r="A63" s="42" t="s">
        <v>162</v>
      </c>
      <c r="B63">
        <v>0</v>
      </c>
      <c r="C63">
        <v>353</v>
      </c>
      <c r="D63">
        <v>38</v>
      </c>
      <c r="E63">
        <v>353</v>
      </c>
    </row>
    <row r="64" spans="1:5" x14ac:dyDescent="0.25">
      <c r="A64" s="40" t="s">
        <v>141</v>
      </c>
      <c r="B64">
        <v>0</v>
      </c>
      <c r="C64">
        <v>305</v>
      </c>
      <c r="D64">
        <v>37</v>
      </c>
      <c r="E64">
        <v>305</v>
      </c>
    </row>
    <row r="65" spans="1:5" x14ac:dyDescent="0.25">
      <c r="A65" s="41">
        <v>515</v>
      </c>
      <c r="B65">
        <v>0</v>
      </c>
      <c r="C65">
        <v>305</v>
      </c>
      <c r="D65">
        <v>37</v>
      </c>
      <c r="E65">
        <v>305</v>
      </c>
    </row>
    <row r="66" spans="1:5" x14ac:dyDescent="0.25">
      <c r="A66" s="42" t="s">
        <v>141</v>
      </c>
      <c r="B66">
        <v>0</v>
      </c>
      <c r="C66">
        <v>305</v>
      </c>
      <c r="D66">
        <v>37</v>
      </c>
      <c r="E66">
        <v>305</v>
      </c>
    </row>
    <row r="67" spans="1:5" x14ac:dyDescent="0.25">
      <c r="A67" s="40" t="s">
        <v>241</v>
      </c>
      <c r="B67">
        <v>0</v>
      </c>
      <c r="C67">
        <v>55</v>
      </c>
      <c r="D67">
        <v>2</v>
      </c>
      <c r="E67">
        <v>55</v>
      </c>
    </row>
    <row r="68" spans="1:5" x14ac:dyDescent="0.25">
      <c r="A68" s="41">
        <v>506</v>
      </c>
      <c r="B68">
        <v>0</v>
      </c>
      <c r="C68">
        <v>55</v>
      </c>
      <c r="D68">
        <v>2</v>
      </c>
      <c r="E68">
        <v>55</v>
      </c>
    </row>
    <row r="69" spans="1:5" x14ac:dyDescent="0.25">
      <c r="A69" s="42" t="s">
        <v>81</v>
      </c>
      <c r="B69">
        <v>0</v>
      </c>
      <c r="C69">
        <v>55</v>
      </c>
      <c r="D69">
        <v>2</v>
      </c>
      <c r="E69">
        <v>55</v>
      </c>
    </row>
    <row r="70" spans="1:5" x14ac:dyDescent="0.25">
      <c r="A70" s="40" t="s">
        <v>142</v>
      </c>
      <c r="B70">
        <v>0</v>
      </c>
      <c r="C70">
        <v>197</v>
      </c>
      <c r="D70">
        <v>33</v>
      </c>
      <c r="E70">
        <v>197</v>
      </c>
    </row>
    <row r="71" spans="1:5" x14ac:dyDescent="0.25">
      <c r="A71" s="41">
        <v>516</v>
      </c>
      <c r="B71">
        <v>0</v>
      </c>
      <c r="C71">
        <v>197</v>
      </c>
      <c r="D71">
        <v>33</v>
      </c>
      <c r="E71">
        <v>197</v>
      </c>
    </row>
    <row r="72" spans="1:5" x14ac:dyDescent="0.25">
      <c r="A72" s="42" t="s">
        <v>142</v>
      </c>
      <c r="B72">
        <v>0</v>
      </c>
      <c r="C72">
        <v>197</v>
      </c>
      <c r="D72">
        <v>33</v>
      </c>
      <c r="E72">
        <v>197</v>
      </c>
    </row>
    <row r="73" spans="1:5" x14ac:dyDescent="0.25">
      <c r="A73" s="40" t="s">
        <v>40</v>
      </c>
      <c r="B73">
        <v>0</v>
      </c>
      <c r="C73">
        <v>882</v>
      </c>
      <c r="D73">
        <v>949</v>
      </c>
      <c r="E73">
        <v>2689</v>
      </c>
    </row>
    <row r="74" spans="1:5" x14ac:dyDescent="0.25">
      <c r="A74" s="41">
        <v>501</v>
      </c>
      <c r="B74">
        <v>0</v>
      </c>
      <c r="C74">
        <v>882</v>
      </c>
      <c r="D74">
        <v>949</v>
      </c>
      <c r="E74">
        <v>2689</v>
      </c>
    </row>
    <row r="75" spans="1:5" x14ac:dyDescent="0.25">
      <c r="A75" s="42" t="s">
        <v>242</v>
      </c>
      <c r="B75">
        <v>0</v>
      </c>
      <c r="C75">
        <v>146</v>
      </c>
      <c r="D75">
        <v>815</v>
      </c>
      <c r="E75">
        <v>1748</v>
      </c>
    </row>
    <row r="76" spans="1:5" x14ac:dyDescent="0.25">
      <c r="A76" s="42" t="s">
        <v>126</v>
      </c>
      <c r="B76">
        <v>0</v>
      </c>
      <c r="C76">
        <v>15</v>
      </c>
      <c r="D76">
        <v>1</v>
      </c>
      <c r="E76">
        <v>15</v>
      </c>
    </row>
    <row r="77" spans="1:5" x14ac:dyDescent="0.25">
      <c r="A77" s="42" t="s">
        <v>83</v>
      </c>
      <c r="B77">
        <v>0</v>
      </c>
      <c r="C77">
        <v>40</v>
      </c>
      <c r="D77">
        <v>67</v>
      </c>
      <c r="E77">
        <v>245</v>
      </c>
    </row>
    <row r="78" spans="1:5" x14ac:dyDescent="0.25">
      <c r="A78" s="42" t="s">
        <v>166</v>
      </c>
      <c r="B78">
        <v>0</v>
      </c>
      <c r="C78">
        <v>681</v>
      </c>
      <c r="D78">
        <v>66</v>
      </c>
      <c r="E78">
        <v>681</v>
      </c>
    </row>
    <row r="79" spans="1:5" x14ac:dyDescent="0.25">
      <c r="A79" s="40" t="s">
        <v>143</v>
      </c>
      <c r="B79">
        <v>0</v>
      </c>
      <c r="C79">
        <v>449</v>
      </c>
      <c r="D79">
        <v>23</v>
      </c>
      <c r="E79">
        <v>449</v>
      </c>
    </row>
    <row r="80" spans="1:5" x14ac:dyDescent="0.25">
      <c r="A80" s="41">
        <v>511</v>
      </c>
      <c r="B80">
        <v>0</v>
      </c>
      <c r="C80">
        <v>449</v>
      </c>
      <c r="D80">
        <v>23</v>
      </c>
      <c r="E80">
        <v>449</v>
      </c>
    </row>
    <row r="81" spans="1:5" x14ac:dyDescent="0.25">
      <c r="A81" s="42" t="s">
        <v>84</v>
      </c>
      <c r="B81">
        <v>0</v>
      </c>
      <c r="C81">
        <v>449</v>
      </c>
      <c r="D81">
        <v>23</v>
      </c>
      <c r="E81">
        <v>449</v>
      </c>
    </row>
    <row r="82" spans="1:5" x14ac:dyDescent="0.25">
      <c r="A82" s="40" t="s">
        <v>41</v>
      </c>
      <c r="B82">
        <v>0</v>
      </c>
      <c r="C82">
        <v>2118</v>
      </c>
      <c r="D82">
        <v>175</v>
      </c>
      <c r="E82">
        <v>2118</v>
      </c>
    </row>
    <row r="83" spans="1:5" x14ac:dyDescent="0.25">
      <c r="A83" s="41">
        <v>507</v>
      </c>
      <c r="B83">
        <v>0</v>
      </c>
      <c r="C83">
        <v>2118</v>
      </c>
      <c r="D83">
        <v>175</v>
      </c>
      <c r="E83">
        <v>2118</v>
      </c>
    </row>
    <row r="84" spans="1:5" x14ac:dyDescent="0.25">
      <c r="A84" s="42" t="s">
        <v>243</v>
      </c>
      <c r="B84">
        <v>0</v>
      </c>
      <c r="C84">
        <v>10</v>
      </c>
      <c r="D84">
        <v>1</v>
      </c>
      <c r="E84">
        <v>10</v>
      </c>
    </row>
    <row r="85" spans="1:5" x14ac:dyDescent="0.25">
      <c r="A85" s="42" t="s">
        <v>126</v>
      </c>
      <c r="B85">
        <v>0</v>
      </c>
      <c r="C85">
        <v>1694</v>
      </c>
      <c r="D85">
        <v>133</v>
      </c>
      <c r="E85">
        <v>1694</v>
      </c>
    </row>
    <row r="86" spans="1:5" x14ac:dyDescent="0.25">
      <c r="A86" s="42" t="s">
        <v>167</v>
      </c>
      <c r="B86">
        <v>0</v>
      </c>
      <c r="C86">
        <v>414</v>
      </c>
      <c r="D86">
        <v>41</v>
      </c>
      <c r="E86">
        <v>414</v>
      </c>
    </row>
    <row r="87" spans="1:5" x14ac:dyDescent="0.25">
      <c r="A87" s="40" t="s">
        <v>43</v>
      </c>
      <c r="B87">
        <v>0</v>
      </c>
      <c r="C87">
        <v>2116</v>
      </c>
      <c r="D87">
        <v>139</v>
      </c>
      <c r="E87">
        <v>2116</v>
      </c>
    </row>
    <row r="88" spans="1:5" x14ac:dyDescent="0.25">
      <c r="A88" s="41">
        <v>505</v>
      </c>
      <c r="B88">
        <v>0</v>
      </c>
      <c r="C88">
        <v>2116</v>
      </c>
      <c r="D88">
        <v>139</v>
      </c>
      <c r="E88">
        <v>2116</v>
      </c>
    </row>
    <row r="89" spans="1:5" x14ac:dyDescent="0.25">
      <c r="A89" s="42" t="s">
        <v>85</v>
      </c>
      <c r="B89">
        <v>0</v>
      </c>
      <c r="C89">
        <v>1408</v>
      </c>
      <c r="D89">
        <v>86</v>
      </c>
      <c r="E89">
        <v>1408</v>
      </c>
    </row>
    <row r="90" spans="1:5" x14ac:dyDescent="0.25">
      <c r="A90" s="42" t="s">
        <v>243</v>
      </c>
      <c r="B90">
        <v>0</v>
      </c>
      <c r="C90">
        <v>415</v>
      </c>
      <c r="D90">
        <v>27</v>
      </c>
      <c r="E90">
        <v>415</v>
      </c>
    </row>
    <row r="91" spans="1:5" x14ac:dyDescent="0.25">
      <c r="A91" s="42" t="s">
        <v>167</v>
      </c>
      <c r="B91">
        <v>0</v>
      </c>
      <c r="C91">
        <v>63</v>
      </c>
      <c r="D91">
        <v>6</v>
      </c>
      <c r="E91">
        <v>63</v>
      </c>
    </row>
    <row r="92" spans="1:5" x14ac:dyDescent="0.25">
      <c r="A92" s="42" t="s">
        <v>169</v>
      </c>
      <c r="B92">
        <v>0</v>
      </c>
      <c r="C92">
        <v>230</v>
      </c>
      <c r="D92">
        <v>20</v>
      </c>
      <c r="E92">
        <v>230</v>
      </c>
    </row>
    <row r="93" spans="1:5" x14ac:dyDescent="0.25">
      <c r="A93" s="40" t="s">
        <v>117</v>
      </c>
      <c r="B93">
        <v>0</v>
      </c>
      <c r="C93">
        <v>1618</v>
      </c>
      <c r="D93">
        <v>159</v>
      </c>
      <c r="E93">
        <v>1618</v>
      </c>
    </row>
    <row r="94" spans="1:5" x14ac:dyDescent="0.25">
      <c r="A94" s="41">
        <v>506</v>
      </c>
      <c r="B94">
        <v>0</v>
      </c>
      <c r="C94">
        <v>1618</v>
      </c>
      <c r="D94">
        <v>159</v>
      </c>
      <c r="E94">
        <v>1618</v>
      </c>
    </row>
    <row r="95" spans="1:5" x14ac:dyDescent="0.25">
      <c r="A95" s="42" t="s">
        <v>244</v>
      </c>
      <c r="B95">
        <v>0</v>
      </c>
      <c r="C95">
        <v>172</v>
      </c>
      <c r="D95">
        <v>22</v>
      </c>
      <c r="E95">
        <v>172</v>
      </c>
    </row>
    <row r="96" spans="1:5" x14ac:dyDescent="0.25">
      <c r="A96" s="42" t="s">
        <v>37</v>
      </c>
      <c r="B96">
        <v>0</v>
      </c>
      <c r="C96">
        <v>138</v>
      </c>
      <c r="D96">
        <v>23</v>
      </c>
      <c r="E96">
        <v>138</v>
      </c>
    </row>
    <row r="97" spans="1:5" x14ac:dyDescent="0.25">
      <c r="A97" s="42" t="s">
        <v>126</v>
      </c>
      <c r="B97">
        <v>0</v>
      </c>
      <c r="C97">
        <v>1067</v>
      </c>
      <c r="D97">
        <v>78</v>
      </c>
      <c r="E97">
        <v>1067</v>
      </c>
    </row>
    <row r="98" spans="1:5" x14ac:dyDescent="0.25">
      <c r="A98" s="42" t="s">
        <v>245</v>
      </c>
      <c r="B98">
        <v>0</v>
      </c>
      <c r="C98">
        <v>88</v>
      </c>
      <c r="D98">
        <v>10</v>
      </c>
      <c r="E98">
        <v>88</v>
      </c>
    </row>
    <row r="99" spans="1:5" x14ac:dyDescent="0.25">
      <c r="A99" s="42" t="s">
        <v>246</v>
      </c>
      <c r="B99">
        <v>0</v>
      </c>
      <c r="C99">
        <v>153</v>
      </c>
      <c r="D99">
        <v>26</v>
      </c>
      <c r="E99">
        <v>153</v>
      </c>
    </row>
    <row r="100" spans="1:5" x14ac:dyDescent="0.25">
      <c r="A100" s="40" t="s">
        <v>68</v>
      </c>
      <c r="B100">
        <v>0</v>
      </c>
      <c r="C100">
        <v>127</v>
      </c>
      <c r="D100">
        <v>453</v>
      </c>
      <c r="E100">
        <v>1585</v>
      </c>
    </row>
    <row r="101" spans="1:5" x14ac:dyDescent="0.25">
      <c r="A101" s="41">
        <v>502</v>
      </c>
      <c r="B101">
        <v>0</v>
      </c>
      <c r="C101">
        <v>127</v>
      </c>
      <c r="D101">
        <v>453</v>
      </c>
      <c r="E101">
        <v>1585</v>
      </c>
    </row>
    <row r="102" spans="1:5" x14ac:dyDescent="0.25">
      <c r="A102" s="42" t="s">
        <v>247</v>
      </c>
      <c r="B102">
        <v>0</v>
      </c>
      <c r="C102">
        <v>127</v>
      </c>
      <c r="D102">
        <v>453</v>
      </c>
      <c r="E102">
        <v>1585</v>
      </c>
    </row>
    <row r="103" spans="1:5" x14ac:dyDescent="0.25">
      <c r="A103" s="40" t="s">
        <v>45</v>
      </c>
      <c r="B103">
        <v>0</v>
      </c>
      <c r="C103">
        <v>972</v>
      </c>
      <c r="D103">
        <v>69</v>
      </c>
      <c r="E103">
        <v>972</v>
      </c>
    </row>
    <row r="104" spans="1:5" x14ac:dyDescent="0.25">
      <c r="A104" s="41">
        <v>503</v>
      </c>
      <c r="B104">
        <v>0</v>
      </c>
      <c r="C104">
        <v>972</v>
      </c>
      <c r="D104">
        <v>69</v>
      </c>
      <c r="E104">
        <v>972</v>
      </c>
    </row>
    <row r="105" spans="1:5" x14ac:dyDescent="0.25">
      <c r="A105" s="42" t="s">
        <v>87</v>
      </c>
      <c r="B105">
        <v>0</v>
      </c>
      <c r="C105">
        <v>604</v>
      </c>
      <c r="D105">
        <v>41</v>
      </c>
      <c r="E105">
        <v>604</v>
      </c>
    </row>
    <row r="106" spans="1:5" x14ac:dyDescent="0.25">
      <c r="A106" s="42" t="s">
        <v>182</v>
      </c>
      <c r="B106">
        <v>0</v>
      </c>
      <c r="C106">
        <v>368</v>
      </c>
      <c r="D106">
        <v>28</v>
      </c>
      <c r="E106">
        <v>368</v>
      </c>
    </row>
    <row r="107" spans="1:5" x14ac:dyDescent="0.25">
      <c r="A107" s="40" t="s">
        <v>46</v>
      </c>
      <c r="B107">
        <v>0</v>
      </c>
      <c r="C107">
        <v>168</v>
      </c>
      <c r="D107">
        <v>36</v>
      </c>
      <c r="E107">
        <v>168</v>
      </c>
    </row>
    <row r="108" spans="1:5" x14ac:dyDescent="0.25">
      <c r="A108" s="41">
        <v>509</v>
      </c>
      <c r="B108">
        <v>0</v>
      </c>
      <c r="C108">
        <v>168</v>
      </c>
      <c r="D108">
        <v>36</v>
      </c>
      <c r="E108">
        <v>168</v>
      </c>
    </row>
    <row r="109" spans="1:5" x14ac:dyDescent="0.25">
      <c r="A109" s="42" t="s">
        <v>130</v>
      </c>
      <c r="B109">
        <v>0</v>
      </c>
      <c r="C109">
        <v>162</v>
      </c>
      <c r="D109">
        <v>35</v>
      </c>
      <c r="E109">
        <v>162</v>
      </c>
    </row>
    <row r="110" spans="1:5" x14ac:dyDescent="0.25">
      <c r="A110" s="42" t="s">
        <v>88</v>
      </c>
      <c r="B110">
        <v>0</v>
      </c>
      <c r="C110">
        <v>6</v>
      </c>
      <c r="D110">
        <v>1</v>
      </c>
      <c r="E110">
        <v>6</v>
      </c>
    </row>
    <row r="111" spans="1:5" x14ac:dyDescent="0.25">
      <c r="A111" s="40" t="s">
        <v>248</v>
      </c>
      <c r="B111">
        <v>0</v>
      </c>
      <c r="C111">
        <v>931</v>
      </c>
      <c r="D111">
        <v>80</v>
      </c>
      <c r="E111">
        <v>931</v>
      </c>
    </row>
    <row r="112" spans="1:5" x14ac:dyDescent="0.25">
      <c r="A112" s="41">
        <v>504</v>
      </c>
      <c r="B112">
        <v>0</v>
      </c>
      <c r="C112">
        <v>931</v>
      </c>
      <c r="D112">
        <v>80</v>
      </c>
      <c r="E112">
        <v>931</v>
      </c>
    </row>
    <row r="113" spans="1:5" x14ac:dyDescent="0.25">
      <c r="A113" s="42" t="s">
        <v>90</v>
      </c>
      <c r="B113">
        <v>0</v>
      </c>
      <c r="C113">
        <v>90</v>
      </c>
      <c r="D113">
        <v>10</v>
      </c>
      <c r="E113">
        <v>90</v>
      </c>
    </row>
    <row r="114" spans="1:5" x14ac:dyDescent="0.25">
      <c r="A114" s="42" t="s">
        <v>168</v>
      </c>
      <c r="B114">
        <v>0</v>
      </c>
      <c r="C114">
        <v>841</v>
      </c>
      <c r="D114">
        <v>70</v>
      </c>
      <c r="E114">
        <v>841</v>
      </c>
    </row>
    <row r="115" spans="1:5" x14ac:dyDescent="0.25">
      <c r="A115" s="40" t="s">
        <v>63</v>
      </c>
      <c r="B115">
        <v>0</v>
      </c>
      <c r="C115">
        <v>271</v>
      </c>
      <c r="D115">
        <v>53</v>
      </c>
      <c r="E115">
        <v>263</v>
      </c>
    </row>
    <row r="116" spans="1:5" x14ac:dyDescent="0.25">
      <c r="A116" s="41">
        <v>510</v>
      </c>
      <c r="B116">
        <v>0</v>
      </c>
      <c r="C116">
        <v>271</v>
      </c>
      <c r="D116">
        <v>53</v>
      </c>
      <c r="E116">
        <v>263</v>
      </c>
    </row>
    <row r="117" spans="1:5" x14ac:dyDescent="0.25">
      <c r="A117" s="42" t="s">
        <v>214</v>
      </c>
      <c r="B117">
        <v>0</v>
      </c>
      <c r="C117">
        <v>220</v>
      </c>
      <c r="D117">
        <v>42</v>
      </c>
      <c r="E117">
        <v>220</v>
      </c>
    </row>
    <row r="118" spans="1:5" x14ac:dyDescent="0.25">
      <c r="A118" s="42" t="s">
        <v>249</v>
      </c>
      <c r="B118">
        <v>0</v>
      </c>
      <c r="C118">
        <v>51</v>
      </c>
      <c r="D118">
        <v>11</v>
      </c>
      <c r="E118">
        <v>43</v>
      </c>
    </row>
    <row r="119" spans="1:5" x14ac:dyDescent="0.25">
      <c r="A119" s="39">
        <v>6</v>
      </c>
      <c r="B119">
        <v>0</v>
      </c>
      <c r="C119">
        <v>687</v>
      </c>
      <c r="D119">
        <v>92</v>
      </c>
      <c r="E119">
        <v>687</v>
      </c>
    </row>
    <row r="120" spans="1:5" x14ac:dyDescent="0.25">
      <c r="A120" s="40" t="s">
        <v>50</v>
      </c>
      <c r="B120">
        <v>0</v>
      </c>
      <c r="C120">
        <v>687</v>
      </c>
      <c r="D120">
        <v>92</v>
      </c>
      <c r="E120">
        <v>687</v>
      </c>
    </row>
    <row r="121" spans="1:5" x14ac:dyDescent="0.25">
      <c r="A121" s="41">
        <v>601</v>
      </c>
      <c r="B121">
        <v>0</v>
      </c>
      <c r="C121">
        <v>687</v>
      </c>
      <c r="D121">
        <v>92</v>
      </c>
      <c r="E121">
        <v>687</v>
      </c>
    </row>
    <row r="122" spans="1:5" x14ac:dyDescent="0.25">
      <c r="A122" s="42" t="s">
        <v>51</v>
      </c>
      <c r="B122">
        <v>0</v>
      </c>
      <c r="C122">
        <v>258</v>
      </c>
      <c r="D122">
        <v>35</v>
      </c>
      <c r="E122">
        <v>258</v>
      </c>
    </row>
    <row r="123" spans="1:5" x14ac:dyDescent="0.25">
      <c r="A123" s="42" t="s">
        <v>52</v>
      </c>
      <c r="B123">
        <v>0</v>
      </c>
      <c r="C123">
        <v>177</v>
      </c>
      <c r="D123">
        <v>33</v>
      </c>
      <c r="E123">
        <v>177</v>
      </c>
    </row>
    <row r="124" spans="1:5" x14ac:dyDescent="0.25">
      <c r="A124" s="42" t="s">
        <v>250</v>
      </c>
      <c r="B124">
        <v>0</v>
      </c>
      <c r="C124">
        <v>252</v>
      </c>
      <c r="D124">
        <v>24</v>
      </c>
      <c r="E124">
        <v>252</v>
      </c>
    </row>
    <row r="125" spans="1:5" x14ac:dyDescent="0.25">
      <c r="A125" s="39">
        <v>7</v>
      </c>
      <c r="B125">
        <v>0</v>
      </c>
      <c r="C125">
        <v>100</v>
      </c>
      <c r="D125">
        <v>90</v>
      </c>
      <c r="E125">
        <v>491</v>
      </c>
    </row>
    <row r="126" spans="1:5" x14ac:dyDescent="0.25">
      <c r="A126" s="40" t="s">
        <v>146</v>
      </c>
      <c r="B126">
        <v>0</v>
      </c>
      <c r="C126">
        <v>74</v>
      </c>
      <c r="D126">
        <v>64</v>
      </c>
      <c r="E126">
        <v>432</v>
      </c>
    </row>
    <row r="127" spans="1:5" x14ac:dyDescent="0.25">
      <c r="A127" s="41">
        <v>702</v>
      </c>
      <c r="B127">
        <v>0</v>
      </c>
      <c r="C127">
        <v>74</v>
      </c>
      <c r="D127">
        <v>64</v>
      </c>
      <c r="E127">
        <v>432</v>
      </c>
    </row>
    <row r="128" spans="1:5" x14ac:dyDescent="0.25">
      <c r="A128" s="42" t="s">
        <v>251</v>
      </c>
      <c r="B128">
        <v>0</v>
      </c>
      <c r="C128">
        <v>74</v>
      </c>
      <c r="D128">
        <v>64</v>
      </c>
      <c r="E128">
        <v>432</v>
      </c>
    </row>
    <row r="129" spans="1:5" x14ac:dyDescent="0.25">
      <c r="A129" s="40" t="s">
        <v>147</v>
      </c>
      <c r="B129">
        <v>0</v>
      </c>
      <c r="C129">
        <v>7</v>
      </c>
      <c r="D129">
        <v>23</v>
      </c>
      <c r="E129">
        <v>40</v>
      </c>
    </row>
    <row r="130" spans="1:5" x14ac:dyDescent="0.25">
      <c r="A130" s="41">
        <v>701</v>
      </c>
      <c r="B130">
        <v>0</v>
      </c>
      <c r="C130">
        <v>7</v>
      </c>
      <c r="D130">
        <v>23</v>
      </c>
      <c r="E130">
        <v>40</v>
      </c>
    </row>
    <row r="131" spans="1:5" x14ac:dyDescent="0.25">
      <c r="A131" s="42" t="s">
        <v>252</v>
      </c>
      <c r="B131">
        <v>0</v>
      </c>
      <c r="C131">
        <v>7</v>
      </c>
      <c r="D131">
        <v>23</v>
      </c>
      <c r="E131">
        <v>40</v>
      </c>
    </row>
    <row r="132" spans="1:5" x14ac:dyDescent="0.25">
      <c r="A132" s="40" t="s">
        <v>24</v>
      </c>
      <c r="B132">
        <v>0</v>
      </c>
      <c r="C132">
        <v>19</v>
      </c>
      <c r="D132">
        <v>3</v>
      </c>
      <c r="E132">
        <v>19</v>
      </c>
    </row>
    <row r="133" spans="1:5" x14ac:dyDescent="0.25">
      <c r="A133" s="41">
        <v>703</v>
      </c>
      <c r="B133">
        <v>0</v>
      </c>
      <c r="C133">
        <v>19</v>
      </c>
      <c r="D133">
        <v>3</v>
      </c>
      <c r="E133">
        <v>19</v>
      </c>
    </row>
    <row r="134" spans="1:5" x14ac:dyDescent="0.25">
      <c r="A134" s="42" t="s">
        <v>215</v>
      </c>
      <c r="B134">
        <v>0</v>
      </c>
      <c r="C134">
        <v>18</v>
      </c>
      <c r="D134">
        <v>2</v>
      </c>
      <c r="E134">
        <v>18</v>
      </c>
    </row>
    <row r="135" spans="1:5" x14ac:dyDescent="0.25">
      <c r="A135" s="42" t="s">
        <v>170</v>
      </c>
      <c r="B135">
        <v>0</v>
      </c>
      <c r="C135">
        <v>1</v>
      </c>
      <c r="D135">
        <v>1</v>
      </c>
      <c r="E135">
        <v>1</v>
      </c>
    </row>
    <row r="136" spans="1:5" x14ac:dyDescent="0.25">
      <c r="A136" s="39" t="s">
        <v>171</v>
      </c>
      <c r="B136">
        <v>0</v>
      </c>
      <c r="C136">
        <v>14346</v>
      </c>
      <c r="D136">
        <v>2543.4</v>
      </c>
      <c r="E136">
        <v>15946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74"/>
  <sheetViews>
    <sheetView zoomScale="80" zoomScaleNormal="80" workbookViewId="0">
      <pane ySplit="2" topLeftCell="A4" activePane="bottomLeft" state="frozen"/>
      <selection pane="bottomLeft" activeCell="A74" sqref="A1:W74"/>
    </sheetView>
  </sheetViews>
  <sheetFormatPr defaultRowHeight="15.75" x14ac:dyDescent="0.25"/>
  <cols>
    <col min="1" max="1" width="26.85546875" style="81" customWidth="1"/>
    <col min="2" max="2" width="24.28515625" style="81" customWidth="1"/>
    <col min="3" max="16384" width="9.140625" style="81"/>
  </cols>
  <sheetData>
    <row r="1" spans="1:23" x14ac:dyDescent="0.25">
      <c r="A1" s="79" t="s">
        <v>222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</row>
    <row r="2" spans="1:23" x14ac:dyDescent="0.25">
      <c r="A2" s="82" t="s">
        <v>0</v>
      </c>
      <c r="B2" s="83" t="s">
        <v>1</v>
      </c>
      <c r="C2" s="84" t="s">
        <v>2</v>
      </c>
      <c r="D2" s="85"/>
      <c r="E2" s="86"/>
      <c r="F2" s="84" t="s">
        <v>4</v>
      </c>
      <c r="G2" s="85"/>
      <c r="H2" s="86"/>
      <c r="I2" s="84" t="s">
        <v>3</v>
      </c>
      <c r="J2" s="85"/>
      <c r="K2" s="86"/>
      <c r="L2" s="84" t="s">
        <v>5</v>
      </c>
      <c r="M2" s="85"/>
      <c r="N2" s="86"/>
      <c r="O2" s="84" t="s">
        <v>56</v>
      </c>
      <c r="P2" s="85"/>
      <c r="Q2" s="86"/>
      <c r="R2" s="84" t="s">
        <v>6</v>
      </c>
      <c r="S2" s="85"/>
      <c r="T2" s="86"/>
      <c r="U2" s="84" t="s">
        <v>57</v>
      </c>
      <c r="V2" s="85"/>
      <c r="W2" s="86"/>
    </row>
    <row r="3" spans="1:23" x14ac:dyDescent="0.25">
      <c r="A3" s="87"/>
      <c r="B3" s="88"/>
      <c r="C3" s="89" t="s">
        <v>91</v>
      </c>
      <c r="D3" s="89" t="s">
        <v>209</v>
      </c>
      <c r="E3" s="89" t="s">
        <v>220</v>
      </c>
      <c r="F3" s="89" t="s">
        <v>91</v>
      </c>
      <c r="G3" s="89" t="s">
        <v>209</v>
      </c>
      <c r="H3" s="89" t="s">
        <v>220</v>
      </c>
      <c r="I3" s="89" t="s">
        <v>91</v>
      </c>
      <c r="J3" s="89" t="s">
        <v>209</v>
      </c>
      <c r="K3" s="89" t="s">
        <v>220</v>
      </c>
      <c r="L3" s="89" t="s">
        <v>91</v>
      </c>
      <c r="M3" s="89" t="s">
        <v>209</v>
      </c>
      <c r="N3" s="89" t="s">
        <v>220</v>
      </c>
      <c r="O3" s="89" t="s">
        <v>91</v>
      </c>
      <c r="P3" s="89" t="s">
        <v>209</v>
      </c>
      <c r="Q3" s="89" t="s">
        <v>220</v>
      </c>
      <c r="R3" s="89" t="s">
        <v>91</v>
      </c>
      <c r="S3" s="90" t="s">
        <v>209</v>
      </c>
      <c r="T3" s="91" t="s">
        <v>220</v>
      </c>
      <c r="U3" s="91" t="s">
        <v>91</v>
      </c>
      <c r="V3" s="90" t="s">
        <v>209</v>
      </c>
      <c r="W3" s="89" t="s">
        <v>220</v>
      </c>
    </row>
    <row r="4" spans="1:23" x14ac:dyDescent="0.25">
      <c r="A4" s="92" t="s">
        <v>9</v>
      </c>
      <c r="B4" s="93"/>
      <c r="C4" s="94">
        <f>SUM(C5,C6,C7,C8,C9,C10)</f>
        <v>4297</v>
      </c>
      <c r="D4" s="95">
        <f>SUM(D5,D6,D7,D8,D9,D10)</f>
        <v>322</v>
      </c>
      <c r="E4" s="95">
        <f>SUM(E5,E6,E7,E8,E9,E10)</f>
        <v>2655</v>
      </c>
      <c r="F4" s="94">
        <f t="shared" ref="F4:H4" si="0">SUM(F5,F6,F7,F8,F9,F10)</f>
        <v>420</v>
      </c>
      <c r="G4" s="95">
        <f t="shared" si="0"/>
        <v>302</v>
      </c>
      <c r="H4" s="95">
        <f t="shared" si="0"/>
        <v>320</v>
      </c>
      <c r="I4" s="94"/>
      <c r="J4" s="95">
        <f>SUM(J5,J6,J7,J8,J9,J10)</f>
        <v>823</v>
      </c>
      <c r="K4" s="95">
        <f>SUM(K5,K6,K7,K8,K9,K10)</f>
        <v>2640</v>
      </c>
      <c r="L4" s="94"/>
      <c r="M4" s="95"/>
      <c r="N4" s="96"/>
      <c r="O4" s="94"/>
      <c r="P4" s="95">
        <f>SUM(P5,P6,P7,P8,P9,P10)</f>
        <v>115</v>
      </c>
      <c r="Q4" s="96"/>
      <c r="R4" s="94"/>
      <c r="S4" s="95">
        <f>SUM(S5,S6,S7,S8,S9,S10)</f>
        <v>100</v>
      </c>
      <c r="T4" s="96"/>
      <c r="U4" s="94"/>
      <c r="V4" s="95"/>
      <c r="W4" s="96"/>
    </row>
    <row r="5" spans="1:23" x14ac:dyDescent="0.25">
      <c r="A5" s="97"/>
      <c r="B5" s="98" t="s">
        <v>10</v>
      </c>
      <c r="C5" s="98">
        <v>4292</v>
      </c>
      <c r="D5" s="81">
        <v>245</v>
      </c>
      <c r="E5" s="99">
        <v>2655</v>
      </c>
      <c r="F5" s="98"/>
      <c r="G5" s="81">
        <v>286</v>
      </c>
      <c r="H5" s="99"/>
      <c r="I5" s="98"/>
      <c r="J5" s="81">
        <v>586</v>
      </c>
      <c r="K5" s="99">
        <v>2640</v>
      </c>
      <c r="L5" s="98"/>
      <c r="N5" s="99"/>
      <c r="O5" s="98"/>
      <c r="P5" s="81">
        <v>55</v>
      </c>
      <c r="Q5" s="99"/>
      <c r="R5" s="98"/>
      <c r="T5" s="99"/>
      <c r="U5" s="98"/>
      <c r="W5" s="99"/>
    </row>
    <row r="6" spans="1:23" x14ac:dyDescent="0.25">
      <c r="A6" s="97"/>
      <c r="B6" s="98" t="s">
        <v>13</v>
      </c>
      <c r="C6" s="98"/>
      <c r="D6" s="81">
        <v>17</v>
      </c>
      <c r="E6" s="99"/>
      <c r="F6" s="98"/>
      <c r="H6" s="99"/>
      <c r="I6" s="98"/>
      <c r="J6" s="81">
        <v>17</v>
      </c>
      <c r="K6" s="99"/>
      <c r="L6" s="98"/>
      <c r="N6" s="99"/>
      <c r="O6" s="98"/>
      <c r="Q6" s="99"/>
      <c r="R6" s="98"/>
      <c r="T6" s="99"/>
      <c r="U6" s="98"/>
      <c r="W6" s="99"/>
    </row>
    <row r="7" spans="1:23" x14ac:dyDescent="0.25">
      <c r="A7" s="97"/>
      <c r="B7" s="98" t="s">
        <v>148</v>
      </c>
      <c r="C7" s="98"/>
      <c r="D7" s="81">
        <v>60</v>
      </c>
      <c r="E7" s="99"/>
      <c r="F7" s="98"/>
      <c r="H7" s="99"/>
      <c r="I7" s="98"/>
      <c r="J7" s="81">
        <v>120</v>
      </c>
      <c r="K7" s="99"/>
      <c r="L7" s="98"/>
      <c r="N7" s="99"/>
      <c r="O7" s="98"/>
      <c r="P7" s="81">
        <v>60</v>
      </c>
      <c r="Q7" s="99"/>
      <c r="R7" s="98"/>
      <c r="T7" s="99"/>
      <c r="U7" s="98"/>
      <c r="W7" s="99"/>
    </row>
    <row r="8" spans="1:23" x14ac:dyDescent="0.25">
      <c r="A8" s="97"/>
      <c r="B8" s="98" t="s">
        <v>11</v>
      </c>
      <c r="C8" s="98">
        <v>5</v>
      </c>
      <c r="E8" s="99"/>
      <c r="F8" s="98"/>
      <c r="G8" s="81">
        <v>16</v>
      </c>
      <c r="H8" s="99"/>
      <c r="I8" s="98"/>
      <c r="K8" s="99"/>
      <c r="L8" s="98"/>
      <c r="N8" s="99"/>
      <c r="O8" s="98"/>
      <c r="Q8" s="99"/>
      <c r="R8" s="98"/>
      <c r="T8" s="99"/>
      <c r="U8" s="98"/>
      <c r="W8" s="99"/>
    </row>
    <row r="9" spans="1:23" x14ac:dyDescent="0.25">
      <c r="A9" s="97"/>
      <c r="B9" s="98" t="s">
        <v>153</v>
      </c>
      <c r="C9" s="98"/>
      <c r="E9" s="99"/>
      <c r="F9" s="98"/>
      <c r="H9" s="99"/>
      <c r="I9" s="98"/>
      <c r="K9" s="99"/>
      <c r="L9" s="98"/>
      <c r="N9" s="99"/>
      <c r="O9" s="98"/>
      <c r="Q9" s="99"/>
      <c r="R9" s="98"/>
      <c r="T9" s="99"/>
      <c r="U9" s="98"/>
      <c r="W9" s="99"/>
    </row>
    <row r="10" spans="1:23" x14ac:dyDescent="0.25">
      <c r="A10" s="100"/>
      <c r="B10" s="101" t="s">
        <v>12</v>
      </c>
      <c r="C10" s="101"/>
      <c r="D10" s="102"/>
      <c r="E10" s="103"/>
      <c r="F10" s="101">
        <v>420</v>
      </c>
      <c r="G10" s="102"/>
      <c r="H10" s="103">
        <v>320</v>
      </c>
      <c r="I10" s="101"/>
      <c r="J10" s="102">
        <v>100</v>
      </c>
      <c r="K10" s="103"/>
      <c r="L10" s="101"/>
      <c r="M10" s="102"/>
      <c r="N10" s="103"/>
      <c r="O10" s="101"/>
      <c r="P10" s="102"/>
      <c r="Q10" s="103"/>
      <c r="R10" s="101"/>
      <c r="S10" s="102">
        <v>100</v>
      </c>
      <c r="T10" s="103"/>
      <c r="U10" s="101"/>
      <c r="V10" s="102"/>
      <c r="W10" s="103"/>
    </row>
    <row r="11" spans="1:23" x14ac:dyDescent="0.25">
      <c r="A11" s="92" t="s">
        <v>15</v>
      </c>
      <c r="B11" s="93"/>
      <c r="C11" s="94">
        <f t="shared" ref="C11:S11" si="1">SUM(C12,C13,C14,C15,C16,C17,C18,C19,C20,C21,C22,C23,C24,C25,C26,C27,C28,C29)</f>
        <v>18</v>
      </c>
      <c r="D11" s="95"/>
      <c r="E11" s="96"/>
      <c r="F11" s="94">
        <f t="shared" si="1"/>
        <v>1637</v>
      </c>
      <c r="G11" s="95">
        <f t="shared" si="1"/>
        <v>2445</v>
      </c>
      <c r="H11" s="95">
        <f t="shared" si="1"/>
        <v>2082</v>
      </c>
      <c r="I11" s="94"/>
      <c r="J11" s="95">
        <f>SUM(J12,J13,J14,J15,J16,J17,J18,J19,J20,J21,J22,J23,J24,J25,J26,J27,J28,J29)</f>
        <v>201</v>
      </c>
      <c r="K11" s="95">
        <f>SUM(K12,K13,K14,K15,K16,K17,K18,K19,K20,K21,K22,K23,K24,K25,K26,K27,K28,K29)</f>
        <v>58</v>
      </c>
      <c r="L11" s="94"/>
      <c r="M11" s="95"/>
      <c r="N11" s="96"/>
      <c r="O11" s="94"/>
      <c r="P11" s="95">
        <f>SUM(P12,P13,P14,P15,P16,P17,P18,P19,P20,P21,P22,P23,P24,P25,P26,P27,P28,P29)</f>
        <v>125</v>
      </c>
      <c r="Q11" s="96"/>
      <c r="R11" s="94">
        <f t="shared" si="1"/>
        <v>64</v>
      </c>
      <c r="S11" s="95">
        <f t="shared" si="1"/>
        <v>88</v>
      </c>
      <c r="T11" s="96"/>
      <c r="U11" s="94"/>
      <c r="V11" s="95"/>
      <c r="W11" s="96"/>
    </row>
    <row r="12" spans="1:23" x14ac:dyDescent="0.25">
      <c r="A12" s="97"/>
      <c r="B12" s="98" t="s">
        <v>16</v>
      </c>
      <c r="C12" s="98"/>
      <c r="E12" s="99"/>
      <c r="F12" s="98">
        <v>79</v>
      </c>
      <c r="G12" s="81">
        <v>61</v>
      </c>
      <c r="H12" s="99">
        <v>158</v>
      </c>
      <c r="I12" s="98"/>
      <c r="J12" s="81">
        <v>110</v>
      </c>
      <c r="K12" s="99"/>
      <c r="L12" s="98"/>
      <c r="N12" s="99"/>
      <c r="O12" s="98"/>
      <c r="Q12" s="99"/>
      <c r="R12" s="98"/>
      <c r="T12" s="99"/>
      <c r="U12" s="98"/>
      <c r="W12" s="99"/>
    </row>
    <row r="13" spans="1:23" x14ac:dyDescent="0.25">
      <c r="A13" s="97"/>
      <c r="B13" s="98" t="s">
        <v>17</v>
      </c>
      <c r="C13" s="98"/>
      <c r="E13" s="99"/>
      <c r="F13" s="98">
        <v>257</v>
      </c>
      <c r="G13" s="81">
        <v>120</v>
      </c>
      <c r="H13" s="99"/>
      <c r="I13" s="98"/>
      <c r="K13" s="99"/>
      <c r="L13" s="98"/>
      <c r="N13" s="99"/>
      <c r="O13" s="98"/>
      <c r="Q13" s="99"/>
      <c r="R13" s="98"/>
      <c r="T13" s="99"/>
      <c r="U13" s="98"/>
      <c r="W13" s="99"/>
    </row>
    <row r="14" spans="1:23" x14ac:dyDescent="0.25">
      <c r="A14" s="97"/>
      <c r="B14" s="98" t="s">
        <v>76</v>
      </c>
      <c r="C14" s="98">
        <v>18</v>
      </c>
      <c r="E14" s="99"/>
      <c r="F14" s="98"/>
      <c r="H14" s="99"/>
      <c r="I14" s="98"/>
      <c r="K14" s="99"/>
      <c r="L14" s="98"/>
      <c r="N14" s="99"/>
      <c r="O14" s="98"/>
      <c r="Q14" s="99"/>
      <c r="R14" s="98">
        <v>64</v>
      </c>
      <c r="S14" s="81">
        <v>88</v>
      </c>
      <c r="T14" s="99"/>
      <c r="U14" s="98"/>
      <c r="W14" s="99"/>
    </row>
    <row r="15" spans="1:23" x14ac:dyDescent="0.25">
      <c r="A15" s="97"/>
      <c r="B15" s="98" t="s">
        <v>18</v>
      </c>
      <c r="C15" s="98"/>
      <c r="E15" s="99"/>
      <c r="F15" s="98"/>
      <c r="H15" s="99"/>
      <c r="I15" s="98"/>
      <c r="K15" s="99"/>
      <c r="L15" s="98"/>
      <c r="N15" s="99"/>
      <c r="O15" s="98"/>
      <c r="Q15" s="99"/>
      <c r="R15" s="98"/>
      <c r="T15" s="99"/>
      <c r="U15" s="98"/>
      <c r="W15" s="99"/>
    </row>
    <row r="16" spans="1:23" x14ac:dyDescent="0.25">
      <c r="A16" s="97"/>
      <c r="B16" s="98" t="s">
        <v>19</v>
      </c>
      <c r="C16" s="98"/>
      <c r="E16" s="99"/>
      <c r="F16" s="98">
        <v>1160</v>
      </c>
      <c r="G16" s="81">
        <v>714</v>
      </c>
      <c r="H16" s="99">
        <v>450</v>
      </c>
      <c r="I16" s="98"/>
      <c r="K16" s="99"/>
      <c r="L16" s="98"/>
      <c r="N16" s="99"/>
      <c r="O16" s="98"/>
      <c r="Q16" s="99"/>
      <c r="R16" s="98"/>
      <c r="T16" s="99"/>
      <c r="U16" s="98"/>
      <c r="W16" s="99"/>
    </row>
    <row r="17" spans="1:23" x14ac:dyDescent="0.25">
      <c r="A17" s="97"/>
      <c r="B17" s="98" t="s">
        <v>20</v>
      </c>
      <c r="C17" s="98"/>
      <c r="E17" s="99"/>
      <c r="F17" s="98"/>
      <c r="G17" s="81">
        <v>10</v>
      </c>
      <c r="H17" s="99">
        <v>5</v>
      </c>
      <c r="I17" s="98"/>
      <c r="K17" s="99"/>
      <c r="L17" s="98"/>
      <c r="N17" s="99"/>
      <c r="O17" s="98"/>
      <c r="Q17" s="99"/>
      <c r="R17" s="98"/>
      <c r="T17" s="99"/>
      <c r="U17" s="98"/>
      <c r="W17" s="99"/>
    </row>
    <row r="18" spans="1:23" x14ac:dyDescent="0.25">
      <c r="A18" s="97"/>
      <c r="B18" s="98" t="s">
        <v>21</v>
      </c>
      <c r="C18" s="98"/>
      <c r="E18" s="99"/>
      <c r="F18" s="98">
        <v>110</v>
      </c>
      <c r="G18" s="81">
        <v>105</v>
      </c>
      <c r="H18" s="99">
        <v>289</v>
      </c>
      <c r="I18" s="98"/>
      <c r="K18" s="99"/>
      <c r="L18" s="98"/>
      <c r="N18" s="99"/>
      <c r="O18" s="98"/>
      <c r="Q18" s="99"/>
      <c r="R18" s="98"/>
      <c r="T18" s="99"/>
      <c r="U18" s="98"/>
      <c r="W18" s="99"/>
    </row>
    <row r="19" spans="1:23" x14ac:dyDescent="0.25">
      <c r="A19" s="97"/>
      <c r="B19" s="98" t="s">
        <v>22</v>
      </c>
      <c r="C19" s="98"/>
      <c r="E19" s="99"/>
      <c r="F19" s="98">
        <v>31</v>
      </c>
      <c r="G19" s="81">
        <v>832</v>
      </c>
      <c r="H19" s="99">
        <v>775</v>
      </c>
      <c r="I19" s="98"/>
      <c r="K19" s="99"/>
      <c r="L19" s="98"/>
      <c r="N19" s="99"/>
      <c r="O19" s="98"/>
      <c r="Q19" s="99"/>
      <c r="R19" s="98"/>
      <c r="T19" s="99"/>
      <c r="U19" s="98"/>
      <c r="W19" s="99"/>
    </row>
    <row r="20" spans="1:23" x14ac:dyDescent="0.25">
      <c r="A20" s="97"/>
      <c r="B20" s="98" t="s">
        <v>79</v>
      </c>
      <c r="C20" s="98"/>
      <c r="E20" s="99"/>
      <c r="F20" s="98"/>
      <c r="H20" s="99"/>
      <c r="I20" s="98"/>
      <c r="K20" s="99"/>
      <c r="L20" s="98"/>
      <c r="N20" s="99"/>
      <c r="O20" s="98"/>
      <c r="Q20" s="99"/>
      <c r="R20" s="98"/>
      <c r="T20" s="99"/>
      <c r="U20" s="98"/>
      <c r="W20" s="99"/>
    </row>
    <row r="21" spans="1:23" x14ac:dyDescent="0.25">
      <c r="A21" s="97"/>
      <c r="B21" s="98" t="s">
        <v>23</v>
      </c>
      <c r="C21" s="98"/>
      <c r="E21" s="99"/>
      <c r="F21" s="98"/>
      <c r="G21" s="81">
        <v>155</v>
      </c>
      <c r="H21" s="99"/>
      <c r="I21" s="98"/>
      <c r="K21" s="99"/>
      <c r="L21" s="98"/>
      <c r="N21" s="99"/>
      <c r="O21" s="98"/>
      <c r="Q21" s="99"/>
      <c r="R21" s="98"/>
      <c r="T21" s="99"/>
      <c r="U21" s="98"/>
      <c r="W21" s="99"/>
    </row>
    <row r="22" spans="1:23" x14ac:dyDescent="0.25">
      <c r="A22" s="97"/>
      <c r="B22" s="98" t="s">
        <v>59</v>
      </c>
      <c r="C22" s="98"/>
      <c r="E22" s="99"/>
      <c r="F22" s="98"/>
      <c r="G22" s="81">
        <v>178</v>
      </c>
      <c r="H22" s="99"/>
      <c r="I22" s="98"/>
      <c r="K22" s="99"/>
      <c r="L22" s="98"/>
      <c r="N22" s="99"/>
      <c r="O22" s="98"/>
      <c r="Q22" s="99"/>
      <c r="R22" s="98"/>
      <c r="T22" s="99"/>
      <c r="U22" s="98"/>
      <c r="W22" s="99"/>
    </row>
    <row r="23" spans="1:23" x14ac:dyDescent="0.25">
      <c r="A23" s="97"/>
      <c r="B23" s="98" t="s">
        <v>155</v>
      </c>
      <c r="C23" s="98"/>
      <c r="E23" s="99"/>
      <c r="F23" s="98"/>
      <c r="H23" s="99">
        <v>10</v>
      </c>
      <c r="I23" s="98"/>
      <c r="K23" s="99"/>
      <c r="L23" s="98"/>
      <c r="N23" s="99"/>
      <c r="O23" s="98"/>
      <c r="P23" s="81">
        <v>125</v>
      </c>
      <c r="Q23" s="99"/>
      <c r="R23" s="98"/>
      <c r="T23" s="99"/>
      <c r="U23" s="98"/>
      <c r="W23" s="99"/>
    </row>
    <row r="24" spans="1:23" x14ac:dyDescent="0.25">
      <c r="A24" s="97"/>
      <c r="B24" s="98" t="s">
        <v>136</v>
      </c>
      <c r="C24" s="98"/>
      <c r="E24" s="99"/>
      <c r="F24" s="98"/>
      <c r="H24" s="99">
        <v>110</v>
      </c>
      <c r="I24" s="98"/>
      <c r="J24" s="81">
        <v>91</v>
      </c>
      <c r="K24" s="99">
        <v>58</v>
      </c>
      <c r="L24" s="98"/>
      <c r="N24" s="99"/>
      <c r="O24" s="98"/>
      <c r="Q24" s="99"/>
      <c r="R24" s="98"/>
      <c r="T24" s="99"/>
      <c r="U24" s="98"/>
      <c r="W24" s="99"/>
    </row>
    <row r="25" spans="1:23" x14ac:dyDescent="0.25">
      <c r="A25" s="97"/>
      <c r="B25" s="98" t="s">
        <v>60</v>
      </c>
      <c r="C25" s="98"/>
      <c r="E25" s="99"/>
      <c r="F25" s="98"/>
      <c r="H25" s="99"/>
      <c r="I25" s="98"/>
      <c r="K25" s="99"/>
      <c r="L25" s="98"/>
      <c r="N25" s="99"/>
      <c r="O25" s="98"/>
      <c r="Q25" s="99"/>
      <c r="R25" s="98"/>
      <c r="T25" s="99"/>
      <c r="U25" s="98"/>
      <c r="W25" s="99"/>
    </row>
    <row r="26" spans="1:23" x14ac:dyDescent="0.25">
      <c r="A26" s="97"/>
      <c r="B26" s="98" t="s">
        <v>25</v>
      </c>
      <c r="C26" s="98"/>
      <c r="E26" s="99"/>
      <c r="F26" s="98"/>
      <c r="H26" s="99"/>
      <c r="I26" s="98"/>
      <c r="K26" s="99"/>
      <c r="L26" s="98"/>
      <c r="N26" s="99"/>
      <c r="O26" s="98"/>
      <c r="Q26" s="99"/>
      <c r="R26" s="98"/>
      <c r="T26" s="99"/>
      <c r="U26" s="98"/>
      <c r="W26" s="99"/>
    </row>
    <row r="27" spans="1:23" x14ac:dyDescent="0.25">
      <c r="A27" s="97"/>
      <c r="B27" s="98" t="s">
        <v>156</v>
      </c>
      <c r="C27" s="98"/>
      <c r="E27" s="99"/>
      <c r="F27" s="98"/>
      <c r="H27" s="99"/>
      <c r="I27" s="98"/>
      <c r="K27" s="99"/>
      <c r="L27" s="98"/>
      <c r="N27" s="99"/>
      <c r="O27" s="98"/>
      <c r="Q27" s="99"/>
      <c r="R27" s="98"/>
      <c r="T27" s="99"/>
      <c r="U27" s="98"/>
      <c r="W27" s="99"/>
    </row>
    <row r="28" spans="1:23" x14ac:dyDescent="0.25">
      <c r="A28" s="97"/>
      <c r="B28" s="98" t="s">
        <v>78</v>
      </c>
      <c r="C28" s="98"/>
      <c r="E28" s="99"/>
      <c r="F28" s="98"/>
      <c r="G28" s="81">
        <v>270</v>
      </c>
      <c r="H28" s="99">
        <v>285</v>
      </c>
      <c r="I28" s="98"/>
      <c r="K28" s="99"/>
      <c r="L28" s="98"/>
      <c r="N28" s="99"/>
      <c r="O28" s="98"/>
      <c r="Q28" s="99"/>
      <c r="R28" s="98"/>
      <c r="T28" s="99"/>
      <c r="U28" s="98"/>
      <c r="W28" s="99"/>
    </row>
    <row r="29" spans="1:23" x14ac:dyDescent="0.25">
      <c r="A29" s="100"/>
      <c r="B29" s="98" t="s">
        <v>154</v>
      </c>
      <c r="C29" s="98"/>
      <c r="E29" s="99"/>
      <c r="F29" s="98"/>
      <c r="H29" s="99"/>
      <c r="I29" s="98"/>
      <c r="K29" s="99"/>
      <c r="L29" s="98"/>
      <c r="N29" s="99"/>
      <c r="O29" s="98"/>
      <c r="Q29" s="99"/>
      <c r="R29" s="98"/>
      <c r="T29" s="99"/>
      <c r="U29" s="98"/>
      <c r="W29" s="99"/>
    </row>
    <row r="30" spans="1:23" x14ac:dyDescent="0.25">
      <c r="A30" s="92" t="s">
        <v>26</v>
      </c>
      <c r="B30" s="93"/>
      <c r="C30" s="94">
        <f t="shared" ref="C30:U30" si="2">SUM(C31,C32,C33,C34,C35,C36)</f>
        <v>70</v>
      </c>
      <c r="D30" s="95"/>
      <c r="E30" s="96"/>
      <c r="F30" s="94">
        <f t="shared" si="2"/>
        <v>4485</v>
      </c>
      <c r="G30" s="95">
        <f t="shared" si="2"/>
        <v>3300</v>
      </c>
      <c r="H30" s="95">
        <f t="shared" si="2"/>
        <v>14080</v>
      </c>
      <c r="I30" s="94"/>
      <c r="J30" s="95">
        <f t="shared" si="2"/>
        <v>19950</v>
      </c>
      <c r="K30" s="95">
        <f t="shared" si="2"/>
        <v>9963</v>
      </c>
      <c r="L30" s="94"/>
      <c r="M30" s="95">
        <f t="shared" si="2"/>
        <v>19510</v>
      </c>
      <c r="N30" s="95">
        <f t="shared" si="2"/>
        <v>9973</v>
      </c>
      <c r="O30" s="94">
        <f t="shared" si="2"/>
        <v>20</v>
      </c>
      <c r="P30" s="95"/>
      <c r="Q30" s="96"/>
      <c r="R30" s="94"/>
      <c r="S30" s="95"/>
      <c r="T30" s="96"/>
      <c r="U30" s="94">
        <f t="shared" si="2"/>
        <v>60</v>
      </c>
      <c r="V30" s="95"/>
      <c r="W30" s="96"/>
    </row>
    <row r="31" spans="1:23" x14ac:dyDescent="0.25">
      <c r="A31" s="97"/>
      <c r="B31" s="98" t="s">
        <v>27</v>
      </c>
      <c r="C31" s="98"/>
      <c r="E31" s="99"/>
      <c r="F31" s="104">
        <v>2556</v>
      </c>
      <c r="G31" s="105">
        <v>2490</v>
      </c>
      <c r="H31" s="106">
        <v>9900</v>
      </c>
      <c r="I31" s="104"/>
      <c r="J31" s="105">
        <v>19950</v>
      </c>
      <c r="K31" s="106">
        <v>9963</v>
      </c>
      <c r="L31" s="107"/>
      <c r="M31" s="108">
        <v>19510</v>
      </c>
      <c r="N31" s="109">
        <v>9973</v>
      </c>
      <c r="O31" s="107"/>
      <c r="P31" s="108"/>
      <c r="Q31" s="109"/>
      <c r="R31" s="98"/>
      <c r="T31" s="99"/>
      <c r="U31" s="98"/>
      <c r="W31" s="99"/>
    </row>
    <row r="32" spans="1:23" x14ac:dyDescent="0.25">
      <c r="A32" s="97"/>
      <c r="B32" s="98" t="s">
        <v>28</v>
      </c>
      <c r="C32" s="98"/>
      <c r="E32" s="99"/>
      <c r="F32" s="98">
        <v>79</v>
      </c>
      <c r="H32" s="99"/>
      <c r="I32" s="98"/>
      <c r="K32" s="99"/>
      <c r="L32" s="107"/>
      <c r="M32" s="108"/>
      <c r="N32" s="109"/>
      <c r="O32" s="98"/>
      <c r="Q32" s="99"/>
      <c r="R32" s="107"/>
      <c r="S32" s="108"/>
      <c r="T32" s="109"/>
      <c r="U32" s="107"/>
      <c r="V32" s="108"/>
      <c r="W32" s="109"/>
    </row>
    <row r="33" spans="1:23" x14ac:dyDescent="0.25">
      <c r="A33" s="97"/>
      <c r="B33" s="98" t="s">
        <v>30</v>
      </c>
      <c r="C33" s="98"/>
      <c r="E33" s="99"/>
      <c r="F33" s="98"/>
      <c r="H33" s="99"/>
      <c r="I33" s="98"/>
      <c r="K33" s="99"/>
      <c r="L33" s="107"/>
      <c r="M33" s="108"/>
      <c r="N33" s="109"/>
      <c r="O33" s="98"/>
      <c r="Q33" s="99"/>
      <c r="R33" s="107"/>
      <c r="S33" s="108"/>
      <c r="T33" s="109"/>
      <c r="U33" s="107"/>
      <c r="V33" s="108"/>
      <c r="W33" s="109"/>
    </row>
    <row r="34" spans="1:23" x14ac:dyDescent="0.25">
      <c r="A34" s="97"/>
      <c r="B34" s="98" t="s">
        <v>92</v>
      </c>
      <c r="C34" s="98"/>
      <c r="E34" s="99"/>
      <c r="F34" s="98"/>
      <c r="H34" s="99"/>
      <c r="I34" s="98"/>
      <c r="K34" s="99"/>
      <c r="L34" s="107"/>
      <c r="M34" s="108"/>
      <c r="N34" s="109"/>
      <c r="O34" s="98"/>
      <c r="Q34" s="99"/>
      <c r="R34" s="107"/>
      <c r="S34" s="108"/>
      <c r="T34" s="109"/>
      <c r="U34" s="107"/>
      <c r="V34" s="108"/>
      <c r="W34" s="109"/>
    </row>
    <row r="35" spans="1:23" x14ac:dyDescent="0.25">
      <c r="A35" s="97"/>
      <c r="B35" s="98" t="s">
        <v>29</v>
      </c>
      <c r="C35" s="98">
        <v>70</v>
      </c>
      <c r="E35" s="99"/>
      <c r="F35" s="98"/>
      <c r="H35" s="99"/>
      <c r="I35" s="98"/>
      <c r="K35" s="99"/>
      <c r="L35" s="107"/>
      <c r="M35" s="108"/>
      <c r="N35" s="109"/>
      <c r="O35" s="98">
        <v>20</v>
      </c>
      <c r="Q35" s="99"/>
      <c r="R35" s="107"/>
      <c r="S35" s="108"/>
      <c r="T35" s="109"/>
      <c r="U35" s="107">
        <v>60</v>
      </c>
      <c r="V35" s="108"/>
      <c r="W35" s="109"/>
    </row>
    <row r="36" spans="1:23" x14ac:dyDescent="0.25">
      <c r="A36" s="100"/>
      <c r="B36" s="101" t="s">
        <v>31</v>
      </c>
      <c r="C36" s="98"/>
      <c r="E36" s="99"/>
      <c r="F36" s="98">
        <v>1850</v>
      </c>
      <c r="G36" s="81">
        <v>810</v>
      </c>
      <c r="H36" s="99">
        <v>4180</v>
      </c>
      <c r="I36" s="98"/>
      <c r="K36" s="99"/>
      <c r="L36" s="98"/>
      <c r="N36" s="99"/>
      <c r="O36" s="98"/>
      <c r="Q36" s="99"/>
      <c r="R36" s="98"/>
      <c r="T36" s="99"/>
      <c r="U36" s="101"/>
      <c r="V36" s="102"/>
      <c r="W36" s="103"/>
    </row>
    <row r="37" spans="1:23" x14ac:dyDescent="0.25">
      <c r="A37" s="92" t="s">
        <v>32</v>
      </c>
      <c r="B37" s="93"/>
      <c r="C37" s="94"/>
      <c r="D37" s="95"/>
      <c r="E37" s="96"/>
      <c r="F37" s="94">
        <f t="shared" ref="F37:O37" si="3">SUM(F38,F39,F40,F41,F42,F43)</f>
        <v>30</v>
      </c>
      <c r="G37" s="95">
        <f t="shared" si="3"/>
        <v>920</v>
      </c>
      <c r="H37" s="95">
        <f t="shared" si="3"/>
        <v>93</v>
      </c>
      <c r="I37" s="94"/>
      <c r="J37" s="95"/>
      <c r="K37" s="96"/>
      <c r="L37" s="94"/>
      <c r="M37" s="95"/>
      <c r="N37" s="96"/>
      <c r="O37" s="94">
        <f t="shared" si="3"/>
        <v>55</v>
      </c>
      <c r="P37" s="95"/>
      <c r="Q37" s="96"/>
      <c r="R37" s="94"/>
      <c r="S37" s="95"/>
      <c r="T37" s="96"/>
      <c r="U37" s="95"/>
      <c r="V37" s="95"/>
      <c r="W37" s="96"/>
    </row>
    <row r="38" spans="1:23" x14ac:dyDescent="0.25">
      <c r="A38" s="97"/>
      <c r="B38" s="98" t="s">
        <v>38</v>
      </c>
      <c r="C38" s="98"/>
      <c r="E38" s="99"/>
      <c r="F38" s="98">
        <v>10</v>
      </c>
      <c r="H38" s="99">
        <v>61</v>
      </c>
      <c r="I38" s="98"/>
      <c r="K38" s="99"/>
      <c r="L38" s="98"/>
      <c r="N38" s="99"/>
      <c r="O38" s="98">
        <v>10</v>
      </c>
      <c r="Q38" s="99"/>
      <c r="R38" s="98"/>
      <c r="T38" s="99"/>
      <c r="W38" s="99"/>
    </row>
    <row r="39" spans="1:23" x14ac:dyDescent="0.25">
      <c r="A39" s="97"/>
      <c r="B39" s="98" t="s">
        <v>164</v>
      </c>
      <c r="C39" s="98"/>
      <c r="E39" s="99"/>
      <c r="F39" s="98"/>
      <c r="G39" s="81">
        <v>900</v>
      </c>
      <c r="H39" s="99"/>
      <c r="I39" s="98"/>
      <c r="K39" s="99"/>
      <c r="L39" s="98"/>
      <c r="N39" s="99"/>
      <c r="O39" s="98"/>
      <c r="Q39" s="99"/>
      <c r="R39" s="98"/>
      <c r="T39" s="99"/>
      <c r="W39" s="99"/>
    </row>
    <row r="40" spans="1:23" x14ac:dyDescent="0.25">
      <c r="A40" s="97"/>
      <c r="B40" s="98" t="s">
        <v>36</v>
      </c>
      <c r="C40" s="98"/>
      <c r="E40" s="99"/>
      <c r="F40" s="98">
        <v>20</v>
      </c>
      <c r="G40" s="81">
        <v>20</v>
      </c>
      <c r="H40" s="99">
        <v>5</v>
      </c>
      <c r="I40" s="98"/>
      <c r="K40" s="99"/>
      <c r="L40" s="98"/>
      <c r="N40" s="99"/>
      <c r="O40" s="98">
        <v>25</v>
      </c>
      <c r="Q40" s="99"/>
      <c r="R40" s="98"/>
      <c r="T40" s="99"/>
      <c r="W40" s="99"/>
    </row>
    <row r="41" spans="1:23" x14ac:dyDescent="0.25">
      <c r="A41" s="97"/>
      <c r="B41" s="98" t="s">
        <v>35</v>
      </c>
      <c r="C41" s="98"/>
      <c r="E41" s="99"/>
      <c r="F41" s="98"/>
      <c r="H41" s="99"/>
      <c r="I41" s="98"/>
      <c r="K41" s="99"/>
      <c r="L41" s="98"/>
      <c r="N41" s="99"/>
      <c r="O41" s="98"/>
      <c r="Q41" s="99"/>
      <c r="R41" s="98"/>
      <c r="T41" s="99"/>
      <c r="W41" s="99"/>
    </row>
    <row r="42" spans="1:23" x14ac:dyDescent="0.25">
      <c r="A42" s="97"/>
      <c r="B42" s="98" t="s">
        <v>33</v>
      </c>
      <c r="C42" s="98"/>
      <c r="E42" s="99"/>
      <c r="F42" s="98"/>
      <c r="H42" s="99"/>
      <c r="I42" s="98"/>
      <c r="K42" s="99"/>
      <c r="L42" s="98"/>
      <c r="N42" s="99"/>
      <c r="O42" s="98"/>
      <c r="Q42" s="99"/>
      <c r="R42" s="98"/>
      <c r="T42" s="99"/>
      <c r="W42" s="99"/>
    </row>
    <row r="43" spans="1:23" x14ac:dyDescent="0.25">
      <c r="A43" s="100"/>
      <c r="B43" s="101" t="s">
        <v>34</v>
      </c>
      <c r="C43" s="101"/>
      <c r="D43" s="102"/>
      <c r="E43" s="103"/>
      <c r="F43" s="101"/>
      <c r="G43" s="102"/>
      <c r="H43" s="103">
        <v>27</v>
      </c>
      <c r="I43" s="101"/>
      <c r="J43" s="102"/>
      <c r="K43" s="103"/>
      <c r="L43" s="101"/>
      <c r="M43" s="102"/>
      <c r="N43" s="103"/>
      <c r="O43" s="101">
        <v>20</v>
      </c>
      <c r="P43" s="102"/>
      <c r="Q43" s="103"/>
      <c r="R43" s="101"/>
      <c r="S43" s="102"/>
      <c r="T43" s="103"/>
      <c r="W43" s="99"/>
    </row>
    <row r="44" spans="1:23" x14ac:dyDescent="0.25">
      <c r="A44" s="92" t="s">
        <v>39</v>
      </c>
      <c r="B44" s="93"/>
      <c r="C44" s="94"/>
      <c r="D44" s="95">
        <f t="shared" ref="D44:N44" si="4">SUM(D45,D46,D47,D48,D49,D50,D51,D52,D53,D54,D55,D56,D57,D58,D59,D60,D61,D62)</f>
        <v>14</v>
      </c>
      <c r="E44" s="96"/>
      <c r="F44" s="94">
        <f t="shared" si="4"/>
        <v>21077</v>
      </c>
      <c r="G44" s="95">
        <f t="shared" si="4"/>
        <v>28483</v>
      </c>
      <c r="H44" s="95">
        <f t="shared" si="4"/>
        <v>14292</v>
      </c>
      <c r="I44" s="94"/>
      <c r="J44" s="95">
        <f t="shared" si="4"/>
        <v>1957</v>
      </c>
      <c r="K44" s="95">
        <f t="shared" si="4"/>
        <v>2407</v>
      </c>
      <c r="L44" s="94">
        <f t="shared" si="4"/>
        <v>340</v>
      </c>
      <c r="M44" s="95">
        <f t="shared" si="4"/>
        <v>451</v>
      </c>
      <c r="N44" s="95">
        <f t="shared" si="4"/>
        <v>272</v>
      </c>
      <c r="O44" s="94"/>
      <c r="P44" s="95"/>
      <c r="Q44" s="96"/>
      <c r="R44" s="94"/>
      <c r="S44" s="95"/>
      <c r="T44" s="96"/>
      <c r="U44" s="94"/>
      <c r="V44" s="95"/>
      <c r="W44" s="96"/>
    </row>
    <row r="45" spans="1:23" x14ac:dyDescent="0.25">
      <c r="A45" s="97"/>
      <c r="B45" s="98" t="s">
        <v>42</v>
      </c>
      <c r="C45" s="98"/>
      <c r="E45" s="99"/>
      <c r="F45" s="98">
        <v>3680</v>
      </c>
      <c r="G45" s="81">
        <v>3884</v>
      </c>
      <c r="H45" s="99">
        <v>2835</v>
      </c>
      <c r="I45" s="98"/>
      <c r="K45" s="99"/>
      <c r="L45" s="98"/>
      <c r="N45" s="99"/>
      <c r="O45" s="98"/>
      <c r="Q45" s="99"/>
      <c r="R45" s="98"/>
      <c r="T45" s="99"/>
      <c r="U45" s="98"/>
      <c r="W45" s="99"/>
    </row>
    <row r="46" spans="1:23" x14ac:dyDescent="0.25">
      <c r="A46" s="97"/>
      <c r="B46" s="98" t="s">
        <v>40</v>
      </c>
      <c r="C46" s="98"/>
      <c r="E46" s="99"/>
      <c r="F46" s="98">
        <v>1100</v>
      </c>
      <c r="G46" s="81">
        <v>4600</v>
      </c>
      <c r="H46" s="99">
        <v>1004</v>
      </c>
      <c r="I46" s="98"/>
      <c r="K46" s="99"/>
      <c r="L46" s="98">
        <v>228</v>
      </c>
      <c r="M46" s="81">
        <v>250</v>
      </c>
      <c r="N46" s="99">
        <v>145</v>
      </c>
      <c r="O46" s="98"/>
      <c r="Q46" s="99"/>
      <c r="R46" s="98"/>
      <c r="T46" s="99"/>
      <c r="U46" s="98"/>
      <c r="W46" s="99"/>
    </row>
    <row r="47" spans="1:23" x14ac:dyDescent="0.25">
      <c r="A47" s="97"/>
      <c r="B47" s="98" t="s">
        <v>41</v>
      </c>
      <c r="C47" s="98"/>
      <c r="E47" s="99"/>
      <c r="F47" s="98">
        <v>3267</v>
      </c>
      <c r="G47" s="81">
        <v>4415</v>
      </c>
      <c r="H47" s="99">
        <v>3020</v>
      </c>
      <c r="I47" s="98"/>
      <c r="K47" s="99"/>
      <c r="L47" s="98"/>
      <c r="N47" s="99"/>
      <c r="O47" s="98"/>
      <c r="Q47" s="99"/>
      <c r="R47" s="98"/>
      <c r="T47" s="99"/>
      <c r="U47" s="98"/>
      <c r="W47" s="99"/>
    </row>
    <row r="48" spans="1:23" x14ac:dyDescent="0.25">
      <c r="A48" s="97"/>
      <c r="B48" s="98" t="s">
        <v>43</v>
      </c>
      <c r="C48" s="98"/>
      <c r="E48" s="99"/>
      <c r="F48" s="98">
        <v>3333</v>
      </c>
      <c r="G48" s="81">
        <v>5221</v>
      </c>
      <c r="H48" s="99">
        <v>4005</v>
      </c>
      <c r="I48" s="98"/>
      <c r="K48" s="99"/>
      <c r="L48" s="98"/>
      <c r="N48" s="99"/>
      <c r="O48" s="98"/>
      <c r="Q48" s="99"/>
      <c r="R48" s="98"/>
      <c r="T48" s="99"/>
      <c r="U48" s="98"/>
      <c r="W48" s="99"/>
    </row>
    <row r="49" spans="1:23" x14ac:dyDescent="0.25">
      <c r="A49" s="97"/>
      <c r="B49" s="98" t="s">
        <v>68</v>
      </c>
      <c r="C49" s="98"/>
      <c r="E49" s="99"/>
      <c r="F49" s="98"/>
      <c r="H49" s="99"/>
      <c r="I49" s="98"/>
      <c r="K49" s="99"/>
      <c r="L49" s="98">
        <v>112</v>
      </c>
      <c r="M49" s="81">
        <v>201</v>
      </c>
      <c r="N49" s="99">
        <v>127</v>
      </c>
      <c r="O49" s="98"/>
      <c r="Q49" s="99"/>
      <c r="R49" s="98"/>
      <c r="T49" s="99"/>
      <c r="U49" s="98"/>
      <c r="W49" s="99"/>
    </row>
    <row r="50" spans="1:23" x14ac:dyDescent="0.25">
      <c r="A50" s="97"/>
      <c r="B50" s="98" t="s">
        <v>45</v>
      </c>
      <c r="C50" s="98"/>
      <c r="E50" s="99"/>
      <c r="F50" s="98">
        <v>870</v>
      </c>
      <c r="G50" s="81">
        <v>1741</v>
      </c>
      <c r="H50" s="99">
        <v>1800</v>
      </c>
      <c r="I50" s="98"/>
      <c r="K50" s="99"/>
      <c r="L50" s="98"/>
      <c r="N50" s="99"/>
      <c r="O50" s="98"/>
      <c r="Q50" s="99"/>
      <c r="R50" s="98"/>
      <c r="T50" s="99"/>
      <c r="U50" s="98"/>
      <c r="W50" s="99"/>
    </row>
    <row r="51" spans="1:23" x14ac:dyDescent="0.25">
      <c r="A51" s="97"/>
      <c r="B51" s="98" t="s">
        <v>48</v>
      </c>
      <c r="C51" s="98"/>
      <c r="E51" s="99"/>
      <c r="F51" s="98"/>
      <c r="H51" s="99"/>
      <c r="I51" s="98"/>
      <c r="K51" s="99"/>
      <c r="L51" s="98"/>
      <c r="N51" s="99"/>
      <c r="O51" s="98"/>
      <c r="Q51" s="99"/>
      <c r="R51" s="98"/>
      <c r="T51" s="99"/>
      <c r="U51" s="98"/>
      <c r="W51" s="99"/>
    </row>
    <row r="52" spans="1:23" x14ac:dyDescent="0.25">
      <c r="A52" s="97"/>
      <c r="B52" s="98" t="s">
        <v>46</v>
      </c>
      <c r="C52" s="98"/>
      <c r="E52" s="99"/>
      <c r="F52" s="98">
        <v>379</v>
      </c>
      <c r="G52" s="81">
        <v>350</v>
      </c>
      <c r="H52" s="99">
        <v>20</v>
      </c>
      <c r="I52" s="98"/>
      <c r="J52" s="81">
        <v>454</v>
      </c>
      <c r="K52" s="99">
        <v>463</v>
      </c>
      <c r="L52" s="98"/>
      <c r="N52" s="99"/>
      <c r="O52" s="98"/>
      <c r="Q52" s="99"/>
      <c r="R52" s="98"/>
      <c r="T52" s="99"/>
      <c r="U52" s="98"/>
      <c r="W52" s="99"/>
    </row>
    <row r="53" spans="1:23" x14ac:dyDescent="0.25">
      <c r="A53" s="97"/>
      <c r="B53" s="98" t="s">
        <v>63</v>
      </c>
      <c r="C53" s="98"/>
      <c r="E53" s="99"/>
      <c r="F53" s="98">
        <v>698</v>
      </c>
      <c r="G53" s="81">
        <v>300</v>
      </c>
      <c r="H53" s="99"/>
      <c r="I53" s="98"/>
      <c r="J53" s="81">
        <v>189</v>
      </c>
      <c r="K53" s="99">
        <v>565</v>
      </c>
      <c r="L53" s="98"/>
      <c r="N53" s="99"/>
      <c r="O53" s="98"/>
      <c r="Q53" s="99"/>
      <c r="R53" s="98"/>
      <c r="T53" s="99"/>
      <c r="U53" s="98"/>
      <c r="W53" s="99"/>
    </row>
    <row r="54" spans="1:23" x14ac:dyDescent="0.25">
      <c r="A54" s="97"/>
      <c r="B54" s="98" t="s">
        <v>143</v>
      </c>
      <c r="C54" s="98"/>
      <c r="E54" s="99"/>
      <c r="F54" s="98">
        <v>200</v>
      </c>
      <c r="G54" s="81">
        <v>600</v>
      </c>
      <c r="H54" s="99"/>
      <c r="I54" s="98"/>
      <c r="J54" s="81">
        <v>600</v>
      </c>
      <c r="K54" s="99">
        <v>779</v>
      </c>
      <c r="L54" s="98"/>
      <c r="N54" s="99"/>
      <c r="O54" s="98"/>
      <c r="Q54" s="99"/>
      <c r="R54" s="98"/>
      <c r="T54" s="99"/>
      <c r="U54" s="98"/>
      <c r="W54" s="99"/>
    </row>
    <row r="55" spans="1:23" x14ac:dyDescent="0.25">
      <c r="A55" s="97"/>
      <c r="B55" s="98" t="s">
        <v>47</v>
      </c>
      <c r="C55" s="98"/>
      <c r="E55" s="99"/>
      <c r="F55" s="98"/>
      <c r="H55" s="99"/>
      <c r="I55" s="98"/>
      <c r="K55" s="99"/>
      <c r="L55" s="98"/>
      <c r="N55" s="99"/>
      <c r="O55" s="98"/>
      <c r="Q55" s="99"/>
      <c r="R55" s="98"/>
      <c r="T55" s="99"/>
      <c r="U55" s="98"/>
      <c r="W55" s="99"/>
    </row>
    <row r="56" spans="1:23" x14ac:dyDescent="0.25">
      <c r="A56" s="97"/>
      <c r="B56" s="98" t="s">
        <v>142</v>
      </c>
      <c r="C56" s="98"/>
      <c r="E56" s="99"/>
      <c r="F56" s="98">
        <v>520</v>
      </c>
      <c r="G56" s="81">
        <v>200</v>
      </c>
      <c r="H56" s="99">
        <v>102</v>
      </c>
      <c r="I56" s="98"/>
      <c r="K56" s="99"/>
      <c r="L56" s="98"/>
      <c r="N56" s="99"/>
      <c r="O56" s="98"/>
      <c r="Q56" s="99"/>
      <c r="R56" s="98"/>
      <c r="T56" s="99"/>
      <c r="U56" s="98"/>
      <c r="W56" s="99"/>
    </row>
    <row r="57" spans="1:23" x14ac:dyDescent="0.25">
      <c r="A57" s="97"/>
      <c r="B57" s="98" t="s">
        <v>141</v>
      </c>
      <c r="C57" s="98"/>
      <c r="E57" s="99"/>
      <c r="F57" s="98">
        <v>700</v>
      </c>
      <c r="G57" s="81">
        <v>300</v>
      </c>
      <c r="H57" s="99">
        <v>300</v>
      </c>
      <c r="I57" s="98"/>
      <c r="K57" s="99"/>
      <c r="L57" s="98"/>
      <c r="N57" s="99"/>
      <c r="O57" s="98"/>
      <c r="Q57" s="99"/>
      <c r="R57" s="98"/>
      <c r="T57" s="99"/>
      <c r="U57" s="98"/>
      <c r="W57" s="99"/>
    </row>
    <row r="58" spans="1:23" x14ac:dyDescent="0.25">
      <c r="A58" s="97"/>
      <c r="B58" s="98" t="s">
        <v>66</v>
      </c>
      <c r="C58" s="98"/>
      <c r="E58" s="99"/>
      <c r="F58" s="98">
        <v>1230</v>
      </c>
      <c r="G58" s="81">
        <v>1260</v>
      </c>
      <c r="H58" s="99">
        <v>15</v>
      </c>
      <c r="I58" s="98"/>
      <c r="J58" s="81">
        <v>700</v>
      </c>
      <c r="K58" s="99">
        <v>600</v>
      </c>
      <c r="L58" s="98"/>
      <c r="N58" s="99"/>
      <c r="O58" s="98"/>
      <c r="Q58" s="99"/>
      <c r="R58" s="98"/>
      <c r="T58" s="99"/>
      <c r="U58" s="98"/>
      <c r="W58" s="99"/>
    </row>
    <row r="59" spans="1:23" x14ac:dyDescent="0.25">
      <c r="A59" s="97"/>
      <c r="B59" s="98" t="s">
        <v>216</v>
      </c>
      <c r="C59" s="98"/>
      <c r="E59" s="99"/>
      <c r="F59" s="98"/>
      <c r="G59" s="81">
        <v>200</v>
      </c>
      <c r="H59" s="99"/>
      <c r="I59" s="98"/>
      <c r="K59" s="99"/>
      <c r="L59" s="98"/>
      <c r="N59" s="99"/>
      <c r="O59" s="98"/>
      <c r="Q59" s="99"/>
      <c r="R59" s="98"/>
      <c r="T59" s="99"/>
      <c r="U59" s="98"/>
      <c r="W59" s="99"/>
    </row>
    <row r="60" spans="1:23" x14ac:dyDescent="0.25">
      <c r="A60" s="97"/>
      <c r="B60" s="98" t="s">
        <v>212</v>
      </c>
      <c r="C60" s="98"/>
      <c r="D60" s="81">
        <v>14</v>
      </c>
      <c r="E60" s="99"/>
      <c r="F60" s="98"/>
      <c r="H60" s="99"/>
      <c r="I60" s="98"/>
      <c r="J60" s="81">
        <v>14</v>
      </c>
      <c r="K60" s="99"/>
      <c r="L60" s="98"/>
      <c r="N60" s="99"/>
      <c r="O60" s="98"/>
      <c r="Q60" s="99"/>
      <c r="R60" s="98"/>
      <c r="T60" s="99"/>
      <c r="U60" s="98"/>
      <c r="W60" s="99"/>
    </row>
    <row r="61" spans="1:23" x14ac:dyDescent="0.25">
      <c r="A61" s="97"/>
      <c r="B61" s="98" t="s">
        <v>211</v>
      </c>
      <c r="C61" s="98"/>
      <c r="E61" s="99"/>
      <c r="F61" s="98"/>
      <c r="G61" s="81">
        <v>842</v>
      </c>
      <c r="H61" s="99"/>
      <c r="I61" s="98"/>
      <c r="K61" s="99"/>
      <c r="L61" s="98"/>
      <c r="N61" s="99"/>
      <c r="O61" s="98"/>
      <c r="Q61" s="99"/>
      <c r="R61" s="98"/>
      <c r="T61" s="99"/>
      <c r="U61" s="98"/>
      <c r="W61" s="99"/>
    </row>
    <row r="62" spans="1:23" x14ac:dyDescent="0.25">
      <c r="A62" s="100"/>
      <c r="B62" s="101" t="s">
        <v>49</v>
      </c>
      <c r="C62" s="98"/>
      <c r="E62" s="99"/>
      <c r="F62" s="98">
        <v>5100</v>
      </c>
      <c r="G62" s="81">
        <v>4570</v>
      </c>
      <c r="H62" s="99">
        <v>1191</v>
      </c>
      <c r="I62" s="98"/>
      <c r="K62" s="99"/>
      <c r="L62" s="98"/>
      <c r="N62" s="99"/>
      <c r="O62" s="98"/>
      <c r="Q62" s="99"/>
      <c r="R62" s="98"/>
      <c r="T62" s="99"/>
      <c r="U62" s="98"/>
      <c r="W62" s="99"/>
    </row>
    <row r="63" spans="1:23" x14ac:dyDescent="0.25">
      <c r="A63" s="92" t="s">
        <v>50</v>
      </c>
      <c r="B63" s="93"/>
      <c r="C63" s="94"/>
      <c r="D63" s="95"/>
      <c r="E63" s="96"/>
      <c r="F63" s="94">
        <f t="shared" ref="F63:H63" si="5">SUM(F64,F65,F66,F67,F68,F69)</f>
        <v>1660</v>
      </c>
      <c r="G63" s="95">
        <f t="shared" si="5"/>
        <v>890</v>
      </c>
      <c r="H63" s="95">
        <f t="shared" si="5"/>
        <v>1000</v>
      </c>
      <c r="I63" s="94"/>
      <c r="J63" s="95"/>
      <c r="K63" s="96"/>
      <c r="L63" s="94"/>
      <c r="M63" s="95"/>
      <c r="N63" s="95"/>
      <c r="O63" s="94"/>
      <c r="P63" s="95"/>
      <c r="Q63" s="96"/>
      <c r="R63" s="94"/>
      <c r="S63" s="95"/>
      <c r="T63" s="96"/>
      <c r="U63" s="94"/>
      <c r="V63" s="95"/>
      <c r="W63" s="96"/>
    </row>
    <row r="64" spans="1:23" x14ac:dyDescent="0.25">
      <c r="A64" s="97"/>
      <c r="B64" s="98" t="s">
        <v>93</v>
      </c>
      <c r="C64" s="98"/>
      <c r="E64" s="99"/>
      <c r="F64" s="98">
        <v>320</v>
      </c>
      <c r="G64" s="81">
        <v>200</v>
      </c>
      <c r="H64" s="99">
        <v>300</v>
      </c>
      <c r="I64" s="98"/>
      <c r="K64" s="99"/>
      <c r="L64" s="107"/>
      <c r="M64" s="108"/>
      <c r="N64" s="108"/>
      <c r="O64" s="98"/>
      <c r="Q64" s="99"/>
      <c r="R64" s="98"/>
      <c r="T64" s="99"/>
      <c r="U64" s="98"/>
      <c r="W64" s="99"/>
    </row>
    <row r="65" spans="1:23" x14ac:dyDescent="0.25">
      <c r="A65" s="97"/>
      <c r="B65" s="98" t="s">
        <v>94</v>
      </c>
      <c r="C65" s="98"/>
      <c r="E65" s="99"/>
      <c r="F65" s="98">
        <v>20</v>
      </c>
      <c r="H65" s="99"/>
      <c r="I65" s="98"/>
      <c r="K65" s="99"/>
      <c r="L65" s="107"/>
      <c r="M65" s="108"/>
      <c r="N65" s="108"/>
      <c r="O65" s="98"/>
      <c r="Q65" s="99"/>
      <c r="R65" s="98"/>
      <c r="T65" s="99"/>
      <c r="U65" s="98"/>
      <c r="W65" s="99"/>
    </row>
    <row r="66" spans="1:23" x14ac:dyDescent="0.25">
      <c r="A66" s="97"/>
      <c r="B66" s="98" t="s">
        <v>52</v>
      </c>
      <c r="C66" s="98"/>
      <c r="E66" s="99"/>
      <c r="F66" s="98">
        <v>440</v>
      </c>
      <c r="G66" s="81">
        <v>190</v>
      </c>
      <c r="H66" s="99">
        <v>300</v>
      </c>
      <c r="I66" s="98"/>
      <c r="K66" s="99"/>
      <c r="L66" s="98"/>
      <c r="O66" s="98"/>
      <c r="Q66" s="99"/>
      <c r="R66" s="98"/>
      <c r="T66" s="99"/>
      <c r="U66" s="98"/>
      <c r="W66" s="99"/>
    </row>
    <row r="67" spans="1:23" x14ac:dyDescent="0.25">
      <c r="A67" s="97"/>
      <c r="B67" s="98" t="s">
        <v>53</v>
      </c>
      <c r="C67" s="98"/>
      <c r="E67" s="99"/>
      <c r="F67" s="98"/>
      <c r="H67" s="99"/>
      <c r="I67" s="98"/>
      <c r="K67" s="99"/>
      <c r="L67" s="98"/>
      <c r="O67" s="98"/>
      <c r="Q67" s="99"/>
      <c r="R67" s="98"/>
      <c r="T67" s="99"/>
      <c r="U67" s="98"/>
      <c r="W67" s="99"/>
    </row>
    <row r="68" spans="1:23" x14ac:dyDescent="0.25">
      <c r="A68" s="97"/>
      <c r="B68" s="98" t="s">
        <v>54</v>
      </c>
      <c r="C68" s="98"/>
      <c r="E68" s="99"/>
      <c r="F68" s="98">
        <v>880</v>
      </c>
      <c r="G68" s="81">
        <v>500</v>
      </c>
      <c r="H68" s="99">
        <v>400</v>
      </c>
      <c r="I68" s="98"/>
      <c r="K68" s="99"/>
      <c r="L68" s="98"/>
      <c r="O68" s="98"/>
      <c r="Q68" s="99"/>
      <c r="R68" s="98"/>
      <c r="T68" s="99"/>
      <c r="U68" s="98"/>
      <c r="W68" s="99"/>
    </row>
    <row r="69" spans="1:23" x14ac:dyDescent="0.25">
      <c r="A69" s="97"/>
      <c r="B69" s="98" t="s">
        <v>95</v>
      </c>
      <c r="C69" s="101"/>
      <c r="D69" s="102"/>
      <c r="E69" s="103"/>
      <c r="F69" s="101"/>
      <c r="G69" s="102"/>
      <c r="H69" s="103"/>
      <c r="I69" s="101"/>
      <c r="J69" s="102"/>
      <c r="K69" s="103"/>
      <c r="L69" s="98"/>
      <c r="O69" s="101"/>
      <c r="P69" s="102"/>
      <c r="Q69" s="103"/>
      <c r="R69" s="101"/>
      <c r="S69" s="102"/>
      <c r="T69" s="103"/>
      <c r="U69" s="101"/>
      <c r="V69" s="102"/>
      <c r="W69" s="103"/>
    </row>
    <row r="70" spans="1:23" x14ac:dyDescent="0.25">
      <c r="A70" s="92" t="s">
        <v>145</v>
      </c>
      <c r="B70" s="93"/>
      <c r="C70" s="94"/>
      <c r="D70" s="95"/>
      <c r="E70" s="96"/>
      <c r="F70" s="94">
        <f t="shared" ref="F70:V70" si="6">SUM(F71,F72,F73)</f>
        <v>94</v>
      </c>
      <c r="G70" s="95">
        <f t="shared" si="6"/>
        <v>43</v>
      </c>
      <c r="H70" s="96"/>
      <c r="I70" s="94">
        <f t="shared" si="6"/>
        <v>12</v>
      </c>
      <c r="J70" s="95"/>
      <c r="K70" s="95"/>
      <c r="L70" s="94"/>
      <c r="M70" s="95"/>
      <c r="N70" s="96"/>
      <c r="O70" s="94"/>
      <c r="P70" s="95">
        <f t="shared" si="6"/>
        <v>20</v>
      </c>
      <c r="Q70" s="95">
        <f t="shared" si="6"/>
        <v>27</v>
      </c>
      <c r="R70" s="94">
        <f t="shared" si="6"/>
        <v>424</v>
      </c>
      <c r="S70" s="95">
        <f t="shared" si="6"/>
        <v>335</v>
      </c>
      <c r="T70" s="95">
        <f t="shared" si="6"/>
        <v>352</v>
      </c>
      <c r="U70" s="94">
        <f t="shared" si="6"/>
        <v>84</v>
      </c>
      <c r="V70" s="95">
        <f t="shared" si="6"/>
        <v>20</v>
      </c>
      <c r="W70" s="96"/>
    </row>
    <row r="71" spans="1:23" x14ac:dyDescent="0.25">
      <c r="A71" s="97"/>
      <c r="B71" s="98" t="s">
        <v>147</v>
      </c>
      <c r="C71" s="98"/>
      <c r="E71" s="99"/>
      <c r="F71" s="98"/>
      <c r="H71" s="99"/>
      <c r="I71" s="98"/>
      <c r="L71" s="98"/>
      <c r="N71" s="99"/>
      <c r="O71" s="98"/>
      <c r="Q71" s="99">
        <v>17</v>
      </c>
      <c r="R71" s="98">
        <v>140</v>
      </c>
      <c r="S71" s="81">
        <v>51</v>
      </c>
      <c r="T71" s="99">
        <v>86</v>
      </c>
      <c r="U71" s="98"/>
      <c r="W71" s="99"/>
    </row>
    <row r="72" spans="1:23" x14ac:dyDescent="0.25">
      <c r="A72" s="97"/>
      <c r="B72" s="98" t="s">
        <v>92</v>
      </c>
      <c r="C72" s="98"/>
      <c r="E72" s="99"/>
      <c r="F72" s="98"/>
      <c r="G72" s="81">
        <v>43</v>
      </c>
      <c r="H72" s="99"/>
      <c r="I72" s="98"/>
      <c r="L72" s="98"/>
      <c r="N72" s="99"/>
      <c r="O72" s="98"/>
      <c r="P72" s="81">
        <v>20</v>
      </c>
      <c r="Q72" s="99">
        <v>10</v>
      </c>
      <c r="R72" s="98">
        <v>284</v>
      </c>
      <c r="S72" s="81">
        <v>284</v>
      </c>
      <c r="T72" s="99">
        <v>266</v>
      </c>
      <c r="U72" s="98">
        <v>84</v>
      </c>
      <c r="V72" s="81">
        <v>20</v>
      </c>
      <c r="W72" s="99"/>
    </row>
    <row r="73" spans="1:23" x14ac:dyDescent="0.25">
      <c r="A73" s="100"/>
      <c r="B73" s="101" t="s">
        <v>24</v>
      </c>
      <c r="C73" s="101"/>
      <c r="D73" s="102"/>
      <c r="E73" s="103"/>
      <c r="F73" s="101">
        <v>94</v>
      </c>
      <c r="G73" s="102"/>
      <c r="H73" s="103"/>
      <c r="I73" s="101">
        <v>12</v>
      </c>
      <c r="J73" s="102"/>
      <c r="K73" s="102"/>
      <c r="L73" s="101"/>
      <c r="M73" s="102"/>
      <c r="N73" s="103"/>
      <c r="O73" s="101"/>
      <c r="P73" s="102"/>
      <c r="Q73" s="103"/>
      <c r="R73" s="101"/>
      <c r="S73" s="102"/>
      <c r="T73" s="103"/>
      <c r="U73" s="101"/>
      <c r="V73" s="102"/>
      <c r="W73" s="103"/>
    </row>
    <row r="74" spans="1:23" x14ac:dyDescent="0.25">
      <c r="A74" s="110" t="s">
        <v>55</v>
      </c>
      <c r="B74" s="111"/>
      <c r="C74" s="112">
        <f t="shared" ref="C74:W74" si="7">SUM(C4,C11,C30,C37,C44,C63,C70)</f>
        <v>4385</v>
      </c>
      <c r="D74" s="112">
        <f t="shared" si="7"/>
        <v>336</v>
      </c>
      <c r="E74" s="112">
        <f>SUM(E4,E11,E30,E37,E44,E63,E70)</f>
        <v>2655</v>
      </c>
      <c r="F74" s="112">
        <f t="shared" si="7"/>
        <v>29403</v>
      </c>
      <c r="G74" s="112">
        <f t="shared" si="7"/>
        <v>36383</v>
      </c>
      <c r="H74" s="112">
        <f t="shared" si="7"/>
        <v>31867</v>
      </c>
      <c r="I74" s="112">
        <f t="shared" si="7"/>
        <v>12</v>
      </c>
      <c r="J74" s="112">
        <f t="shared" si="7"/>
        <v>22931</v>
      </c>
      <c r="K74" s="112">
        <f t="shared" si="7"/>
        <v>15068</v>
      </c>
      <c r="L74" s="112">
        <f t="shared" si="7"/>
        <v>340</v>
      </c>
      <c r="M74" s="112">
        <f t="shared" si="7"/>
        <v>19961</v>
      </c>
      <c r="N74" s="112">
        <f t="shared" si="7"/>
        <v>10245</v>
      </c>
      <c r="O74" s="112">
        <f t="shared" si="7"/>
        <v>75</v>
      </c>
      <c r="P74" s="112">
        <f t="shared" si="7"/>
        <v>260</v>
      </c>
      <c r="Q74" s="112">
        <f t="shared" si="7"/>
        <v>27</v>
      </c>
      <c r="R74" s="112">
        <f t="shared" si="7"/>
        <v>488</v>
      </c>
      <c r="S74" s="112">
        <f t="shared" si="7"/>
        <v>523</v>
      </c>
      <c r="T74" s="112">
        <f t="shared" si="7"/>
        <v>352</v>
      </c>
      <c r="U74" s="112">
        <f t="shared" si="7"/>
        <v>144</v>
      </c>
      <c r="V74" s="112">
        <f t="shared" si="7"/>
        <v>20</v>
      </c>
      <c r="W74" s="112">
        <f t="shared" si="7"/>
        <v>0</v>
      </c>
    </row>
  </sheetData>
  <mergeCells count="18">
    <mergeCell ref="A74:B74"/>
    <mergeCell ref="A4:A10"/>
    <mergeCell ref="A11:A29"/>
    <mergeCell ref="A30:A36"/>
    <mergeCell ref="A37:A43"/>
    <mergeCell ref="A44:A62"/>
    <mergeCell ref="A63:A69"/>
    <mergeCell ref="A70:A73"/>
    <mergeCell ref="A2:A3"/>
    <mergeCell ref="B2:B3"/>
    <mergeCell ref="A1:W1"/>
    <mergeCell ref="U2:W2"/>
    <mergeCell ref="R2:T2"/>
    <mergeCell ref="O2:Q2"/>
    <mergeCell ref="L2:N2"/>
    <mergeCell ref="I2:K2"/>
    <mergeCell ref="F2:H2"/>
    <mergeCell ref="C2:E2"/>
  </mergeCells>
  <phoneticPr fontId="1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102"/>
  <sheetViews>
    <sheetView topLeftCell="C1" zoomScale="80" zoomScaleNormal="80" workbookViewId="0">
      <pane ySplit="2" topLeftCell="A80" activePane="bottomLeft" state="frozen"/>
      <selection pane="bottomLeft" sqref="A1:N102"/>
    </sheetView>
  </sheetViews>
  <sheetFormatPr defaultRowHeight="15.75" x14ac:dyDescent="0.25"/>
  <cols>
    <col min="1" max="1" width="18.28515625" style="81" customWidth="1"/>
    <col min="2" max="2" width="31.85546875" style="81" customWidth="1"/>
    <col min="3" max="16384" width="9.140625" style="81"/>
  </cols>
  <sheetData>
    <row r="1" spans="1:14" ht="16.5" customHeight="1" x14ac:dyDescent="0.25">
      <c r="A1" s="84" t="s">
        <v>223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6"/>
    </row>
    <row r="2" spans="1:14" x14ac:dyDescent="0.25">
      <c r="A2" s="114" t="s">
        <v>1</v>
      </c>
      <c r="B2" s="79" t="s">
        <v>96</v>
      </c>
      <c r="C2" s="84" t="s">
        <v>2</v>
      </c>
      <c r="D2" s="85"/>
      <c r="E2" s="86"/>
      <c r="F2" s="84" t="s">
        <v>4</v>
      </c>
      <c r="G2" s="85"/>
      <c r="H2" s="86"/>
      <c r="I2" s="84" t="s">
        <v>6</v>
      </c>
      <c r="J2" s="85"/>
      <c r="K2" s="86"/>
      <c r="L2" s="84" t="s">
        <v>5</v>
      </c>
      <c r="M2" s="85"/>
      <c r="N2" s="86"/>
    </row>
    <row r="3" spans="1:14" x14ac:dyDescent="0.25">
      <c r="A3" s="87"/>
      <c r="B3" s="87"/>
      <c r="C3" s="115" t="s">
        <v>91</v>
      </c>
      <c r="D3" s="115" t="s">
        <v>209</v>
      </c>
      <c r="E3" s="115" t="s">
        <v>220</v>
      </c>
      <c r="F3" s="115" t="s">
        <v>91</v>
      </c>
      <c r="G3" s="115" t="s">
        <v>209</v>
      </c>
      <c r="H3" s="115" t="s">
        <v>220</v>
      </c>
      <c r="I3" s="115" t="s">
        <v>91</v>
      </c>
      <c r="J3" s="115" t="s">
        <v>209</v>
      </c>
      <c r="K3" s="115" t="s">
        <v>220</v>
      </c>
      <c r="L3" s="115" t="s">
        <v>91</v>
      </c>
      <c r="M3" s="115" t="s">
        <v>209</v>
      </c>
      <c r="N3" s="115" t="s">
        <v>220</v>
      </c>
    </row>
    <row r="4" spans="1:14" x14ac:dyDescent="0.25">
      <c r="A4" s="92" t="s">
        <v>10</v>
      </c>
      <c r="B4" s="116"/>
      <c r="C4" s="117"/>
      <c r="D4" s="116">
        <f>SUM(D5:D17)</f>
        <v>245</v>
      </c>
      <c r="E4" s="116">
        <f>SUM(E5:E17)</f>
        <v>2655</v>
      </c>
      <c r="F4" s="117"/>
      <c r="G4" s="116">
        <f t="shared" ref="G4" si="0">SUM(G5:G17)</f>
        <v>286</v>
      </c>
      <c r="H4" s="118"/>
      <c r="I4" s="117"/>
      <c r="J4" s="116"/>
      <c r="K4" s="118"/>
      <c r="L4" s="117"/>
      <c r="M4" s="116"/>
      <c r="N4" s="118"/>
    </row>
    <row r="5" spans="1:14" x14ac:dyDescent="0.25">
      <c r="A5" s="97"/>
      <c r="B5" s="119" t="s">
        <v>97</v>
      </c>
      <c r="C5" s="113"/>
      <c r="D5" s="119"/>
      <c r="E5" s="120"/>
      <c r="F5" s="113"/>
      <c r="G5" s="119"/>
      <c r="H5" s="120"/>
      <c r="I5" s="113"/>
      <c r="J5" s="119"/>
      <c r="K5" s="120"/>
      <c r="L5" s="113"/>
      <c r="M5" s="119"/>
      <c r="N5" s="120"/>
    </row>
    <row r="6" spans="1:14" x14ac:dyDescent="0.25">
      <c r="A6" s="97"/>
      <c r="B6" s="119" t="s">
        <v>98</v>
      </c>
      <c r="C6" s="113"/>
      <c r="D6" s="119"/>
      <c r="E6" s="120"/>
      <c r="F6" s="113"/>
      <c r="G6" s="119"/>
      <c r="H6" s="120"/>
      <c r="I6" s="113"/>
      <c r="J6" s="119"/>
      <c r="K6" s="120"/>
      <c r="L6" s="113"/>
      <c r="M6" s="119"/>
      <c r="N6" s="120"/>
    </row>
    <row r="7" spans="1:14" x14ac:dyDescent="0.25">
      <c r="A7" s="97"/>
      <c r="B7" s="119" t="s">
        <v>99</v>
      </c>
      <c r="C7" s="113"/>
      <c r="D7" s="119"/>
      <c r="E7" s="120"/>
      <c r="F7" s="113"/>
      <c r="G7" s="119"/>
      <c r="H7" s="120"/>
      <c r="I7" s="113"/>
      <c r="J7" s="119"/>
      <c r="K7" s="120"/>
      <c r="L7" s="113"/>
      <c r="M7" s="119"/>
      <c r="N7" s="120"/>
    </row>
    <row r="8" spans="1:14" x14ac:dyDescent="0.25">
      <c r="A8" s="97"/>
      <c r="B8" s="119" t="s">
        <v>75</v>
      </c>
      <c r="C8" s="113"/>
      <c r="D8" s="119">
        <v>35</v>
      </c>
      <c r="E8" s="120">
        <v>330</v>
      </c>
      <c r="F8" s="113"/>
      <c r="G8" s="119"/>
      <c r="H8" s="120"/>
      <c r="I8" s="113"/>
      <c r="J8" s="119"/>
      <c r="K8" s="120"/>
      <c r="L8" s="113"/>
      <c r="M8" s="119"/>
      <c r="N8" s="120"/>
    </row>
    <row r="9" spans="1:14" x14ac:dyDescent="0.25">
      <c r="A9" s="97"/>
      <c r="B9" s="119" t="s">
        <v>100</v>
      </c>
      <c r="C9" s="113"/>
      <c r="D9" s="119"/>
      <c r="E9" s="120"/>
      <c r="F9" s="113"/>
      <c r="G9" s="119"/>
      <c r="H9" s="120"/>
      <c r="I9" s="113"/>
      <c r="J9" s="119"/>
      <c r="K9" s="120"/>
      <c r="L9" s="113"/>
      <c r="M9" s="119"/>
      <c r="N9" s="120"/>
    </row>
    <row r="10" spans="1:14" x14ac:dyDescent="0.25">
      <c r="A10" s="97"/>
      <c r="B10" s="119" t="s">
        <v>101</v>
      </c>
      <c r="C10" s="113"/>
      <c r="D10" s="119">
        <v>50</v>
      </c>
      <c r="E10" s="120">
        <v>665</v>
      </c>
      <c r="F10" s="113"/>
      <c r="G10" s="119">
        <v>70</v>
      </c>
      <c r="H10" s="120"/>
      <c r="I10" s="113"/>
      <c r="J10" s="119"/>
      <c r="K10" s="120"/>
      <c r="L10" s="113"/>
      <c r="M10" s="119"/>
      <c r="N10" s="120"/>
    </row>
    <row r="11" spans="1:14" x14ac:dyDescent="0.25">
      <c r="A11" s="97"/>
      <c r="B11" s="119" t="s">
        <v>173</v>
      </c>
      <c r="C11" s="113"/>
      <c r="D11" s="119"/>
      <c r="E11" s="120"/>
      <c r="F11" s="113"/>
      <c r="G11" s="119"/>
      <c r="H11" s="120"/>
      <c r="I11" s="113"/>
      <c r="J11" s="119"/>
      <c r="K11" s="120"/>
      <c r="L11" s="113"/>
      <c r="M11" s="119"/>
      <c r="N11" s="120"/>
    </row>
    <row r="12" spans="1:14" x14ac:dyDescent="0.25">
      <c r="A12" s="97"/>
      <c r="B12" s="119" t="s">
        <v>73</v>
      </c>
      <c r="C12" s="113"/>
      <c r="D12" s="119">
        <v>140</v>
      </c>
      <c r="E12" s="120">
        <v>675</v>
      </c>
      <c r="F12" s="113"/>
      <c r="G12" s="119">
        <v>216</v>
      </c>
      <c r="H12" s="120"/>
      <c r="I12" s="113"/>
      <c r="J12" s="119"/>
      <c r="K12" s="120"/>
      <c r="L12" s="113"/>
      <c r="M12" s="119"/>
      <c r="N12" s="120"/>
    </row>
    <row r="13" spans="1:14" x14ac:dyDescent="0.25">
      <c r="A13" s="97"/>
      <c r="B13" s="119" t="s">
        <v>102</v>
      </c>
      <c r="C13" s="113"/>
      <c r="D13" s="119"/>
      <c r="E13" s="120"/>
      <c r="F13" s="113"/>
      <c r="G13" s="119"/>
      <c r="H13" s="120"/>
      <c r="I13" s="113"/>
      <c r="J13" s="119"/>
      <c r="K13" s="120"/>
      <c r="L13" s="113"/>
      <c r="M13" s="119"/>
      <c r="N13" s="120"/>
    </row>
    <row r="14" spans="1:14" x14ac:dyDescent="0.25">
      <c r="A14" s="97"/>
      <c r="B14" s="119" t="s">
        <v>103</v>
      </c>
      <c r="C14" s="113"/>
      <c r="D14" s="119"/>
      <c r="E14" s="120"/>
      <c r="F14" s="113"/>
      <c r="G14" s="119"/>
      <c r="H14" s="120"/>
      <c r="I14" s="113"/>
      <c r="J14" s="119"/>
      <c r="K14" s="120"/>
      <c r="L14" s="113"/>
      <c r="M14" s="119"/>
      <c r="N14" s="120"/>
    </row>
    <row r="15" spans="1:14" x14ac:dyDescent="0.25">
      <c r="A15" s="97"/>
      <c r="B15" s="119" t="s">
        <v>104</v>
      </c>
      <c r="C15" s="113"/>
      <c r="D15" s="119"/>
      <c r="E15" s="120"/>
      <c r="F15" s="113"/>
      <c r="G15" s="119"/>
      <c r="H15" s="120"/>
      <c r="I15" s="113"/>
      <c r="J15" s="119"/>
      <c r="K15" s="120"/>
      <c r="L15" s="113"/>
      <c r="M15" s="119"/>
      <c r="N15" s="120"/>
    </row>
    <row r="16" spans="1:14" x14ac:dyDescent="0.25">
      <c r="A16" s="97"/>
      <c r="B16" s="119" t="s">
        <v>105</v>
      </c>
      <c r="C16" s="113"/>
      <c r="D16" s="119"/>
      <c r="E16" s="120"/>
      <c r="F16" s="113"/>
      <c r="G16" s="119"/>
      <c r="H16" s="120"/>
      <c r="I16" s="113"/>
      <c r="J16" s="119"/>
      <c r="K16" s="120"/>
      <c r="L16" s="113"/>
      <c r="M16" s="119"/>
      <c r="N16" s="120"/>
    </row>
    <row r="17" spans="1:14" x14ac:dyDescent="0.25">
      <c r="A17" s="100"/>
      <c r="B17" s="119" t="s">
        <v>74</v>
      </c>
      <c r="C17" s="121"/>
      <c r="D17" s="122">
        <v>20</v>
      </c>
      <c r="E17" s="123">
        <v>985</v>
      </c>
      <c r="F17" s="113"/>
      <c r="G17" s="119"/>
      <c r="H17" s="120"/>
      <c r="I17" s="113"/>
      <c r="J17" s="119"/>
      <c r="K17" s="120"/>
      <c r="L17" s="113"/>
      <c r="M17" s="119"/>
      <c r="N17" s="120"/>
    </row>
    <row r="18" spans="1:14" x14ac:dyDescent="0.25">
      <c r="A18" s="92" t="s">
        <v>76</v>
      </c>
      <c r="B18" s="117"/>
      <c r="C18" s="117">
        <f t="shared" ref="C18:J18" si="1">SUM(C19,C20,C21,C22,C23,C24,C25,C26,C27,C28,C29,C30)</f>
        <v>18</v>
      </c>
      <c r="D18" s="116"/>
      <c r="E18" s="116"/>
      <c r="F18" s="117"/>
      <c r="G18" s="116"/>
      <c r="H18" s="118"/>
      <c r="I18" s="117">
        <f t="shared" si="1"/>
        <v>64</v>
      </c>
      <c r="J18" s="116">
        <f t="shared" si="1"/>
        <v>88</v>
      </c>
      <c r="K18" s="118"/>
      <c r="L18" s="117"/>
      <c r="M18" s="116"/>
      <c r="N18" s="118"/>
    </row>
    <row r="19" spans="1:14" x14ac:dyDescent="0.25">
      <c r="A19" s="97"/>
      <c r="B19" s="113" t="s">
        <v>106</v>
      </c>
      <c r="C19" s="113"/>
      <c r="D19" s="119"/>
      <c r="E19" s="119"/>
      <c r="F19" s="113"/>
      <c r="G19" s="119"/>
      <c r="H19" s="120"/>
      <c r="I19" s="113"/>
      <c r="J19" s="119"/>
      <c r="K19" s="120"/>
      <c r="L19" s="113"/>
      <c r="M19" s="119"/>
      <c r="N19" s="120"/>
    </row>
    <row r="20" spans="1:14" x14ac:dyDescent="0.25">
      <c r="A20" s="97"/>
      <c r="B20" s="113" t="s">
        <v>107</v>
      </c>
      <c r="C20" s="113"/>
      <c r="D20" s="119"/>
      <c r="E20" s="119"/>
      <c r="F20" s="113"/>
      <c r="G20" s="119"/>
      <c r="H20" s="120"/>
      <c r="I20" s="113"/>
      <c r="J20" s="119"/>
      <c r="K20" s="120"/>
      <c r="L20" s="113"/>
      <c r="M20" s="119"/>
      <c r="N20" s="120"/>
    </row>
    <row r="21" spans="1:14" x14ac:dyDescent="0.25">
      <c r="A21" s="97"/>
      <c r="B21" s="113" t="s">
        <v>77</v>
      </c>
      <c r="C21" s="113">
        <v>1</v>
      </c>
      <c r="D21" s="119"/>
      <c r="E21" s="119"/>
      <c r="F21" s="113"/>
      <c r="G21" s="119"/>
      <c r="H21" s="120"/>
      <c r="I21" s="113">
        <v>64</v>
      </c>
      <c r="J21" s="119">
        <v>58</v>
      </c>
      <c r="K21" s="120"/>
      <c r="L21" s="113"/>
      <c r="M21" s="119"/>
      <c r="N21" s="120"/>
    </row>
    <row r="22" spans="1:14" x14ac:dyDescent="0.25">
      <c r="A22" s="97"/>
      <c r="B22" s="113" t="s">
        <v>108</v>
      </c>
      <c r="C22" s="113"/>
      <c r="D22" s="119"/>
      <c r="E22" s="119"/>
      <c r="F22" s="113"/>
      <c r="G22" s="119"/>
      <c r="H22" s="120"/>
      <c r="I22" s="113"/>
      <c r="J22" s="119"/>
      <c r="K22" s="120"/>
      <c r="L22" s="113"/>
      <c r="M22" s="119"/>
      <c r="N22" s="120"/>
    </row>
    <row r="23" spans="1:14" x14ac:dyDescent="0.25">
      <c r="A23" s="97"/>
      <c r="B23" s="113" t="s">
        <v>109</v>
      </c>
      <c r="C23" s="113">
        <v>3</v>
      </c>
      <c r="D23" s="119"/>
      <c r="E23" s="119"/>
      <c r="F23" s="113"/>
      <c r="G23" s="119"/>
      <c r="H23" s="120"/>
      <c r="I23" s="113"/>
      <c r="J23" s="119"/>
      <c r="K23" s="120"/>
      <c r="L23" s="113"/>
      <c r="M23" s="119"/>
      <c r="N23" s="120"/>
    </row>
    <row r="24" spans="1:14" x14ac:dyDescent="0.25">
      <c r="A24" s="97"/>
      <c r="B24" s="113" t="s">
        <v>110</v>
      </c>
      <c r="C24" s="113">
        <v>7</v>
      </c>
      <c r="D24" s="119"/>
      <c r="E24" s="119"/>
      <c r="F24" s="113"/>
      <c r="G24" s="119"/>
      <c r="H24" s="120"/>
      <c r="I24" s="113"/>
      <c r="J24" s="119"/>
      <c r="K24" s="120"/>
      <c r="L24" s="113"/>
      <c r="M24" s="119"/>
      <c r="N24" s="120"/>
    </row>
    <row r="25" spans="1:14" x14ac:dyDescent="0.25">
      <c r="A25" s="97"/>
      <c r="B25" s="113" t="s">
        <v>111</v>
      </c>
      <c r="C25" s="113"/>
      <c r="D25" s="119"/>
      <c r="E25" s="119"/>
      <c r="F25" s="113"/>
      <c r="G25" s="119"/>
      <c r="H25" s="120"/>
      <c r="I25" s="113"/>
      <c r="J25" s="119">
        <v>30</v>
      </c>
      <c r="K25" s="120"/>
      <c r="L25" s="113"/>
      <c r="M25" s="119"/>
      <c r="N25" s="120"/>
    </row>
    <row r="26" spans="1:14" x14ac:dyDescent="0.25">
      <c r="A26" s="97"/>
      <c r="B26" s="113" t="s">
        <v>112</v>
      </c>
      <c r="C26" s="113"/>
      <c r="D26" s="119"/>
      <c r="E26" s="119"/>
      <c r="F26" s="113"/>
      <c r="G26" s="119"/>
      <c r="H26" s="120"/>
      <c r="I26" s="113"/>
      <c r="J26" s="119"/>
      <c r="K26" s="120"/>
      <c r="L26" s="113"/>
      <c r="M26" s="119"/>
      <c r="N26" s="120"/>
    </row>
    <row r="27" spans="1:14" x14ac:dyDescent="0.25">
      <c r="A27" s="97"/>
      <c r="B27" s="113" t="s">
        <v>174</v>
      </c>
      <c r="C27" s="113"/>
      <c r="D27" s="119"/>
      <c r="E27" s="119"/>
      <c r="F27" s="113"/>
      <c r="G27" s="119"/>
      <c r="H27" s="120"/>
      <c r="I27" s="113"/>
      <c r="J27" s="119"/>
      <c r="K27" s="120"/>
      <c r="L27" s="113"/>
      <c r="M27" s="119"/>
      <c r="N27" s="120"/>
    </row>
    <row r="28" spans="1:14" x14ac:dyDescent="0.25">
      <c r="A28" s="97"/>
      <c r="B28" s="113" t="s">
        <v>175</v>
      </c>
      <c r="C28" s="113"/>
      <c r="D28" s="119"/>
      <c r="E28" s="119"/>
      <c r="F28" s="113"/>
      <c r="G28" s="119"/>
      <c r="H28" s="120"/>
      <c r="I28" s="113"/>
      <c r="J28" s="119"/>
      <c r="K28" s="120"/>
      <c r="L28" s="113"/>
      <c r="M28" s="119"/>
      <c r="N28" s="120"/>
    </row>
    <row r="29" spans="1:14" x14ac:dyDescent="0.25">
      <c r="A29" s="97"/>
      <c r="B29" s="113" t="s">
        <v>113</v>
      </c>
      <c r="C29" s="113"/>
      <c r="D29" s="119"/>
      <c r="E29" s="119"/>
      <c r="F29" s="113"/>
      <c r="G29" s="119"/>
      <c r="H29" s="120"/>
      <c r="I29" s="113"/>
      <c r="J29" s="119"/>
      <c r="K29" s="120"/>
      <c r="L29" s="113"/>
      <c r="M29" s="119"/>
      <c r="N29" s="120"/>
    </row>
    <row r="30" spans="1:14" x14ac:dyDescent="0.25">
      <c r="A30" s="97"/>
      <c r="B30" s="113" t="s">
        <v>176</v>
      </c>
      <c r="C30" s="113">
        <v>7</v>
      </c>
      <c r="D30" s="119"/>
      <c r="E30" s="119"/>
      <c r="F30" s="121"/>
      <c r="G30" s="122"/>
      <c r="H30" s="123"/>
      <c r="I30" s="121"/>
      <c r="J30" s="122"/>
      <c r="K30" s="123"/>
      <c r="L30" s="121"/>
      <c r="M30" s="122"/>
      <c r="N30" s="123"/>
    </row>
    <row r="31" spans="1:14" x14ac:dyDescent="0.25">
      <c r="A31" s="92" t="s">
        <v>27</v>
      </c>
      <c r="B31" s="117"/>
      <c r="C31" s="117"/>
      <c r="D31" s="116"/>
      <c r="E31" s="118"/>
      <c r="F31" s="117">
        <f>SUM(F32:F33)</f>
        <v>2556</v>
      </c>
      <c r="G31" s="116">
        <f>SUM(G32:G33)</f>
        <v>2490</v>
      </c>
      <c r="H31" s="116">
        <f>SUM(H32:H33)</f>
        <v>9900</v>
      </c>
      <c r="I31" s="117"/>
      <c r="J31" s="116"/>
      <c r="K31" s="118"/>
      <c r="L31" s="117"/>
      <c r="M31" s="116">
        <f>SUM(M32,M33)</f>
        <v>19510</v>
      </c>
      <c r="N31" s="118">
        <f>SUM(N32,N33)</f>
        <v>9973</v>
      </c>
    </row>
    <row r="32" spans="1:14" x14ac:dyDescent="0.25">
      <c r="A32" s="97"/>
      <c r="B32" s="113" t="s">
        <v>114</v>
      </c>
      <c r="C32" s="113"/>
      <c r="D32" s="119"/>
      <c r="E32" s="120"/>
      <c r="F32" s="113"/>
      <c r="G32" s="119"/>
      <c r="H32" s="120"/>
      <c r="I32" s="113"/>
      <c r="J32" s="119"/>
      <c r="K32" s="120"/>
      <c r="L32" s="113"/>
      <c r="M32" s="119"/>
      <c r="N32" s="120"/>
    </row>
    <row r="33" spans="1:14" x14ac:dyDescent="0.25">
      <c r="A33" s="100"/>
      <c r="B33" s="121" t="s">
        <v>80</v>
      </c>
      <c r="C33" s="113"/>
      <c r="D33" s="119"/>
      <c r="E33" s="120"/>
      <c r="F33" s="113">
        <v>2556</v>
      </c>
      <c r="G33" s="119">
        <v>2490</v>
      </c>
      <c r="H33" s="120">
        <v>9900</v>
      </c>
      <c r="I33" s="113"/>
      <c r="J33" s="119"/>
      <c r="K33" s="120"/>
      <c r="L33" s="113"/>
      <c r="M33" s="119">
        <v>19510</v>
      </c>
      <c r="N33" s="120">
        <v>9973</v>
      </c>
    </row>
    <row r="34" spans="1:14" x14ac:dyDescent="0.25">
      <c r="A34" s="124" t="s">
        <v>163</v>
      </c>
      <c r="B34" s="117"/>
      <c r="C34" s="117"/>
      <c r="D34" s="116"/>
      <c r="E34" s="118"/>
      <c r="F34" s="117">
        <f>SUM(F35:F47)</f>
        <v>3680</v>
      </c>
      <c r="G34" s="116">
        <f>SUM(G35:G47)</f>
        <v>3884</v>
      </c>
      <c r="H34" s="116">
        <f>SUM(H35:H47)</f>
        <v>2835</v>
      </c>
      <c r="I34" s="117"/>
      <c r="J34" s="116"/>
      <c r="K34" s="118"/>
      <c r="L34" s="117"/>
      <c r="M34" s="116"/>
      <c r="N34" s="118"/>
    </row>
    <row r="35" spans="1:14" x14ac:dyDescent="0.25">
      <c r="A35" s="125"/>
      <c r="B35" s="113" t="s">
        <v>177</v>
      </c>
      <c r="C35" s="113"/>
      <c r="D35" s="119"/>
      <c r="E35" s="120"/>
      <c r="F35" s="113"/>
      <c r="G35" s="119"/>
      <c r="H35" s="120"/>
      <c r="I35" s="113"/>
      <c r="J35" s="119"/>
      <c r="K35" s="120"/>
      <c r="L35" s="113"/>
      <c r="M35" s="119"/>
      <c r="N35" s="120"/>
    </row>
    <row r="36" spans="1:14" x14ac:dyDescent="0.25">
      <c r="A36" s="125"/>
      <c r="B36" s="113" t="s">
        <v>115</v>
      </c>
      <c r="C36" s="113"/>
      <c r="D36" s="119"/>
      <c r="E36" s="120"/>
      <c r="F36" s="113"/>
      <c r="G36" s="119"/>
      <c r="H36" s="120"/>
      <c r="I36" s="113"/>
      <c r="J36" s="119"/>
      <c r="K36" s="120"/>
      <c r="L36" s="113"/>
      <c r="M36" s="119"/>
      <c r="N36" s="120"/>
    </row>
    <row r="37" spans="1:14" x14ac:dyDescent="0.25">
      <c r="A37" s="125"/>
      <c r="B37" s="113" t="s">
        <v>90</v>
      </c>
      <c r="C37" s="113"/>
      <c r="D37" s="119"/>
      <c r="E37" s="120"/>
      <c r="F37" s="113"/>
      <c r="G37" s="119"/>
      <c r="H37" s="120"/>
      <c r="I37" s="113"/>
      <c r="J37" s="119"/>
      <c r="K37" s="120"/>
      <c r="L37" s="113"/>
      <c r="M37" s="119"/>
      <c r="N37" s="120"/>
    </row>
    <row r="38" spans="1:14" x14ac:dyDescent="0.25">
      <c r="A38" s="125"/>
      <c r="B38" s="113" t="s">
        <v>116</v>
      </c>
      <c r="C38" s="113"/>
      <c r="D38" s="119"/>
      <c r="E38" s="120"/>
      <c r="F38" s="113"/>
      <c r="G38" s="119"/>
      <c r="H38" s="120"/>
      <c r="I38" s="113"/>
      <c r="J38" s="119"/>
      <c r="K38" s="120"/>
      <c r="L38" s="113"/>
      <c r="M38" s="119"/>
      <c r="N38" s="120"/>
    </row>
    <row r="39" spans="1:14" x14ac:dyDescent="0.25">
      <c r="A39" s="125"/>
      <c r="B39" s="113" t="s">
        <v>117</v>
      </c>
      <c r="C39" s="113"/>
      <c r="D39" s="119"/>
      <c r="E39" s="120"/>
      <c r="F39" s="113"/>
      <c r="G39" s="119"/>
      <c r="H39" s="120"/>
      <c r="I39" s="113"/>
      <c r="J39" s="119"/>
      <c r="K39" s="120"/>
      <c r="L39" s="113"/>
      <c r="M39" s="119"/>
      <c r="N39" s="120"/>
    </row>
    <row r="40" spans="1:14" x14ac:dyDescent="0.25">
      <c r="A40" s="125"/>
      <c r="B40" s="113" t="s">
        <v>81</v>
      </c>
      <c r="C40" s="113"/>
      <c r="D40" s="119"/>
      <c r="E40" s="120"/>
      <c r="F40" s="113">
        <v>50</v>
      </c>
      <c r="G40" s="119">
        <v>290</v>
      </c>
      <c r="H40" s="120">
        <v>50</v>
      </c>
      <c r="I40" s="113"/>
      <c r="J40" s="119"/>
      <c r="K40" s="120"/>
      <c r="L40" s="113"/>
      <c r="M40" s="119"/>
      <c r="N40" s="120"/>
    </row>
    <row r="41" spans="1:14" x14ac:dyDescent="0.25">
      <c r="A41" s="125"/>
      <c r="B41" s="113" t="s">
        <v>164</v>
      </c>
      <c r="C41" s="113"/>
      <c r="D41" s="119"/>
      <c r="E41" s="120"/>
      <c r="F41" s="113">
        <v>1400</v>
      </c>
      <c r="G41" s="119">
        <v>500</v>
      </c>
      <c r="H41" s="120"/>
      <c r="I41" s="113"/>
      <c r="J41" s="119"/>
      <c r="K41" s="120"/>
      <c r="L41" s="113"/>
      <c r="M41" s="119"/>
      <c r="N41" s="120"/>
    </row>
    <row r="42" spans="1:14" x14ac:dyDescent="0.25">
      <c r="A42" s="125"/>
      <c r="B42" s="113" t="s">
        <v>118</v>
      </c>
      <c r="C42" s="113"/>
      <c r="D42" s="119"/>
      <c r="E42" s="120"/>
      <c r="F42" s="113"/>
      <c r="G42" s="119"/>
      <c r="H42" s="120"/>
      <c r="I42" s="113"/>
      <c r="J42" s="119"/>
      <c r="K42" s="120"/>
      <c r="L42" s="113"/>
      <c r="M42" s="119"/>
      <c r="N42" s="120"/>
    </row>
    <row r="43" spans="1:14" x14ac:dyDescent="0.25">
      <c r="A43" s="125"/>
      <c r="B43" s="113" t="s">
        <v>165</v>
      </c>
      <c r="C43" s="113"/>
      <c r="D43" s="119"/>
      <c r="E43" s="120"/>
      <c r="F43" s="113"/>
      <c r="G43" s="119">
        <v>1994</v>
      </c>
      <c r="H43" s="120"/>
      <c r="I43" s="113"/>
      <c r="J43" s="119"/>
      <c r="K43" s="120"/>
      <c r="L43" s="113"/>
      <c r="M43" s="119"/>
      <c r="N43" s="120"/>
    </row>
    <row r="44" spans="1:14" x14ac:dyDescent="0.25">
      <c r="A44" s="125"/>
      <c r="B44" s="113" t="s">
        <v>253</v>
      </c>
      <c r="C44" s="113"/>
      <c r="D44" s="119"/>
      <c r="E44" s="120"/>
      <c r="F44" s="113"/>
      <c r="G44" s="119"/>
      <c r="H44" s="120">
        <v>1500</v>
      </c>
      <c r="I44" s="113"/>
      <c r="J44" s="119"/>
      <c r="K44" s="120"/>
      <c r="L44" s="113"/>
      <c r="M44" s="119"/>
      <c r="N44" s="120"/>
    </row>
    <row r="45" spans="1:14" x14ac:dyDescent="0.25">
      <c r="A45" s="125"/>
      <c r="B45" s="113" t="s">
        <v>254</v>
      </c>
      <c r="C45" s="113"/>
      <c r="D45" s="119"/>
      <c r="E45" s="120"/>
      <c r="F45" s="113"/>
      <c r="G45" s="119"/>
      <c r="H45" s="120">
        <v>985</v>
      </c>
      <c r="I45" s="113"/>
      <c r="J45" s="119"/>
      <c r="K45" s="120"/>
      <c r="L45" s="113"/>
      <c r="M45" s="119"/>
      <c r="N45" s="120"/>
    </row>
    <row r="46" spans="1:14" x14ac:dyDescent="0.25">
      <c r="A46" s="125"/>
      <c r="B46" s="113" t="s">
        <v>255</v>
      </c>
      <c r="C46" s="113"/>
      <c r="D46" s="119"/>
      <c r="E46" s="120"/>
      <c r="F46" s="113"/>
      <c r="G46" s="119"/>
      <c r="H46" s="120">
        <v>300</v>
      </c>
      <c r="I46" s="113"/>
      <c r="J46" s="119"/>
      <c r="K46" s="120"/>
      <c r="L46" s="113"/>
      <c r="M46" s="119"/>
      <c r="N46" s="120"/>
    </row>
    <row r="47" spans="1:14" x14ac:dyDescent="0.25">
      <c r="A47" s="126"/>
      <c r="B47" s="121" t="s">
        <v>82</v>
      </c>
      <c r="C47" s="121"/>
      <c r="D47" s="122"/>
      <c r="E47" s="123"/>
      <c r="F47" s="121">
        <v>2230</v>
      </c>
      <c r="G47" s="122">
        <v>1100</v>
      </c>
      <c r="H47" s="123"/>
      <c r="I47" s="121"/>
      <c r="J47" s="122"/>
      <c r="K47" s="123"/>
      <c r="L47" s="121"/>
      <c r="M47" s="122"/>
      <c r="N47" s="123"/>
    </row>
    <row r="48" spans="1:14" x14ac:dyDescent="0.25">
      <c r="A48" s="92" t="s">
        <v>67</v>
      </c>
      <c r="B48" s="117"/>
      <c r="C48" s="127"/>
      <c r="D48" s="128"/>
      <c r="E48" s="129"/>
      <c r="F48" s="117">
        <f>SUM(F49:F55)</f>
        <v>1100</v>
      </c>
      <c r="G48" s="116">
        <f>SUM(G49:G55)</f>
        <v>4600</v>
      </c>
      <c r="H48" s="116">
        <f>SUM(H49:H55)</f>
        <v>1004</v>
      </c>
      <c r="I48" s="127"/>
      <c r="J48" s="128"/>
      <c r="K48" s="129"/>
      <c r="L48" s="117">
        <f>SUM(L49:L55)</f>
        <v>228</v>
      </c>
      <c r="M48" s="116">
        <f>SUM(M49:M55)</f>
        <v>250</v>
      </c>
      <c r="N48" s="118">
        <f>SUM(N49:N55)</f>
        <v>145</v>
      </c>
    </row>
    <row r="49" spans="1:14" x14ac:dyDescent="0.25">
      <c r="A49" s="97"/>
      <c r="B49" s="113" t="s">
        <v>83</v>
      </c>
      <c r="C49" s="113"/>
      <c r="D49" s="119"/>
      <c r="E49" s="120"/>
      <c r="F49" s="113"/>
      <c r="G49" s="119">
        <v>3000</v>
      </c>
      <c r="H49" s="120"/>
      <c r="I49" s="113"/>
      <c r="J49" s="119"/>
      <c r="K49" s="120"/>
      <c r="L49" s="113">
        <v>216</v>
      </c>
      <c r="M49" s="119">
        <v>127</v>
      </c>
      <c r="N49" s="120">
        <v>8</v>
      </c>
    </row>
    <row r="50" spans="1:14" x14ac:dyDescent="0.25">
      <c r="A50" s="97"/>
      <c r="B50" s="130" t="s">
        <v>166</v>
      </c>
      <c r="C50" s="113"/>
      <c r="D50" s="119"/>
      <c r="E50" s="120"/>
      <c r="F50" s="113">
        <v>1100</v>
      </c>
      <c r="G50" s="119">
        <v>1600</v>
      </c>
      <c r="H50" s="120">
        <v>900</v>
      </c>
      <c r="I50" s="113"/>
      <c r="J50" s="119"/>
      <c r="K50" s="120"/>
      <c r="L50" s="113">
        <v>12</v>
      </c>
      <c r="M50" s="119">
        <v>123</v>
      </c>
      <c r="N50" s="120"/>
    </row>
    <row r="51" spans="1:14" x14ac:dyDescent="0.25">
      <c r="A51" s="97"/>
      <c r="B51" s="130" t="s">
        <v>178</v>
      </c>
      <c r="C51" s="113"/>
      <c r="D51" s="119"/>
      <c r="E51" s="120"/>
      <c r="F51" s="113"/>
      <c r="G51" s="119"/>
      <c r="H51" s="120"/>
      <c r="I51" s="113"/>
      <c r="J51" s="119"/>
      <c r="K51" s="120"/>
      <c r="L51" s="113"/>
      <c r="M51" s="119"/>
      <c r="N51" s="120"/>
    </row>
    <row r="52" spans="1:14" x14ac:dyDescent="0.25">
      <c r="A52" s="97"/>
      <c r="B52" s="130" t="s">
        <v>179</v>
      </c>
      <c r="C52" s="113"/>
      <c r="D52" s="119"/>
      <c r="E52" s="120"/>
      <c r="F52" s="113"/>
      <c r="G52" s="119"/>
      <c r="H52" s="120"/>
      <c r="I52" s="113"/>
      <c r="J52" s="119"/>
      <c r="K52" s="120"/>
      <c r="L52" s="113"/>
      <c r="M52" s="119"/>
      <c r="N52" s="120"/>
    </row>
    <row r="53" spans="1:14" x14ac:dyDescent="0.25">
      <c r="A53" s="97"/>
      <c r="B53" s="130" t="s">
        <v>119</v>
      </c>
      <c r="C53" s="113"/>
      <c r="D53" s="119"/>
      <c r="E53" s="120"/>
      <c r="F53" s="113"/>
      <c r="G53" s="119"/>
      <c r="H53" s="120"/>
      <c r="I53" s="113"/>
      <c r="J53" s="119"/>
      <c r="K53" s="120"/>
      <c r="L53" s="113"/>
      <c r="M53" s="119"/>
      <c r="N53" s="120"/>
    </row>
    <row r="54" spans="1:14" x14ac:dyDescent="0.25">
      <c r="A54" s="97"/>
      <c r="B54" s="130" t="s">
        <v>256</v>
      </c>
      <c r="C54" s="113"/>
      <c r="D54" s="119"/>
      <c r="E54" s="120"/>
      <c r="F54" s="113"/>
      <c r="G54" s="119"/>
      <c r="H54" s="120">
        <v>104</v>
      </c>
      <c r="I54" s="113"/>
      <c r="J54" s="119"/>
      <c r="K54" s="120"/>
      <c r="L54" s="113"/>
      <c r="M54" s="119"/>
      <c r="N54" s="120">
        <v>137</v>
      </c>
    </row>
    <row r="55" spans="1:14" x14ac:dyDescent="0.25">
      <c r="A55" s="100"/>
      <c r="B55" s="121" t="s">
        <v>120</v>
      </c>
      <c r="C55" s="121"/>
      <c r="D55" s="122"/>
      <c r="E55" s="123"/>
      <c r="F55" s="113"/>
      <c r="G55" s="119"/>
      <c r="H55" s="120"/>
      <c r="I55" s="113"/>
      <c r="J55" s="119"/>
      <c r="K55" s="120"/>
      <c r="L55" s="113"/>
      <c r="M55" s="119"/>
      <c r="N55" s="120"/>
    </row>
    <row r="56" spans="1:14" x14ac:dyDescent="0.25">
      <c r="A56" s="92" t="s">
        <v>41</v>
      </c>
      <c r="B56" s="117"/>
      <c r="C56" s="117"/>
      <c r="D56" s="116"/>
      <c r="E56" s="116"/>
      <c r="F56" s="117">
        <f>SUM(F57:F64)</f>
        <v>3267</v>
      </c>
      <c r="G56" s="116"/>
      <c r="H56" s="116">
        <f>SUM(H57:H64)</f>
        <v>3020</v>
      </c>
      <c r="I56" s="117"/>
      <c r="J56" s="116"/>
      <c r="K56" s="118"/>
      <c r="L56" s="117"/>
      <c r="M56" s="116"/>
      <c r="N56" s="118"/>
    </row>
    <row r="57" spans="1:14" x14ac:dyDescent="0.25">
      <c r="A57" s="97"/>
      <c r="B57" s="113" t="s">
        <v>121</v>
      </c>
      <c r="C57" s="113"/>
      <c r="D57" s="119"/>
      <c r="E57" s="119"/>
      <c r="F57" s="113"/>
      <c r="G57" s="119"/>
      <c r="H57" s="120"/>
      <c r="I57" s="113"/>
      <c r="J57" s="119"/>
      <c r="K57" s="120"/>
      <c r="L57" s="113"/>
      <c r="M57" s="119"/>
      <c r="N57" s="120"/>
    </row>
    <row r="58" spans="1:14" x14ac:dyDescent="0.25">
      <c r="A58" s="97"/>
      <c r="B58" s="113" t="s">
        <v>122</v>
      </c>
      <c r="C58" s="113"/>
      <c r="D58" s="119"/>
      <c r="E58" s="119"/>
      <c r="F58" s="113"/>
      <c r="G58" s="119"/>
      <c r="H58" s="120"/>
      <c r="I58" s="113"/>
      <c r="J58" s="119"/>
      <c r="K58" s="120"/>
      <c r="L58" s="113"/>
      <c r="M58" s="119"/>
      <c r="N58" s="120"/>
    </row>
    <row r="59" spans="1:14" x14ac:dyDescent="0.25">
      <c r="A59" s="97"/>
      <c r="B59" s="113" t="s">
        <v>172</v>
      </c>
      <c r="C59" s="113"/>
      <c r="D59" s="119"/>
      <c r="E59" s="119"/>
      <c r="F59" s="113">
        <v>152</v>
      </c>
      <c r="G59" s="119"/>
      <c r="H59" s="120"/>
      <c r="I59" s="113"/>
      <c r="J59" s="119"/>
      <c r="K59" s="120"/>
      <c r="L59" s="113"/>
      <c r="M59" s="119"/>
      <c r="N59" s="120"/>
    </row>
    <row r="60" spans="1:14" x14ac:dyDescent="0.25">
      <c r="A60" s="97"/>
      <c r="B60" s="113" t="s">
        <v>134</v>
      </c>
      <c r="C60" s="113"/>
      <c r="D60" s="119"/>
      <c r="E60" s="119"/>
      <c r="F60" s="113"/>
      <c r="G60" s="119"/>
      <c r="H60" s="120"/>
      <c r="I60" s="113"/>
      <c r="J60" s="119"/>
      <c r="K60" s="120"/>
      <c r="L60" s="113"/>
      <c r="M60" s="119"/>
      <c r="N60" s="120"/>
    </row>
    <row r="61" spans="1:14" x14ac:dyDescent="0.25">
      <c r="A61" s="97"/>
      <c r="B61" s="113" t="s">
        <v>180</v>
      </c>
      <c r="C61" s="113"/>
      <c r="D61" s="119"/>
      <c r="E61" s="119"/>
      <c r="F61" s="113"/>
      <c r="G61" s="119"/>
      <c r="H61" s="120"/>
      <c r="I61" s="113"/>
      <c r="J61" s="119"/>
      <c r="K61" s="120"/>
      <c r="L61" s="113"/>
      <c r="M61" s="119"/>
      <c r="N61" s="120"/>
    </row>
    <row r="62" spans="1:14" x14ac:dyDescent="0.25">
      <c r="A62" s="97"/>
      <c r="B62" s="113" t="s">
        <v>123</v>
      </c>
      <c r="C62" s="113"/>
      <c r="D62" s="119"/>
      <c r="E62" s="119"/>
      <c r="F62" s="113"/>
      <c r="G62" s="119"/>
      <c r="H62" s="120"/>
      <c r="I62" s="113"/>
      <c r="J62" s="119"/>
      <c r="K62" s="120"/>
      <c r="L62" s="113"/>
      <c r="M62" s="119"/>
      <c r="N62" s="120"/>
    </row>
    <row r="63" spans="1:14" x14ac:dyDescent="0.25">
      <c r="A63" s="97"/>
      <c r="B63" s="113" t="s">
        <v>257</v>
      </c>
      <c r="C63" s="113"/>
      <c r="D63" s="119"/>
      <c r="E63" s="119"/>
      <c r="F63" s="113"/>
      <c r="G63" s="119"/>
      <c r="H63" s="120">
        <v>2573</v>
      </c>
      <c r="I63" s="113"/>
      <c r="J63" s="119"/>
      <c r="K63" s="120"/>
      <c r="L63" s="113"/>
      <c r="M63" s="119"/>
      <c r="N63" s="120"/>
    </row>
    <row r="64" spans="1:14" x14ac:dyDescent="0.25">
      <c r="A64" s="100"/>
      <c r="B64" s="121" t="s">
        <v>167</v>
      </c>
      <c r="C64" s="121"/>
      <c r="D64" s="122"/>
      <c r="E64" s="122"/>
      <c r="F64" s="121">
        <v>3115</v>
      </c>
      <c r="G64" s="119"/>
      <c r="H64" s="123">
        <v>447</v>
      </c>
      <c r="I64" s="113"/>
      <c r="J64" s="119"/>
      <c r="K64" s="120"/>
      <c r="L64" s="113"/>
      <c r="M64" s="119"/>
      <c r="N64" s="120"/>
    </row>
    <row r="65" spans="1:14" x14ac:dyDescent="0.25">
      <c r="A65" s="92" t="s">
        <v>43</v>
      </c>
      <c r="B65" s="131"/>
      <c r="C65" s="117"/>
      <c r="D65" s="116"/>
      <c r="E65" s="116"/>
      <c r="F65" s="117">
        <f>SUM(F66:F74)</f>
        <v>3333</v>
      </c>
      <c r="G65" s="116"/>
      <c r="H65" s="116">
        <f>SUM(H66:H74)</f>
        <v>4005</v>
      </c>
      <c r="I65" s="117"/>
      <c r="J65" s="116"/>
      <c r="K65" s="118"/>
      <c r="L65" s="117"/>
      <c r="M65" s="116"/>
      <c r="N65" s="118"/>
    </row>
    <row r="66" spans="1:14" x14ac:dyDescent="0.25">
      <c r="A66" s="97"/>
      <c r="B66" s="113" t="s">
        <v>85</v>
      </c>
      <c r="C66" s="113"/>
      <c r="D66" s="119"/>
      <c r="E66" s="119"/>
      <c r="F66" s="113">
        <v>2848</v>
      </c>
      <c r="G66" s="119"/>
      <c r="H66" s="119">
        <v>2000</v>
      </c>
      <c r="I66" s="113"/>
      <c r="J66" s="119"/>
      <c r="K66" s="120"/>
      <c r="L66" s="113"/>
      <c r="M66" s="119"/>
      <c r="N66" s="120"/>
    </row>
    <row r="67" spans="1:14" x14ac:dyDescent="0.25">
      <c r="A67" s="97"/>
      <c r="B67" s="113" t="s">
        <v>181</v>
      </c>
      <c r="C67" s="113"/>
      <c r="D67" s="119"/>
      <c r="E67" s="119"/>
      <c r="F67" s="113"/>
      <c r="G67" s="119"/>
      <c r="H67" s="119"/>
      <c r="I67" s="113"/>
      <c r="J67" s="119"/>
      <c r="K67" s="120"/>
      <c r="L67" s="113"/>
      <c r="M67" s="119"/>
      <c r="N67" s="120"/>
    </row>
    <row r="68" spans="1:14" x14ac:dyDescent="0.25">
      <c r="A68" s="97"/>
      <c r="B68" s="113" t="s">
        <v>139</v>
      </c>
      <c r="C68" s="113"/>
      <c r="D68" s="119"/>
      <c r="E68" s="119"/>
      <c r="F68" s="113"/>
      <c r="G68" s="119"/>
      <c r="H68" s="119"/>
      <c r="I68" s="113"/>
      <c r="J68" s="119"/>
      <c r="K68" s="120"/>
      <c r="L68" s="113"/>
      <c r="M68" s="119"/>
      <c r="N68" s="120"/>
    </row>
    <row r="69" spans="1:14" x14ac:dyDescent="0.25">
      <c r="A69" s="97"/>
      <c r="B69" s="113" t="s">
        <v>169</v>
      </c>
      <c r="C69" s="113"/>
      <c r="D69" s="119"/>
      <c r="E69" s="119"/>
      <c r="F69" s="113"/>
      <c r="G69" s="119"/>
      <c r="H69" s="119"/>
      <c r="I69" s="113"/>
      <c r="J69" s="119"/>
      <c r="K69" s="120"/>
      <c r="L69" s="113"/>
      <c r="M69" s="119"/>
      <c r="N69" s="120"/>
    </row>
    <row r="70" spans="1:14" x14ac:dyDescent="0.25">
      <c r="A70" s="97"/>
      <c r="B70" s="113" t="s">
        <v>135</v>
      </c>
      <c r="C70" s="113"/>
      <c r="D70" s="119"/>
      <c r="E70" s="119"/>
      <c r="F70" s="113"/>
      <c r="G70" s="119"/>
      <c r="H70" s="119"/>
      <c r="I70" s="113"/>
      <c r="J70" s="119"/>
      <c r="K70" s="120"/>
      <c r="L70" s="113"/>
      <c r="M70" s="119"/>
      <c r="N70" s="120"/>
    </row>
    <row r="71" spans="1:14" x14ac:dyDescent="0.25">
      <c r="A71" s="97"/>
      <c r="B71" s="113" t="s">
        <v>169</v>
      </c>
      <c r="C71" s="113"/>
      <c r="D71" s="119"/>
      <c r="E71" s="119"/>
      <c r="F71" s="113">
        <v>85</v>
      </c>
      <c r="G71" s="119"/>
      <c r="H71" s="119">
        <v>605</v>
      </c>
      <c r="I71" s="113"/>
      <c r="J71" s="119"/>
      <c r="K71" s="120"/>
      <c r="L71" s="113"/>
      <c r="M71" s="119"/>
      <c r="N71" s="120"/>
    </row>
    <row r="72" spans="1:14" x14ac:dyDescent="0.25">
      <c r="A72" s="97"/>
      <c r="B72" s="113" t="s">
        <v>243</v>
      </c>
      <c r="C72" s="113"/>
      <c r="D72" s="119"/>
      <c r="E72" s="119"/>
      <c r="F72" s="113"/>
      <c r="G72" s="119"/>
      <c r="H72" s="119">
        <v>600</v>
      </c>
      <c r="I72" s="113"/>
      <c r="J72" s="119"/>
      <c r="K72" s="120"/>
      <c r="L72" s="113"/>
      <c r="M72" s="119"/>
      <c r="N72" s="120"/>
    </row>
    <row r="73" spans="1:14" x14ac:dyDescent="0.25">
      <c r="A73" s="97"/>
      <c r="B73" s="113" t="s">
        <v>258</v>
      </c>
      <c r="C73" s="113"/>
      <c r="D73" s="119"/>
      <c r="E73" s="119"/>
      <c r="F73" s="113"/>
      <c r="G73" s="119"/>
      <c r="H73" s="119">
        <v>800</v>
      </c>
      <c r="I73" s="113"/>
      <c r="J73" s="119"/>
      <c r="K73" s="120"/>
      <c r="L73" s="113"/>
      <c r="M73" s="119"/>
      <c r="N73" s="120"/>
    </row>
    <row r="74" spans="1:14" x14ac:dyDescent="0.25">
      <c r="A74" s="97"/>
      <c r="B74" s="113" t="s">
        <v>86</v>
      </c>
      <c r="C74" s="113"/>
      <c r="D74" s="119"/>
      <c r="E74" s="119"/>
      <c r="F74" s="121">
        <v>400</v>
      </c>
      <c r="G74" s="122"/>
      <c r="H74" s="122"/>
      <c r="I74" s="121"/>
      <c r="J74" s="122"/>
      <c r="K74" s="123"/>
      <c r="L74" s="121"/>
      <c r="M74" s="119"/>
      <c r="N74" s="123"/>
    </row>
    <row r="75" spans="1:14" x14ac:dyDescent="0.25">
      <c r="A75" s="132" t="s">
        <v>44</v>
      </c>
      <c r="B75" s="117"/>
      <c r="C75" s="117"/>
      <c r="D75" s="116"/>
      <c r="E75" s="118"/>
      <c r="F75" s="117"/>
      <c r="G75" s="116"/>
      <c r="H75" s="116"/>
      <c r="I75" s="117"/>
      <c r="J75" s="116"/>
      <c r="K75" s="118"/>
      <c r="L75" s="117">
        <f>SUM(L76:L78)</f>
        <v>112</v>
      </c>
      <c r="M75" s="116"/>
      <c r="N75" s="118">
        <f t="shared" ref="N75" si="2">SUM(N76:N78)</f>
        <v>127</v>
      </c>
    </row>
    <row r="76" spans="1:14" x14ac:dyDescent="0.25">
      <c r="A76" s="132"/>
      <c r="B76" s="113" t="s">
        <v>124</v>
      </c>
      <c r="C76" s="113"/>
      <c r="D76" s="119"/>
      <c r="E76" s="120"/>
      <c r="F76" s="113"/>
      <c r="G76" s="119"/>
      <c r="H76" s="119"/>
      <c r="I76" s="113"/>
      <c r="J76" s="119"/>
      <c r="K76" s="120"/>
      <c r="L76" s="113"/>
      <c r="M76" s="119"/>
      <c r="N76" s="120"/>
    </row>
    <row r="77" spans="1:14" x14ac:dyDescent="0.25">
      <c r="A77" s="132"/>
      <c r="B77" s="113" t="s">
        <v>125</v>
      </c>
      <c r="C77" s="113"/>
      <c r="D77" s="119"/>
      <c r="E77" s="120"/>
      <c r="F77" s="113"/>
      <c r="G77" s="119"/>
      <c r="H77" s="119"/>
      <c r="I77" s="113"/>
      <c r="J77" s="119"/>
      <c r="K77" s="120"/>
      <c r="L77" s="113">
        <v>112</v>
      </c>
      <c r="M77" s="119"/>
      <c r="N77" s="120">
        <v>127</v>
      </c>
    </row>
    <row r="78" spans="1:14" x14ac:dyDescent="0.25">
      <c r="A78" s="132"/>
      <c r="B78" s="113" t="s">
        <v>126</v>
      </c>
      <c r="C78" s="113"/>
      <c r="D78" s="119"/>
      <c r="E78" s="120"/>
      <c r="F78" s="113"/>
      <c r="G78" s="119"/>
      <c r="H78" s="119"/>
      <c r="I78" s="113"/>
      <c r="J78" s="119"/>
      <c r="K78" s="120"/>
      <c r="L78" s="113"/>
      <c r="M78" s="119"/>
      <c r="N78" s="120"/>
    </row>
    <row r="79" spans="1:14" x14ac:dyDescent="0.25">
      <c r="A79" s="132"/>
      <c r="B79" s="113" t="s">
        <v>127</v>
      </c>
      <c r="C79" s="121"/>
      <c r="D79" s="122"/>
      <c r="E79" s="123"/>
      <c r="F79" s="121"/>
      <c r="G79" s="119"/>
      <c r="H79" s="122"/>
      <c r="I79" s="121"/>
      <c r="J79" s="122"/>
      <c r="K79" s="123"/>
      <c r="L79" s="121"/>
      <c r="M79" s="122"/>
      <c r="N79" s="123"/>
    </row>
    <row r="80" spans="1:14" x14ac:dyDescent="0.25">
      <c r="A80" s="132" t="s">
        <v>45</v>
      </c>
      <c r="B80" s="117"/>
      <c r="C80" s="117"/>
      <c r="D80" s="116"/>
      <c r="E80" s="118"/>
      <c r="F80" s="117">
        <f>SUM(F81:F85)</f>
        <v>870</v>
      </c>
      <c r="G80" s="116"/>
      <c r="H80" s="116">
        <f>SUM(H81:H85)</f>
        <v>1800</v>
      </c>
      <c r="I80" s="117"/>
      <c r="J80" s="116"/>
      <c r="K80" s="118"/>
      <c r="L80" s="117"/>
      <c r="M80" s="116"/>
      <c r="N80" s="118"/>
    </row>
    <row r="81" spans="1:14" x14ac:dyDescent="0.25">
      <c r="A81" s="132"/>
      <c r="B81" s="113" t="s">
        <v>128</v>
      </c>
      <c r="C81" s="113"/>
      <c r="D81" s="119"/>
      <c r="E81" s="120"/>
      <c r="F81" s="113">
        <v>70</v>
      </c>
      <c r="G81" s="119"/>
      <c r="H81" s="119"/>
      <c r="I81" s="113"/>
      <c r="J81" s="119"/>
      <c r="K81" s="120"/>
      <c r="L81" s="113"/>
      <c r="M81" s="119"/>
      <c r="N81" s="120"/>
    </row>
    <row r="82" spans="1:14" x14ac:dyDescent="0.25">
      <c r="A82" s="132"/>
      <c r="B82" s="113" t="s">
        <v>182</v>
      </c>
      <c r="C82" s="113"/>
      <c r="D82" s="119"/>
      <c r="E82" s="120"/>
      <c r="F82" s="113"/>
      <c r="G82" s="119"/>
      <c r="H82" s="119">
        <v>200</v>
      </c>
      <c r="I82" s="113"/>
      <c r="J82" s="119"/>
      <c r="K82" s="120"/>
      <c r="L82" s="113"/>
      <c r="M82" s="119"/>
      <c r="N82" s="120"/>
    </row>
    <row r="83" spans="1:14" x14ac:dyDescent="0.25">
      <c r="A83" s="132"/>
      <c r="B83" s="113" t="s">
        <v>257</v>
      </c>
      <c r="C83" s="113"/>
      <c r="D83" s="119"/>
      <c r="E83" s="120"/>
      <c r="F83" s="113"/>
      <c r="G83" s="119"/>
      <c r="H83" s="119">
        <v>100</v>
      </c>
      <c r="I83" s="113"/>
      <c r="J83" s="119"/>
      <c r="K83" s="120"/>
      <c r="L83" s="113"/>
      <c r="M83" s="119"/>
      <c r="N83" s="120"/>
    </row>
    <row r="84" spans="1:14" ht="14.25" customHeight="1" x14ac:dyDescent="0.25">
      <c r="A84" s="132"/>
      <c r="B84" s="113" t="s">
        <v>87</v>
      </c>
      <c r="C84" s="113"/>
      <c r="D84" s="119"/>
      <c r="E84" s="120"/>
      <c r="F84" s="113"/>
      <c r="G84" s="119"/>
      <c r="H84" s="119">
        <v>1500</v>
      </c>
      <c r="I84" s="113"/>
      <c r="J84" s="119"/>
      <c r="K84" s="120"/>
      <c r="L84" s="113"/>
      <c r="M84" s="119"/>
      <c r="N84" s="120"/>
    </row>
    <row r="85" spans="1:14" x14ac:dyDescent="0.25">
      <c r="A85" s="132"/>
      <c r="B85" s="113" t="s">
        <v>129</v>
      </c>
      <c r="C85" s="121"/>
      <c r="D85" s="122"/>
      <c r="E85" s="123"/>
      <c r="F85" s="121">
        <v>800</v>
      </c>
      <c r="G85" s="119"/>
      <c r="H85" s="122"/>
      <c r="I85" s="121"/>
      <c r="J85" s="122"/>
      <c r="K85" s="123"/>
      <c r="L85" s="121"/>
      <c r="M85" s="122"/>
      <c r="N85" s="123"/>
    </row>
    <row r="86" spans="1:14" x14ac:dyDescent="0.25">
      <c r="A86" s="132" t="s">
        <v>46</v>
      </c>
      <c r="B86" s="117"/>
      <c r="C86" s="117"/>
      <c r="D86" s="116"/>
      <c r="E86" s="118"/>
      <c r="F86" s="117">
        <f>SUM(F87:F90)</f>
        <v>379</v>
      </c>
      <c r="G86" s="116"/>
      <c r="H86" s="116">
        <f>SUM(H87:H90)</f>
        <v>20</v>
      </c>
      <c r="I86" s="117"/>
      <c r="J86" s="116"/>
      <c r="K86" s="118"/>
      <c r="L86" s="117"/>
      <c r="M86" s="116"/>
      <c r="N86" s="118"/>
    </row>
    <row r="87" spans="1:14" x14ac:dyDescent="0.25">
      <c r="A87" s="132"/>
      <c r="B87" s="113" t="s">
        <v>88</v>
      </c>
      <c r="C87" s="113"/>
      <c r="D87" s="119"/>
      <c r="E87" s="120"/>
      <c r="F87" s="113">
        <v>379</v>
      </c>
      <c r="G87" s="119"/>
      <c r="H87" s="119"/>
      <c r="I87" s="113"/>
      <c r="J87" s="119"/>
      <c r="K87" s="120"/>
      <c r="L87" s="113"/>
      <c r="M87" s="119"/>
      <c r="N87" s="120"/>
    </row>
    <row r="88" spans="1:14" x14ac:dyDescent="0.25">
      <c r="A88" s="132"/>
      <c r="B88" s="113" t="s">
        <v>130</v>
      </c>
      <c r="C88" s="113"/>
      <c r="D88" s="119"/>
      <c r="E88" s="120"/>
      <c r="F88" s="113"/>
      <c r="G88" s="119"/>
      <c r="H88" s="119">
        <v>20</v>
      </c>
      <c r="I88" s="113"/>
      <c r="J88" s="119"/>
      <c r="K88" s="120"/>
      <c r="L88" s="113"/>
      <c r="M88" s="119"/>
      <c r="N88" s="120"/>
    </row>
    <row r="89" spans="1:14" x14ac:dyDescent="0.25">
      <c r="A89" s="132"/>
      <c r="B89" s="113" t="s">
        <v>131</v>
      </c>
      <c r="C89" s="113"/>
      <c r="D89" s="119"/>
      <c r="E89" s="120"/>
      <c r="F89" s="113"/>
      <c r="G89" s="119"/>
      <c r="H89" s="119"/>
      <c r="I89" s="113"/>
      <c r="J89" s="119"/>
      <c r="K89" s="120"/>
      <c r="L89" s="113"/>
      <c r="M89" s="119"/>
      <c r="N89" s="120"/>
    </row>
    <row r="90" spans="1:14" x14ac:dyDescent="0.25">
      <c r="A90" s="132"/>
      <c r="B90" s="113" t="s">
        <v>132</v>
      </c>
      <c r="C90" s="121"/>
      <c r="D90" s="122"/>
      <c r="E90" s="123"/>
      <c r="F90" s="121"/>
      <c r="G90" s="119"/>
      <c r="H90" s="122"/>
      <c r="I90" s="121"/>
      <c r="J90" s="122"/>
      <c r="K90" s="123"/>
      <c r="L90" s="121"/>
      <c r="M90" s="122"/>
      <c r="N90" s="123"/>
    </row>
    <row r="91" spans="1:14" x14ac:dyDescent="0.25">
      <c r="A91" s="132" t="s">
        <v>49</v>
      </c>
      <c r="B91" s="117"/>
      <c r="C91" s="117"/>
      <c r="D91" s="116"/>
      <c r="E91" s="118"/>
      <c r="F91" s="117">
        <f>SUM(F92:F101)</f>
        <v>5100</v>
      </c>
      <c r="G91" s="116"/>
      <c r="H91" s="116">
        <f>SUM(H92:H101)</f>
        <v>1191</v>
      </c>
      <c r="I91" s="117"/>
      <c r="J91" s="116"/>
      <c r="K91" s="118"/>
      <c r="L91" s="117"/>
      <c r="M91" s="116"/>
      <c r="N91" s="118"/>
    </row>
    <row r="92" spans="1:14" x14ac:dyDescent="0.25">
      <c r="A92" s="132"/>
      <c r="B92" s="113" t="s">
        <v>183</v>
      </c>
      <c r="C92" s="113"/>
      <c r="D92" s="119"/>
      <c r="E92" s="120"/>
      <c r="F92" s="113"/>
      <c r="G92" s="119"/>
      <c r="H92" s="120"/>
      <c r="I92" s="113"/>
      <c r="J92" s="119"/>
      <c r="K92" s="120"/>
      <c r="L92" s="113"/>
      <c r="M92" s="119"/>
      <c r="N92" s="120"/>
    </row>
    <row r="93" spans="1:14" x14ac:dyDescent="0.25">
      <c r="A93" s="132"/>
      <c r="B93" s="113" t="s">
        <v>139</v>
      </c>
      <c r="C93" s="113"/>
      <c r="D93" s="119"/>
      <c r="E93" s="120"/>
      <c r="F93" s="113"/>
      <c r="G93" s="119"/>
      <c r="H93" s="120"/>
      <c r="I93" s="113"/>
      <c r="J93" s="119"/>
      <c r="K93" s="120"/>
      <c r="L93" s="113"/>
      <c r="M93" s="119"/>
      <c r="N93" s="120"/>
    </row>
    <row r="94" spans="1:14" x14ac:dyDescent="0.25">
      <c r="A94" s="132"/>
      <c r="B94" s="113" t="s">
        <v>184</v>
      </c>
      <c r="C94" s="113"/>
      <c r="D94" s="119"/>
      <c r="E94" s="120"/>
      <c r="F94" s="113"/>
      <c r="G94" s="119"/>
      <c r="H94" s="120"/>
      <c r="I94" s="113"/>
      <c r="J94" s="119"/>
      <c r="K94" s="120"/>
      <c r="L94" s="113"/>
      <c r="M94" s="119"/>
      <c r="N94" s="120"/>
    </row>
    <row r="95" spans="1:14" x14ac:dyDescent="0.25">
      <c r="A95" s="132"/>
      <c r="B95" s="113" t="s">
        <v>185</v>
      </c>
      <c r="C95" s="113"/>
      <c r="D95" s="119"/>
      <c r="E95" s="120"/>
      <c r="F95" s="113"/>
      <c r="G95" s="119"/>
      <c r="H95" s="120"/>
      <c r="I95" s="113"/>
      <c r="J95" s="119"/>
      <c r="K95" s="120"/>
      <c r="L95" s="113"/>
      <c r="M95" s="119"/>
      <c r="N95" s="120"/>
    </row>
    <row r="96" spans="1:14" x14ac:dyDescent="0.25">
      <c r="A96" s="132"/>
      <c r="B96" s="113" t="s">
        <v>89</v>
      </c>
      <c r="C96" s="113"/>
      <c r="D96" s="119"/>
      <c r="E96" s="120"/>
      <c r="F96" s="113"/>
      <c r="G96" s="119"/>
      <c r="H96" s="120"/>
      <c r="I96" s="113"/>
      <c r="J96" s="119"/>
      <c r="K96" s="120"/>
      <c r="L96" s="113"/>
      <c r="M96" s="119"/>
      <c r="N96" s="120"/>
    </row>
    <row r="97" spans="1:14" x14ac:dyDescent="0.25">
      <c r="A97" s="132"/>
      <c r="B97" s="113" t="s">
        <v>186</v>
      </c>
      <c r="C97" s="113"/>
      <c r="D97" s="119"/>
      <c r="E97" s="120"/>
      <c r="F97" s="113"/>
      <c r="G97" s="119"/>
      <c r="H97" s="120"/>
      <c r="I97" s="113"/>
      <c r="J97" s="119"/>
      <c r="K97" s="120"/>
      <c r="L97" s="113"/>
      <c r="M97" s="119"/>
      <c r="N97" s="120"/>
    </row>
    <row r="98" spans="1:14" x14ac:dyDescent="0.25">
      <c r="A98" s="132"/>
      <c r="B98" s="113" t="s">
        <v>90</v>
      </c>
      <c r="C98" s="113"/>
      <c r="D98" s="119"/>
      <c r="E98" s="120"/>
      <c r="F98" s="113"/>
      <c r="G98" s="119"/>
      <c r="H98" s="120">
        <v>291</v>
      </c>
      <c r="I98" s="113"/>
      <c r="J98" s="119"/>
      <c r="K98" s="120"/>
      <c r="L98" s="113"/>
      <c r="M98" s="119"/>
      <c r="N98" s="120"/>
    </row>
    <row r="99" spans="1:14" x14ac:dyDescent="0.25">
      <c r="A99" s="132"/>
      <c r="B99" s="113" t="s">
        <v>133</v>
      </c>
      <c r="C99" s="113"/>
      <c r="D99" s="119"/>
      <c r="E99" s="120"/>
      <c r="F99" s="113"/>
      <c r="G99" s="119"/>
      <c r="H99" s="120"/>
      <c r="I99" s="113"/>
      <c r="J99" s="119"/>
      <c r="K99" s="120"/>
      <c r="L99" s="113"/>
      <c r="M99" s="119"/>
      <c r="N99" s="120"/>
    </row>
    <row r="100" spans="1:14" x14ac:dyDescent="0.25">
      <c r="A100" s="92"/>
      <c r="B100" s="113" t="s">
        <v>85</v>
      </c>
      <c r="C100" s="113"/>
      <c r="D100" s="119"/>
      <c r="E100" s="120"/>
      <c r="F100" s="113">
        <v>300</v>
      </c>
      <c r="G100" s="119"/>
      <c r="H100" s="120"/>
      <c r="I100" s="113"/>
      <c r="J100" s="119"/>
      <c r="K100" s="120"/>
      <c r="L100" s="113"/>
      <c r="M100" s="119"/>
      <c r="N100" s="120"/>
    </row>
    <row r="101" spans="1:14" x14ac:dyDescent="0.25">
      <c r="A101" s="92"/>
      <c r="B101" s="113" t="s">
        <v>168</v>
      </c>
      <c r="C101" s="121"/>
      <c r="D101" s="122"/>
      <c r="E101" s="123"/>
      <c r="F101" s="121">
        <v>4800</v>
      </c>
      <c r="G101" s="122"/>
      <c r="H101" s="123">
        <v>900</v>
      </c>
      <c r="I101" s="121"/>
      <c r="J101" s="122"/>
      <c r="K101" s="123"/>
      <c r="L101" s="121"/>
      <c r="M101" s="122"/>
      <c r="N101" s="123"/>
    </row>
    <row r="102" spans="1:14" x14ac:dyDescent="0.25">
      <c r="A102" s="110" t="s">
        <v>55</v>
      </c>
      <c r="B102" s="110"/>
      <c r="C102" s="133">
        <f t="shared" ref="C102:N102" si="3">SUM(C4,C18,C31,C34,C48,C56,C65,C75,C80,C86,C91)</f>
        <v>18</v>
      </c>
      <c r="D102" s="133">
        <f>SUM(D4,D18,D31,D34,D48,D56,D65,D75,D80,D86,D91)</f>
        <v>245</v>
      </c>
      <c r="E102" s="133">
        <f>SUM(E4,E18,E31,E34,E48,E56,E65,E75,E80,E86,E91)</f>
        <v>2655</v>
      </c>
      <c r="F102" s="133">
        <f t="shared" si="3"/>
        <v>20285</v>
      </c>
      <c r="G102" s="133">
        <f t="shared" si="3"/>
        <v>11260</v>
      </c>
      <c r="H102" s="133">
        <f>SUM(H4,H18,H31,H34,H48,H56,H65,H75,H80,H86,H91)</f>
        <v>23775</v>
      </c>
      <c r="I102" s="133">
        <f t="shared" si="3"/>
        <v>64</v>
      </c>
      <c r="J102" s="133">
        <f t="shared" si="3"/>
        <v>88</v>
      </c>
      <c r="K102" s="133">
        <f t="shared" si="3"/>
        <v>0</v>
      </c>
      <c r="L102" s="133">
        <f t="shared" si="3"/>
        <v>340</v>
      </c>
      <c r="M102" s="133">
        <f t="shared" si="3"/>
        <v>19760</v>
      </c>
      <c r="N102" s="133">
        <f t="shared" si="3"/>
        <v>10245</v>
      </c>
    </row>
  </sheetData>
  <mergeCells count="19">
    <mergeCell ref="A102:B102"/>
    <mergeCell ref="A4:A17"/>
    <mergeCell ref="A18:A30"/>
    <mergeCell ref="A31:A33"/>
    <mergeCell ref="A34:A47"/>
    <mergeCell ref="A48:A55"/>
    <mergeCell ref="A56:A64"/>
    <mergeCell ref="A65:A74"/>
    <mergeCell ref="A75:A79"/>
    <mergeCell ref="A80:A85"/>
    <mergeCell ref="A86:A90"/>
    <mergeCell ref="A91:A101"/>
    <mergeCell ref="A2:A3"/>
    <mergeCell ref="B2:B3"/>
    <mergeCell ref="A1:N1"/>
    <mergeCell ref="L2:N2"/>
    <mergeCell ref="I2:K2"/>
    <mergeCell ref="F2:H2"/>
    <mergeCell ref="C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68"/>
  <sheetViews>
    <sheetView topLeftCell="B1" zoomScale="80" zoomScaleNormal="80" workbookViewId="0">
      <pane ySplit="2" topLeftCell="A4" activePane="bottomLeft" state="frozen"/>
      <selection pane="bottomLeft" activeCell="A68" sqref="A1:Q68"/>
    </sheetView>
  </sheetViews>
  <sheetFormatPr defaultRowHeight="15" x14ac:dyDescent="0.25"/>
  <cols>
    <col min="1" max="1" width="25.42578125" customWidth="1"/>
    <col min="2" max="2" width="24.140625" customWidth="1"/>
  </cols>
  <sheetData>
    <row r="1" spans="1:17" ht="15" customHeight="1" x14ac:dyDescent="0.25">
      <c r="A1" s="134" t="s">
        <v>224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6"/>
    </row>
    <row r="2" spans="1:17" ht="15.75" x14ac:dyDescent="0.25">
      <c r="A2" s="114" t="s">
        <v>0</v>
      </c>
      <c r="B2" s="79" t="s">
        <v>1</v>
      </c>
      <c r="C2" s="84" t="s">
        <v>4</v>
      </c>
      <c r="D2" s="85"/>
      <c r="E2" s="86"/>
      <c r="F2" s="84" t="s">
        <v>5</v>
      </c>
      <c r="G2" s="85"/>
      <c r="H2" s="86"/>
      <c r="I2" s="84" t="s">
        <v>56</v>
      </c>
      <c r="J2" s="85"/>
      <c r="K2" s="86"/>
      <c r="L2" s="84" t="s">
        <v>2</v>
      </c>
      <c r="M2" s="85"/>
      <c r="N2" s="86"/>
      <c r="O2" s="84" t="s">
        <v>57</v>
      </c>
      <c r="P2" s="85"/>
      <c r="Q2" s="86"/>
    </row>
    <row r="3" spans="1:17" ht="15.75" x14ac:dyDescent="0.25">
      <c r="A3" s="87"/>
      <c r="B3" s="88"/>
      <c r="C3" s="115" t="s">
        <v>91</v>
      </c>
      <c r="D3" s="115" t="s">
        <v>209</v>
      </c>
      <c r="E3" s="115" t="s">
        <v>220</v>
      </c>
      <c r="F3" s="115" t="s">
        <v>91</v>
      </c>
      <c r="G3" s="115" t="s">
        <v>209</v>
      </c>
      <c r="H3" s="115" t="s">
        <v>220</v>
      </c>
      <c r="I3" s="115" t="s">
        <v>91</v>
      </c>
      <c r="J3" s="115" t="s">
        <v>209</v>
      </c>
      <c r="K3" s="115" t="s">
        <v>220</v>
      </c>
      <c r="L3" s="115" t="s">
        <v>91</v>
      </c>
      <c r="M3" s="115" t="s">
        <v>209</v>
      </c>
      <c r="N3" s="115" t="s">
        <v>220</v>
      </c>
      <c r="O3" s="115" t="s">
        <v>91</v>
      </c>
      <c r="P3" s="115" t="s">
        <v>209</v>
      </c>
      <c r="Q3" s="115" t="s">
        <v>220</v>
      </c>
    </row>
    <row r="4" spans="1:17" ht="15.75" x14ac:dyDescent="0.25">
      <c r="A4" s="137" t="s">
        <v>9</v>
      </c>
      <c r="B4" s="138"/>
      <c r="C4" s="139"/>
      <c r="D4" s="140"/>
      <c r="E4" s="141">
        <f>SUM(E5,E6,E7,E8,E9)</f>
        <v>20</v>
      </c>
      <c r="F4" s="139"/>
      <c r="G4" s="140"/>
      <c r="H4" s="141"/>
      <c r="I4" s="139"/>
      <c r="J4" s="140"/>
      <c r="K4" s="141">
        <f>SUM(K5,K6,K7,K8,K9)</f>
        <v>60</v>
      </c>
      <c r="L4" s="139">
        <f>SUM(L5:L9)</f>
        <v>8000</v>
      </c>
      <c r="M4" s="140"/>
      <c r="N4" s="141">
        <f>SUM(N5,N6,N7,N8,N9)</f>
        <v>1016</v>
      </c>
      <c r="O4" s="139"/>
      <c r="P4" s="140"/>
      <c r="Q4" s="141"/>
    </row>
    <row r="5" spans="1:17" ht="15.75" x14ac:dyDescent="0.25">
      <c r="A5" s="142"/>
      <c r="B5" s="143" t="s">
        <v>58</v>
      </c>
      <c r="C5" s="144"/>
      <c r="D5" s="145"/>
      <c r="E5" s="146"/>
      <c r="F5" s="144"/>
      <c r="G5" s="145"/>
      <c r="H5" s="146"/>
      <c r="I5" s="144"/>
      <c r="J5" s="145"/>
      <c r="K5" s="146"/>
      <c r="L5" s="147"/>
      <c r="M5" s="148"/>
      <c r="N5" s="149"/>
      <c r="O5" s="147"/>
      <c r="P5" s="148"/>
      <c r="Q5" s="149"/>
    </row>
    <row r="6" spans="1:17" ht="15.75" x14ac:dyDescent="0.25">
      <c r="A6" s="142"/>
      <c r="B6" s="143" t="s">
        <v>187</v>
      </c>
      <c r="C6" s="144"/>
      <c r="D6" s="145"/>
      <c r="E6" s="146"/>
      <c r="F6" s="144"/>
      <c r="G6" s="145"/>
      <c r="H6" s="146"/>
      <c r="I6" s="147"/>
      <c r="J6" s="148"/>
      <c r="K6" s="149"/>
      <c r="L6" s="147"/>
      <c r="M6" s="148"/>
      <c r="N6" s="149"/>
      <c r="O6" s="147"/>
      <c r="P6" s="148"/>
      <c r="Q6" s="149"/>
    </row>
    <row r="7" spans="1:17" ht="15.75" x14ac:dyDescent="0.25">
      <c r="A7" s="142"/>
      <c r="B7" s="143" t="s">
        <v>13</v>
      </c>
      <c r="C7" s="144"/>
      <c r="D7" s="145"/>
      <c r="E7" s="146"/>
      <c r="F7" s="144"/>
      <c r="G7" s="145"/>
      <c r="H7" s="146"/>
      <c r="I7" s="147"/>
      <c r="J7" s="148"/>
      <c r="K7" s="149">
        <v>60</v>
      </c>
      <c r="L7" s="147"/>
      <c r="M7" s="148"/>
      <c r="N7" s="149"/>
      <c r="O7" s="147"/>
      <c r="P7" s="148"/>
      <c r="Q7" s="149"/>
    </row>
    <row r="8" spans="1:17" ht="15.75" x14ac:dyDescent="0.25">
      <c r="A8" s="142"/>
      <c r="B8" s="143" t="s">
        <v>12</v>
      </c>
      <c r="C8" s="147"/>
      <c r="D8" s="148"/>
      <c r="E8" s="149">
        <v>20</v>
      </c>
      <c r="F8" s="144"/>
      <c r="G8" s="145"/>
      <c r="H8" s="146"/>
      <c r="I8" s="144"/>
      <c r="J8" s="145"/>
      <c r="K8" s="146"/>
      <c r="L8" s="147"/>
      <c r="M8" s="148"/>
      <c r="N8" s="149"/>
      <c r="O8" s="147"/>
      <c r="P8" s="148"/>
      <c r="Q8" s="149"/>
    </row>
    <row r="9" spans="1:17" ht="15.75" x14ac:dyDescent="0.25">
      <c r="A9" s="150"/>
      <c r="B9" s="151" t="s">
        <v>10</v>
      </c>
      <c r="C9" s="152"/>
      <c r="D9" s="153"/>
      <c r="E9" s="154"/>
      <c r="F9" s="155"/>
      <c r="G9" s="156"/>
      <c r="H9" s="157"/>
      <c r="I9" s="155"/>
      <c r="J9" s="156"/>
      <c r="K9" s="157"/>
      <c r="L9" s="152">
        <v>8000</v>
      </c>
      <c r="M9" s="153"/>
      <c r="N9" s="154">
        <v>1016</v>
      </c>
      <c r="O9" s="152"/>
      <c r="P9" s="153"/>
      <c r="Q9" s="154"/>
    </row>
    <row r="10" spans="1:17" ht="15.75" x14ac:dyDescent="0.25">
      <c r="A10" s="137" t="s">
        <v>15</v>
      </c>
      <c r="B10" s="158"/>
      <c r="C10" s="139">
        <f>SUM(C11,C12,C13:C27)</f>
        <v>50</v>
      </c>
      <c r="D10" s="140">
        <f>SUM(D11,D12,D13:D27)</f>
        <v>305</v>
      </c>
      <c r="E10" s="140">
        <f>SUM(E11,E12,E13:E27)</f>
        <v>742</v>
      </c>
      <c r="F10" s="139"/>
      <c r="G10" s="140"/>
      <c r="H10" s="141"/>
      <c r="I10" s="139"/>
      <c r="J10" s="140">
        <f>SUM(J11,J12,J13,J14,J15,J16,J17,J18,J19,J20,J21,J22,J23,J24,J25,J26,J27)</f>
        <v>20</v>
      </c>
      <c r="K10" s="140">
        <f>SUM(K11,K12,K13,K14,K15,K16,K17,K18,K19,K20,K21,K22,K23,K24,K25,K26,K27)</f>
        <v>200</v>
      </c>
      <c r="L10" s="139"/>
      <c r="M10" s="140"/>
      <c r="N10" s="141"/>
      <c r="O10" s="139"/>
      <c r="P10" s="140"/>
      <c r="Q10" s="141"/>
    </row>
    <row r="11" spans="1:17" ht="15.75" x14ac:dyDescent="0.25">
      <c r="A11" s="142"/>
      <c r="B11" s="143" t="s">
        <v>16</v>
      </c>
      <c r="C11" s="147">
        <v>15</v>
      </c>
      <c r="D11" s="148">
        <v>20</v>
      </c>
      <c r="E11" s="149">
        <v>56</v>
      </c>
      <c r="F11" s="147"/>
      <c r="G11" s="148"/>
      <c r="H11" s="149"/>
      <c r="I11" s="147"/>
      <c r="J11" s="148"/>
      <c r="K11" s="149"/>
      <c r="L11" s="147"/>
      <c r="M11" s="148"/>
      <c r="N11" s="149"/>
      <c r="O11" s="147"/>
      <c r="P11" s="148"/>
      <c r="Q11" s="149"/>
    </row>
    <row r="12" spans="1:17" ht="15.75" x14ac:dyDescent="0.25">
      <c r="A12" s="142"/>
      <c r="B12" s="143" t="s">
        <v>17</v>
      </c>
      <c r="C12" s="147">
        <v>5</v>
      </c>
      <c r="D12" s="148">
        <v>60</v>
      </c>
      <c r="E12" s="149">
        <v>228</v>
      </c>
      <c r="F12" s="147"/>
      <c r="G12" s="148"/>
      <c r="H12" s="149"/>
      <c r="I12" s="147"/>
      <c r="J12" s="148"/>
      <c r="K12" s="149"/>
      <c r="L12" s="147"/>
      <c r="M12" s="148"/>
      <c r="N12" s="149"/>
      <c r="O12" s="147"/>
      <c r="P12" s="148"/>
      <c r="Q12" s="149"/>
    </row>
    <row r="13" spans="1:17" ht="15.75" x14ac:dyDescent="0.25">
      <c r="A13" s="142"/>
      <c r="B13" s="143" t="s">
        <v>136</v>
      </c>
      <c r="C13" s="147"/>
      <c r="D13" s="148"/>
      <c r="E13" s="149">
        <v>2</v>
      </c>
      <c r="F13" s="147"/>
      <c r="G13" s="148"/>
      <c r="H13" s="149"/>
      <c r="I13" s="147"/>
      <c r="J13" s="148"/>
      <c r="K13" s="149"/>
      <c r="L13" s="147"/>
      <c r="M13" s="148"/>
      <c r="N13" s="149"/>
      <c r="O13" s="147"/>
      <c r="P13" s="148"/>
      <c r="Q13" s="149"/>
    </row>
    <row r="14" spans="1:17" ht="15.75" x14ac:dyDescent="0.25">
      <c r="A14" s="142"/>
      <c r="B14" s="143" t="s">
        <v>59</v>
      </c>
      <c r="C14" s="147"/>
      <c r="D14" s="148">
        <v>20</v>
      </c>
      <c r="E14" s="149">
        <v>107</v>
      </c>
      <c r="F14" s="147"/>
      <c r="G14" s="148"/>
      <c r="H14" s="149"/>
      <c r="I14" s="147"/>
      <c r="J14" s="148"/>
      <c r="K14" s="149"/>
      <c r="L14" s="147"/>
      <c r="M14" s="148"/>
      <c r="N14" s="149"/>
      <c r="O14" s="147"/>
      <c r="P14" s="148"/>
      <c r="Q14" s="149"/>
    </row>
    <row r="15" spans="1:17" ht="15.75" x14ac:dyDescent="0.25">
      <c r="A15" s="142"/>
      <c r="B15" s="143" t="s">
        <v>18</v>
      </c>
      <c r="C15" s="147"/>
      <c r="D15" s="148"/>
      <c r="E15" s="149"/>
      <c r="F15" s="147"/>
      <c r="G15" s="148"/>
      <c r="H15" s="149"/>
      <c r="I15" s="147"/>
      <c r="J15" s="148"/>
      <c r="K15" s="149"/>
      <c r="L15" s="147"/>
      <c r="M15" s="148"/>
      <c r="N15" s="149"/>
      <c r="O15" s="147"/>
      <c r="P15" s="148"/>
      <c r="Q15" s="149"/>
    </row>
    <row r="16" spans="1:17" ht="15.75" x14ac:dyDescent="0.25">
      <c r="A16" s="142"/>
      <c r="B16" s="143" t="s">
        <v>78</v>
      </c>
      <c r="C16" s="147"/>
      <c r="D16" s="148"/>
      <c r="E16" s="149">
        <v>70</v>
      </c>
      <c r="F16" s="147"/>
      <c r="G16" s="148"/>
      <c r="H16" s="149"/>
      <c r="I16" s="147"/>
      <c r="J16" s="148"/>
      <c r="K16" s="149"/>
      <c r="L16" s="147"/>
      <c r="M16" s="148"/>
      <c r="N16" s="149"/>
      <c r="O16" s="147"/>
      <c r="P16" s="148"/>
      <c r="Q16" s="149"/>
    </row>
    <row r="17" spans="1:17" ht="15.75" x14ac:dyDescent="0.25">
      <c r="A17" s="142"/>
      <c r="B17" s="143" t="s">
        <v>154</v>
      </c>
      <c r="C17" s="147"/>
      <c r="D17" s="148"/>
      <c r="E17" s="149">
        <v>30</v>
      </c>
      <c r="F17" s="147"/>
      <c r="G17" s="148"/>
      <c r="H17" s="149"/>
      <c r="I17" s="147"/>
      <c r="J17" s="148"/>
      <c r="K17" s="149"/>
      <c r="L17" s="147"/>
      <c r="M17" s="148"/>
      <c r="N17" s="149"/>
      <c r="O17" s="147"/>
      <c r="P17" s="148"/>
      <c r="Q17" s="149"/>
    </row>
    <row r="18" spans="1:17" ht="15.75" x14ac:dyDescent="0.25">
      <c r="A18" s="142"/>
      <c r="B18" s="143" t="s">
        <v>20</v>
      </c>
      <c r="C18" s="147">
        <v>15</v>
      </c>
      <c r="D18" s="148"/>
      <c r="E18" s="149">
        <v>10</v>
      </c>
      <c r="F18" s="147"/>
      <c r="G18" s="148"/>
      <c r="H18" s="149"/>
      <c r="I18" s="147"/>
      <c r="J18" s="148"/>
      <c r="K18" s="149"/>
      <c r="L18" s="147"/>
      <c r="M18" s="148"/>
      <c r="N18" s="149"/>
      <c r="O18" s="147"/>
      <c r="P18" s="148"/>
      <c r="Q18" s="149"/>
    </row>
    <row r="19" spans="1:17" ht="15.75" x14ac:dyDescent="0.25">
      <c r="A19" s="142"/>
      <c r="B19" s="143" t="s">
        <v>21</v>
      </c>
      <c r="C19" s="147"/>
      <c r="D19" s="148">
        <v>48</v>
      </c>
      <c r="E19" s="149">
        <v>12</v>
      </c>
      <c r="F19" s="147"/>
      <c r="G19" s="148"/>
      <c r="H19" s="149"/>
      <c r="I19" s="147"/>
      <c r="J19" s="148"/>
      <c r="K19" s="149"/>
      <c r="L19" s="147"/>
      <c r="M19" s="148"/>
      <c r="N19" s="149"/>
      <c r="O19" s="147"/>
      <c r="P19" s="148"/>
      <c r="Q19" s="149"/>
    </row>
    <row r="20" spans="1:17" ht="15.75" x14ac:dyDescent="0.25">
      <c r="A20" s="142"/>
      <c r="B20" s="143" t="s">
        <v>22</v>
      </c>
      <c r="C20" s="147">
        <v>15</v>
      </c>
      <c r="D20" s="148">
        <v>35</v>
      </c>
      <c r="E20" s="149">
        <v>137</v>
      </c>
      <c r="F20" s="147"/>
      <c r="G20" s="148"/>
      <c r="H20" s="149"/>
      <c r="I20" s="147"/>
      <c r="J20" s="148"/>
      <c r="K20" s="149"/>
      <c r="L20" s="147"/>
      <c r="M20" s="148"/>
      <c r="N20" s="149"/>
      <c r="O20" s="147"/>
      <c r="P20" s="148"/>
      <c r="Q20" s="149"/>
    </row>
    <row r="21" spans="1:17" ht="15.75" x14ac:dyDescent="0.25">
      <c r="A21" s="142"/>
      <c r="B21" s="143" t="s">
        <v>60</v>
      </c>
      <c r="C21" s="147"/>
      <c r="D21" s="148"/>
      <c r="E21" s="149"/>
      <c r="F21" s="147"/>
      <c r="G21" s="148"/>
      <c r="H21" s="149"/>
      <c r="I21" s="147"/>
      <c r="J21" s="148"/>
      <c r="K21" s="149"/>
      <c r="L21" s="147"/>
      <c r="M21" s="148"/>
      <c r="N21" s="149"/>
      <c r="O21" s="147"/>
      <c r="P21" s="148"/>
      <c r="Q21" s="149"/>
    </row>
    <row r="22" spans="1:17" ht="15.75" x14ac:dyDescent="0.25">
      <c r="A22" s="142"/>
      <c r="B22" s="143" t="s">
        <v>23</v>
      </c>
      <c r="C22" s="147"/>
      <c r="D22" s="148">
        <v>42</v>
      </c>
      <c r="E22" s="149"/>
      <c r="F22" s="147"/>
      <c r="G22" s="148"/>
      <c r="H22" s="149"/>
      <c r="I22" s="147"/>
      <c r="J22" s="148"/>
      <c r="K22" s="149"/>
      <c r="L22" s="147"/>
      <c r="M22" s="148"/>
      <c r="N22" s="149"/>
      <c r="O22" s="147"/>
      <c r="P22" s="148"/>
      <c r="Q22" s="149"/>
    </row>
    <row r="23" spans="1:17" ht="15.75" x14ac:dyDescent="0.25">
      <c r="A23" s="142"/>
      <c r="B23" s="143" t="s">
        <v>61</v>
      </c>
      <c r="C23" s="147"/>
      <c r="D23" s="148"/>
      <c r="E23" s="149"/>
      <c r="F23" s="147"/>
      <c r="G23" s="148"/>
      <c r="H23" s="149"/>
      <c r="I23" s="147"/>
      <c r="J23" s="148"/>
      <c r="K23" s="149"/>
      <c r="L23" s="147"/>
      <c r="M23" s="148"/>
      <c r="N23" s="149"/>
      <c r="O23" s="147"/>
      <c r="P23" s="148"/>
      <c r="Q23" s="149"/>
    </row>
    <row r="24" spans="1:17" ht="15.75" x14ac:dyDescent="0.25">
      <c r="A24" s="142"/>
      <c r="B24" s="143" t="s">
        <v>25</v>
      </c>
      <c r="C24" s="147"/>
      <c r="D24" s="148"/>
      <c r="E24" s="149"/>
      <c r="F24" s="147"/>
      <c r="G24" s="148"/>
      <c r="H24" s="149"/>
      <c r="I24" s="147"/>
      <c r="J24" s="148"/>
      <c r="K24" s="149"/>
      <c r="L24" s="147"/>
      <c r="M24" s="148"/>
      <c r="N24" s="149"/>
      <c r="O24" s="147"/>
      <c r="P24" s="148"/>
      <c r="Q24" s="149"/>
    </row>
    <row r="25" spans="1:17" ht="15.75" x14ac:dyDescent="0.25">
      <c r="A25" s="142"/>
      <c r="B25" s="143" t="s">
        <v>79</v>
      </c>
      <c r="C25" s="147"/>
      <c r="D25" s="148">
        <v>20</v>
      </c>
      <c r="E25" s="149"/>
      <c r="F25" s="147"/>
      <c r="G25" s="148"/>
      <c r="H25" s="149"/>
      <c r="I25" s="147"/>
      <c r="J25" s="148"/>
      <c r="K25" s="149"/>
      <c r="L25" s="147"/>
      <c r="M25" s="148"/>
      <c r="N25" s="149"/>
      <c r="O25" s="147"/>
      <c r="P25" s="148"/>
      <c r="Q25" s="149"/>
    </row>
    <row r="26" spans="1:17" ht="15.75" x14ac:dyDescent="0.25">
      <c r="A26" s="142"/>
      <c r="B26" s="143" t="s">
        <v>137</v>
      </c>
      <c r="C26" s="147"/>
      <c r="D26" s="148">
        <v>60</v>
      </c>
      <c r="E26" s="149">
        <v>90</v>
      </c>
      <c r="F26" s="147"/>
      <c r="G26" s="148"/>
      <c r="H26" s="149"/>
      <c r="I26" s="147"/>
      <c r="J26" s="148"/>
      <c r="K26" s="149"/>
      <c r="L26" s="147"/>
      <c r="M26" s="148"/>
      <c r="N26" s="149"/>
      <c r="O26" s="147"/>
      <c r="P26" s="148"/>
      <c r="Q26" s="149"/>
    </row>
    <row r="27" spans="1:17" ht="15.75" x14ac:dyDescent="0.25">
      <c r="A27" s="142"/>
      <c r="B27" s="143" t="s">
        <v>155</v>
      </c>
      <c r="C27" s="147"/>
      <c r="D27" s="148"/>
      <c r="E27" s="149"/>
      <c r="F27" s="147"/>
      <c r="G27" s="148"/>
      <c r="H27" s="149"/>
      <c r="I27" s="147"/>
      <c r="J27" s="148">
        <v>20</v>
      </c>
      <c r="K27" s="149">
        <v>200</v>
      </c>
      <c r="L27" s="147"/>
      <c r="M27" s="148"/>
      <c r="N27" s="149"/>
      <c r="O27" s="147"/>
      <c r="P27" s="148"/>
      <c r="Q27" s="149"/>
    </row>
    <row r="28" spans="1:17" ht="15.75" x14ac:dyDescent="0.25">
      <c r="A28" s="137" t="s">
        <v>26</v>
      </c>
      <c r="B28" s="159"/>
      <c r="C28" s="160">
        <f>SUM(C29:C32)</f>
        <v>6829</v>
      </c>
      <c r="D28" s="161">
        <f>SUM(D29:D32)</f>
        <v>14</v>
      </c>
      <c r="E28" s="161">
        <f>SUM(E29:E32)</f>
        <v>8210</v>
      </c>
      <c r="F28" s="160"/>
      <c r="G28" s="161"/>
      <c r="H28" s="162"/>
      <c r="I28" s="160"/>
      <c r="J28" s="161"/>
      <c r="K28" s="161"/>
      <c r="L28" s="160">
        <f>SUM(L29,L30,L31,L32)</f>
        <v>32</v>
      </c>
      <c r="M28" s="161">
        <f>SUM(M29,M30,M31,M32)</f>
        <v>35</v>
      </c>
      <c r="N28" s="161">
        <f>SUM(N29,N30,N31,N32)</f>
        <v>120</v>
      </c>
      <c r="O28" s="160"/>
      <c r="P28" s="161"/>
      <c r="Q28" s="162"/>
    </row>
    <row r="29" spans="1:17" ht="15.75" x14ac:dyDescent="0.25">
      <c r="A29" s="142"/>
      <c r="B29" s="143" t="s">
        <v>29</v>
      </c>
      <c r="C29" s="147">
        <v>5</v>
      </c>
      <c r="D29" s="148"/>
      <c r="E29" s="149"/>
      <c r="F29" s="144"/>
      <c r="G29" s="145"/>
      <c r="H29" s="146"/>
      <c r="I29" s="144"/>
      <c r="J29" s="145"/>
      <c r="K29" s="145"/>
      <c r="L29" s="147">
        <v>32</v>
      </c>
      <c r="M29" s="148">
        <v>35</v>
      </c>
      <c r="N29" s="149">
        <v>120</v>
      </c>
      <c r="O29" s="147"/>
      <c r="P29" s="148"/>
      <c r="Q29" s="149"/>
    </row>
    <row r="30" spans="1:17" ht="15.75" x14ac:dyDescent="0.25">
      <c r="A30" s="142"/>
      <c r="B30" s="143" t="s">
        <v>28</v>
      </c>
      <c r="C30" s="147"/>
      <c r="D30" s="148"/>
      <c r="E30" s="149"/>
      <c r="F30" s="144"/>
      <c r="G30" s="145"/>
      <c r="H30" s="146"/>
      <c r="I30" s="144"/>
      <c r="J30" s="145"/>
      <c r="K30" s="145"/>
      <c r="L30" s="147"/>
      <c r="M30" s="148"/>
      <c r="N30" s="149"/>
      <c r="O30" s="147"/>
      <c r="P30" s="148"/>
      <c r="Q30" s="149"/>
    </row>
    <row r="31" spans="1:17" ht="15.75" x14ac:dyDescent="0.25">
      <c r="A31" s="142"/>
      <c r="B31" s="143" t="s">
        <v>27</v>
      </c>
      <c r="C31" s="163">
        <v>6212</v>
      </c>
      <c r="D31" s="164">
        <v>10</v>
      </c>
      <c r="E31" s="165">
        <v>5200</v>
      </c>
      <c r="F31" s="147"/>
      <c r="G31" s="148"/>
      <c r="H31" s="149"/>
      <c r="I31" s="147"/>
      <c r="J31" s="148"/>
      <c r="K31" s="148"/>
      <c r="L31" s="147"/>
      <c r="M31" s="148"/>
      <c r="N31" s="149"/>
      <c r="O31" s="147"/>
      <c r="P31" s="148"/>
      <c r="Q31" s="149"/>
    </row>
    <row r="32" spans="1:17" ht="15.75" x14ac:dyDescent="0.25">
      <c r="A32" s="150"/>
      <c r="B32" s="151" t="s">
        <v>31</v>
      </c>
      <c r="C32" s="152">
        <v>612</v>
      </c>
      <c r="D32" s="148">
        <v>4</v>
      </c>
      <c r="E32" s="154">
        <v>3010</v>
      </c>
      <c r="F32" s="152"/>
      <c r="G32" s="153"/>
      <c r="H32" s="154"/>
      <c r="I32" s="147"/>
      <c r="J32" s="148"/>
      <c r="K32" s="148"/>
      <c r="L32" s="152"/>
      <c r="M32" s="153"/>
      <c r="N32" s="154"/>
      <c r="O32" s="152"/>
      <c r="P32" s="153"/>
      <c r="Q32" s="154"/>
    </row>
    <row r="33" spans="1:17" ht="15.75" x14ac:dyDescent="0.25">
      <c r="A33" s="137" t="s">
        <v>32</v>
      </c>
      <c r="B33" s="159"/>
      <c r="C33" s="139">
        <f>SUM(C34,C35,C36,C37,C38,C39,C40)</f>
        <v>90</v>
      </c>
      <c r="D33" s="140"/>
      <c r="E33" s="140">
        <f>SUM(E34,E35,E36,E37,E38,E39,E40)</f>
        <v>70</v>
      </c>
      <c r="F33" s="139"/>
      <c r="G33" s="140"/>
      <c r="H33" s="140"/>
      <c r="I33" s="139"/>
      <c r="J33" s="140"/>
      <c r="K33" s="141">
        <f>SUM(K34,K35,K36,K37,K38,K39,K40)</f>
        <v>120</v>
      </c>
      <c r="L33" s="139"/>
      <c r="M33" s="140"/>
      <c r="N33" s="141"/>
      <c r="O33" s="139"/>
      <c r="P33" s="140"/>
      <c r="Q33" s="141"/>
    </row>
    <row r="34" spans="1:17" ht="15.75" x14ac:dyDescent="0.25">
      <c r="A34" s="142"/>
      <c r="B34" s="143" t="s">
        <v>38</v>
      </c>
      <c r="C34" s="147">
        <v>20</v>
      </c>
      <c r="D34" s="148"/>
      <c r="E34" s="149"/>
      <c r="F34" s="147"/>
      <c r="G34" s="148"/>
      <c r="H34" s="148"/>
      <c r="I34" s="147"/>
      <c r="J34" s="148"/>
      <c r="K34" s="149">
        <v>100</v>
      </c>
      <c r="L34" s="147"/>
      <c r="M34" s="148"/>
      <c r="N34" s="149"/>
      <c r="O34" s="147"/>
      <c r="P34" s="148"/>
      <c r="Q34" s="149"/>
    </row>
    <row r="35" spans="1:17" ht="15.75" x14ac:dyDescent="0.25">
      <c r="A35" s="142"/>
      <c r="B35" s="166" t="s">
        <v>164</v>
      </c>
      <c r="C35" s="147"/>
      <c r="D35" s="148"/>
      <c r="E35" s="149"/>
      <c r="F35" s="147"/>
      <c r="G35" s="148"/>
      <c r="H35" s="148"/>
      <c r="I35" s="147"/>
      <c r="J35" s="148"/>
      <c r="K35" s="149"/>
      <c r="L35" s="147"/>
      <c r="M35" s="148"/>
      <c r="N35" s="149"/>
      <c r="O35" s="147"/>
      <c r="P35" s="148"/>
      <c r="Q35" s="149"/>
    </row>
    <row r="36" spans="1:17" ht="15.75" x14ac:dyDescent="0.25">
      <c r="A36" s="142"/>
      <c r="B36" s="143" t="s">
        <v>36</v>
      </c>
      <c r="C36" s="147">
        <v>50</v>
      </c>
      <c r="D36" s="148"/>
      <c r="E36" s="149">
        <v>25</v>
      </c>
      <c r="F36" s="147"/>
      <c r="G36" s="148"/>
      <c r="H36" s="148"/>
      <c r="I36" s="147"/>
      <c r="J36" s="148"/>
      <c r="K36" s="149">
        <v>10</v>
      </c>
      <c r="L36" s="147"/>
      <c r="M36" s="148"/>
      <c r="N36" s="149"/>
      <c r="O36" s="147"/>
      <c r="P36" s="148"/>
      <c r="Q36" s="149"/>
    </row>
    <row r="37" spans="1:17" ht="15.75" x14ac:dyDescent="0.25">
      <c r="A37" s="142"/>
      <c r="B37" s="143" t="s">
        <v>138</v>
      </c>
      <c r="C37" s="147"/>
      <c r="D37" s="148"/>
      <c r="E37" s="149"/>
      <c r="F37" s="147"/>
      <c r="G37" s="148"/>
      <c r="H37" s="148"/>
      <c r="I37" s="147"/>
      <c r="J37" s="148"/>
      <c r="K37" s="149"/>
      <c r="L37" s="147"/>
      <c r="M37" s="148"/>
      <c r="N37" s="149"/>
      <c r="O37" s="147"/>
      <c r="P37" s="148"/>
      <c r="Q37" s="149"/>
    </row>
    <row r="38" spans="1:17" ht="15.75" x14ac:dyDescent="0.25">
      <c r="A38" s="142"/>
      <c r="B38" s="143" t="s">
        <v>33</v>
      </c>
      <c r="C38" s="147"/>
      <c r="D38" s="148"/>
      <c r="E38" s="149"/>
      <c r="F38" s="147"/>
      <c r="G38" s="148"/>
      <c r="H38" s="148"/>
      <c r="I38" s="147"/>
      <c r="J38" s="148"/>
      <c r="K38" s="149"/>
      <c r="L38" s="147"/>
      <c r="M38" s="148"/>
      <c r="N38" s="149"/>
      <c r="O38" s="147"/>
      <c r="P38" s="148"/>
      <c r="Q38" s="149"/>
    </row>
    <row r="39" spans="1:17" ht="15.75" x14ac:dyDescent="0.25">
      <c r="A39" s="142"/>
      <c r="B39" s="143" t="s">
        <v>34</v>
      </c>
      <c r="C39" s="147">
        <v>20</v>
      </c>
      <c r="D39" s="148"/>
      <c r="E39" s="149">
        <v>45</v>
      </c>
      <c r="F39" s="147"/>
      <c r="G39" s="148"/>
      <c r="H39" s="148"/>
      <c r="I39" s="147"/>
      <c r="J39" s="148"/>
      <c r="K39" s="149">
        <v>10</v>
      </c>
      <c r="L39" s="147"/>
      <c r="M39" s="148"/>
      <c r="N39" s="149"/>
      <c r="O39" s="147"/>
      <c r="P39" s="148"/>
      <c r="Q39" s="149"/>
    </row>
    <row r="40" spans="1:17" ht="15.75" x14ac:dyDescent="0.25">
      <c r="A40" s="150"/>
      <c r="B40" s="151" t="s">
        <v>35</v>
      </c>
      <c r="C40" s="152"/>
      <c r="D40" s="148"/>
      <c r="E40" s="154"/>
      <c r="F40" s="147"/>
      <c r="G40" s="148"/>
      <c r="H40" s="148"/>
      <c r="I40" s="152"/>
      <c r="J40" s="153"/>
      <c r="K40" s="154"/>
      <c r="L40" s="152"/>
      <c r="M40" s="153"/>
      <c r="N40" s="154"/>
      <c r="O40" s="152"/>
      <c r="P40" s="153"/>
      <c r="Q40" s="154"/>
    </row>
    <row r="41" spans="1:17" ht="15.75" x14ac:dyDescent="0.25">
      <c r="A41" s="137" t="s">
        <v>39</v>
      </c>
      <c r="B41" s="159"/>
      <c r="C41" s="139">
        <f>SUM(C42:C58)</f>
        <v>520</v>
      </c>
      <c r="D41" s="140">
        <f t="shared" ref="D41" si="0">SUM(D42:D58)</f>
        <v>1915</v>
      </c>
      <c r="E41" s="140">
        <f>SUM(E42:E58)</f>
        <v>100</v>
      </c>
      <c r="F41" s="139"/>
      <c r="G41" s="140">
        <f>SUM(G42:G58)</f>
        <v>18</v>
      </c>
      <c r="H41" s="140">
        <f>SUM(H42:H58)</f>
        <v>9</v>
      </c>
      <c r="I41" s="139"/>
      <c r="J41" s="140"/>
      <c r="K41" s="141"/>
      <c r="L41" s="139"/>
      <c r="M41" s="140"/>
      <c r="N41" s="141"/>
      <c r="O41" s="139"/>
      <c r="P41" s="140"/>
      <c r="Q41" s="141"/>
    </row>
    <row r="42" spans="1:17" ht="15.75" x14ac:dyDescent="0.25">
      <c r="A42" s="142"/>
      <c r="B42" s="143" t="s">
        <v>66</v>
      </c>
      <c r="C42" s="147">
        <v>50</v>
      </c>
      <c r="D42" s="148">
        <v>500</v>
      </c>
      <c r="E42" s="148"/>
      <c r="F42" s="147"/>
      <c r="G42" s="148"/>
      <c r="H42" s="149"/>
      <c r="I42" s="147"/>
      <c r="J42" s="148"/>
      <c r="K42" s="149"/>
      <c r="L42" s="147"/>
      <c r="M42" s="148"/>
      <c r="N42" s="149"/>
      <c r="O42" s="147"/>
      <c r="P42" s="148"/>
      <c r="Q42" s="149"/>
    </row>
    <row r="43" spans="1:17" ht="15.75" x14ac:dyDescent="0.25">
      <c r="A43" s="142"/>
      <c r="B43" s="143" t="s">
        <v>163</v>
      </c>
      <c r="C43" s="147">
        <v>140</v>
      </c>
      <c r="D43" s="148">
        <v>330</v>
      </c>
      <c r="E43" s="148">
        <v>12</v>
      </c>
      <c r="F43" s="147"/>
      <c r="G43" s="148"/>
      <c r="H43" s="149"/>
      <c r="I43" s="147"/>
      <c r="J43" s="148"/>
      <c r="K43" s="149"/>
      <c r="L43" s="147"/>
      <c r="M43" s="148"/>
      <c r="N43" s="149"/>
      <c r="O43" s="147"/>
      <c r="P43" s="148"/>
      <c r="Q43" s="149"/>
    </row>
    <row r="44" spans="1:17" ht="15.75" x14ac:dyDescent="0.25">
      <c r="A44" s="142"/>
      <c r="B44" s="143" t="s">
        <v>150</v>
      </c>
      <c r="C44" s="147"/>
      <c r="D44" s="148"/>
      <c r="E44" s="148"/>
      <c r="F44" s="147"/>
      <c r="G44" s="148"/>
      <c r="H44" s="149"/>
      <c r="I44" s="147"/>
      <c r="J44" s="148"/>
      <c r="K44" s="149"/>
      <c r="L44" s="147"/>
      <c r="M44" s="148"/>
      <c r="N44" s="149"/>
      <c r="O44" s="147"/>
      <c r="P44" s="148"/>
      <c r="Q44" s="149"/>
    </row>
    <row r="45" spans="1:17" ht="15.75" x14ac:dyDescent="0.25">
      <c r="A45" s="142"/>
      <c r="B45" s="143" t="s">
        <v>40</v>
      </c>
      <c r="C45" s="147">
        <v>50</v>
      </c>
      <c r="D45" s="148"/>
      <c r="E45" s="148">
        <v>10</v>
      </c>
      <c r="F45" s="147"/>
      <c r="G45" s="148">
        <v>18</v>
      </c>
      <c r="H45" s="149">
        <v>9</v>
      </c>
      <c r="I45" s="147"/>
      <c r="J45" s="148"/>
      <c r="K45" s="149"/>
      <c r="L45" s="147"/>
      <c r="M45" s="148"/>
      <c r="N45" s="149"/>
      <c r="O45" s="147"/>
      <c r="P45" s="148"/>
      <c r="Q45" s="149"/>
    </row>
    <row r="46" spans="1:17" ht="15.75" x14ac:dyDescent="0.25">
      <c r="A46" s="142"/>
      <c r="B46" s="143" t="s">
        <v>41</v>
      </c>
      <c r="C46" s="147"/>
      <c r="D46" s="148">
        <v>85</v>
      </c>
      <c r="E46" s="148">
        <v>10</v>
      </c>
      <c r="F46" s="147"/>
      <c r="G46" s="148"/>
      <c r="H46" s="149"/>
      <c r="I46" s="147"/>
      <c r="J46" s="148"/>
      <c r="K46" s="149"/>
      <c r="L46" s="147"/>
      <c r="M46" s="148"/>
      <c r="N46" s="149"/>
      <c r="O46" s="147"/>
      <c r="P46" s="148"/>
      <c r="Q46" s="149"/>
    </row>
    <row r="47" spans="1:17" ht="15.75" x14ac:dyDescent="0.25">
      <c r="A47" s="142"/>
      <c r="B47" s="143" t="s">
        <v>43</v>
      </c>
      <c r="C47" s="147">
        <v>90</v>
      </c>
      <c r="D47" s="148">
        <v>110</v>
      </c>
      <c r="E47" s="148">
        <v>52</v>
      </c>
      <c r="F47" s="147"/>
      <c r="G47" s="148"/>
      <c r="H47" s="149"/>
      <c r="I47" s="147"/>
      <c r="J47" s="148"/>
      <c r="K47" s="149"/>
      <c r="L47" s="147"/>
      <c r="M47" s="148"/>
      <c r="N47" s="149"/>
      <c r="O47" s="147"/>
      <c r="P47" s="148"/>
      <c r="Q47" s="149"/>
    </row>
    <row r="48" spans="1:17" ht="15.75" x14ac:dyDescent="0.25">
      <c r="A48" s="142"/>
      <c r="B48" s="143" t="s">
        <v>68</v>
      </c>
      <c r="C48" s="147"/>
      <c r="D48" s="148"/>
      <c r="E48" s="148"/>
      <c r="F48" s="147"/>
      <c r="G48" s="148"/>
      <c r="H48" s="149"/>
      <c r="I48" s="147"/>
      <c r="J48" s="148"/>
      <c r="K48" s="149"/>
      <c r="L48" s="147"/>
      <c r="M48" s="148"/>
      <c r="N48" s="149"/>
      <c r="O48" s="147"/>
      <c r="P48" s="148"/>
      <c r="Q48" s="149"/>
    </row>
    <row r="49" spans="1:17" ht="15.75" x14ac:dyDescent="0.25">
      <c r="A49" s="142"/>
      <c r="B49" s="143" t="s">
        <v>69</v>
      </c>
      <c r="C49" s="147"/>
      <c r="D49" s="148"/>
      <c r="E49" s="148"/>
      <c r="F49" s="147"/>
      <c r="G49" s="148"/>
      <c r="H49" s="149"/>
      <c r="I49" s="147"/>
      <c r="J49" s="148"/>
      <c r="K49" s="149"/>
      <c r="L49" s="147"/>
      <c r="M49" s="148"/>
      <c r="N49" s="149"/>
      <c r="O49" s="147"/>
      <c r="P49" s="148"/>
      <c r="Q49" s="149"/>
    </row>
    <row r="50" spans="1:17" ht="15.75" x14ac:dyDescent="0.25">
      <c r="A50" s="142"/>
      <c r="B50" s="143" t="s">
        <v>45</v>
      </c>
      <c r="C50" s="147">
        <v>50</v>
      </c>
      <c r="D50" s="148">
        <v>100</v>
      </c>
      <c r="E50" s="148">
        <v>2</v>
      </c>
      <c r="F50" s="147"/>
      <c r="G50" s="148"/>
      <c r="H50" s="149"/>
      <c r="I50" s="147"/>
      <c r="J50" s="148"/>
      <c r="K50" s="149"/>
      <c r="L50" s="147"/>
      <c r="M50" s="148"/>
      <c r="N50" s="149"/>
      <c r="O50" s="147"/>
      <c r="P50" s="148"/>
      <c r="Q50" s="149"/>
    </row>
    <row r="51" spans="1:17" ht="15.75" x14ac:dyDescent="0.25">
      <c r="A51" s="142"/>
      <c r="B51" s="143" t="s">
        <v>70</v>
      </c>
      <c r="C51" s="147"/>
      <c r="D51" s="148">
        <v>50</v>
      </c>
      <c r="E51" s="148">
        <v>2</v>
      </c>
      <c r="F51" s="147"/>
      <c r="G51" s="148"/>
      <c r="H51" s="149"/>
      <c r="I51" s="147"/>
      <c r="J51" s="148"/>
      <c r="K51" s="149"/>
      <c r="L51" s="147"/>
      <c r="M51" s="148"/>
      <c r="N51" s="149"/>
      <c r="O51" s="147"/>
      <c r="P51" s="148"/>
      <c r="Q51" s="149"/>
    </row>
    <row r="52" spans="1:17" ht="15.75" x14ac:dyDescent="0.25">
      <c r="A52" s="142"/>
      <c r="B52" s="143" t="s">
        <v>47</v>
      </c>
      <c r="C52" s="147"/>
      <c r="D52" s="148"/>
      <c r="E52" s="148"/>
      <c r="F52" s="147"/>
      <c r="G52" s="148"/>
      <c r="H52" s="149"/>
      <c r="I52" s="147"/>
      <c r="J52" s="148"/>
      <c r="K52" s="149"/>
      <c r="L52" s="147"/>
      <c r="M52" s="148"/>
      <c r="N52" s="149"/>
      <c r="O52" s="147"/>
      <c r="P52" s="148"/>
      <c r="Q52" s="149"/>
    </row>
    <row r="53" spans="1:17" ht="15.75" x14ac:dyDescent="0.25">
      <c r="A53" s="142"/>
      <c r="B53" s="166" t="s">
        <v>37</v>
      </c>
      <c r="C53" s="147"/>
      <c r="D53" s="148"/>
      <c r="E53" s="148"/>
      <c r="F53" s="147"/>
      <c r="G53" s="148"/>
      <c r="H53" s="149"/>
      <c r="I53" s="147"/>
      <c r="J53" s="148"/>
      <c r="K53" s="149"/>
      <c r="L53" s="147"/>
      <c r="M53" s="148"/>
      <c r="N53" s="149"/>
      <c r="O53" s="147"/>
      <c r="P53" s="148"/>
      <c r="Q53" s="149"/>
    </row>
    <row r="54" spans="1:17" ht="15.75" x14ac:dyDescent="0.25">
      <c r="A54" s="142"/>
      <c r="B54" s="143" t="s">
        <v>143</v>
      </c>
      <c r="C54" s="147"/>
      <c r="D54" s="148">
        <v>200</v>
      </c>
      <c r="E54" s="148"/>
      <c r="F54" s="147"/>
      <c r="G54" s="148"/>
      <c r="H54" s="149"/>
      <c r="I54" s="147"/>
      <c r="J54" s="148"/>
      <c r="K54" s="149"/>
      <c r="L54" s="147"/>
      <c r="M54" s="148"/>
      <c r="N54" s="149"/>
      <c r="O54" s="147"/>
      <c r="P54" s="148"/>
      <c r="Q54" s="149"/>
    </row>
    <row r="55" spans="1:17" ht="15.75" x14ac:dyDescent="0.25">
      <c r="A55" s="142"/>
      <c r="B55" s="143" t="s">
        <v>49</v>
      </c>
      <c r="C55" s="147">
        <v>140</v>
      </c>
      <c r="D55" s="148">
        <v>320</v>
      </c>
      <c r="E55" s="148"/>
      <c r="F55" s="147"/>
      <c r="G55" s="148"/>
      <c r="H55" s="149"/>
      <c r="I55" s="147"/>
      <c r="J55" s="148"/>
      <c r="K55" s="149"/>
      <c r="L55" s="147"/>
      <c r="M55" s="148"/>
      <c r="N55" s="149"/>
      <c r="O55" s="147"/>
      <c r="P55" s="148"/>
      <c r="Q55" s="149"/>
    </row>
    <row r="56" spans="1:17" ht="15.75" x14ac:dyDescent="0.25">
      <c r="A56" s="142"/>
      <c r="B56" s="143" t="s">
        <v>217</v>
      </c>
      <c r="C56" s="147"/>
      <c r="D56" s="148">
        <v>220</v>
      </c>
      <c r="E56" s="148"/>
      <c r="F56" s="147"/>
      <c r="G56" s="148"/>
      <c r="H56" s="149"/>
      <c r="I56" s="147"/>
      <c r="J56" s="148"/>
      <c r="K56" s="149"/>
      <c r="L56" s="147"/>
      <c r="M56" s="148"/>
      <c r="N56" s="149"/>
      <c r="O56" s="147"/>
      <c r="P56" s="148"/>
      <c r="Q56" s="149"/>
    </row>
    <row r="57" spans="1:17" ht="15.75" x14ac:dyDescent="0.25">
      <c r="A57" s="142"/>
      <c r="B57" s="143" t="s">
        <v>227</v>
      </c>
      <c r="C57" s="147"/>
      <c r="D57" s="148"/>
      <c r="E57" s="148">
        <v>10</v>
      </c>
      <c r="F57" s="147"/>
      <c r="G57" s="148"/>
      <c r="H57" s="149"/>
      <c r="I57" s="147"/>
      <c r="J57" s="148"/>
      <c r="K57" s="149"/>
      <c r="L57" s="147"/>
      <c r="M57" s="148"/>
      <c r="N57" s="149"/>
      <c r="O57" s="147"/>
      <c r="P57" s="148"/>
      <c r="Q57" s="149"/>
    </row>
    <row r="58" spans="1:17" ht="15.75" x14ac:dyDescent="0.25">
      <c r="A58" s="150"/>
      <c r="B58" s="151" t="s">
        <v>63</v>
      </c>
      <c r="C58" s="147"/>
      <c r="D58" s="148"/>
      <c r="E58" s="148">
        <v>2</v>
      </c>
      <c r="F58" s="147"/>
      <c r="G58" s="148"/>
      <c r="H58" s="149"/>
      <c r="I58" s="147"/>
      <c r="J58" s="148"/>
      <c r="K58" s="149"/>
      <c r="L58" s="147"/>
      <c r="M58" s="148"/>
      <c r="N58" s="149"/>
      <c r="O58" s="147"/>
      <c r="P58" s="148"/>
      <c r="Q58" s="149"/>
    </row>
    <row r="59" spans="1:17" ht="15.75" x14ac:dyDescent="0.25">
      <c r="A59" s="137" t="s">
        <v>50</v>
      </c>
      <c r="B59" s="158"/>
      <c r="C59" s="139">
        <f>SUM(C60:C63)</f>
        <v>50</v>
      </c>
      <c r="D59" s="140">
        <f>SUM(D60:D63)</f>
        <v>270</v>
      </c>
      <c r="E59" s="141"/>
      <c r="F59" s="139"/>
      <c r="G59" s="140"/>
      <c r="H59" s="141"/>
      <c r="I59" s="139"/>
      <c r="J59" s="140"/>
      <c r="K59" s="141"/>
      <c r="L59" s="139"/>
      <c r="M59" s="140"/>
      <c r="N59" s="141"/>
      <c r="O59" s="139"/>
      <c r="P59" s="140"/>
      <c r="Q59" s="141"/>
    </row>
    <row r="60" spans="1:17" ht="15.75" x14ac:dyDescent="0.25">
      <c r="A60" s="142"/>
      <c r="B60" s="143" t="s">
        <v>53</v>
      </c>
      <c r="C60" s="147"/>
      <c r="D60" s="148"/>
      <c r="E60" s="149"/>
      <c r="F60" s="144"/>
      <c r="G60" s="145"/>
      <c r="H60" s="146"/>
      <c r="I60" s="144"/>
      <c r="J60" s="145"/>
      <c r="K60" s="146"/>
      <c r="L60" s="147"/>
      <c r="M60" s="148"/>
      <c r="N60" s="149"/>
      <c r="O60" s="147"/>
      <c r="P60" s="148"/>
      <c r="Q60" s="149"/>
    </row>
    <row r="61" spans="1:17" ht="15.75" x14ac:dyDescent="0.25">
      <c r="A61" s="142"/>
      <c r="B61" s="143" t="s">
        <v>54</v>
      </c>
      <c r="C61" s="147">
        <v>50</v>
      </c>
      <c r="D61" s="148">
        <v>220</v>
      </c>
      <c r="E61" s="149"/>
      <c r="F61" s="144"/>
      <c r="G61" s="145"/>
      <c r="H61" s="146"/>
      <c r="I61" s="144"/>
      <c r="J61" s="145"/>
      <c r="K61" s="146"/>
      <c r="L61" s="147"/>
      <c r="M61" s="148"/>
      <c r="N61" s="149"/>
      <c r="O61" s="147"/>
      <c r="P61" s="148"/>
      <c r="Q61" s="149"/>
    </row>
    <row r="62" spans="1:17" ht="15.75" x14ac:dyDescent="0.25">
      <c r="A62" s="142"/>
      <c r="B62" s="143" t="s">
        <v>52</v>
      </c>
      <c r="C62" s="147"/>
      <c r="D62" s="148"/>
      <c r="E62" s="149"/>
      <c r="F62" s="144"/>
      <c r="G62" s="145"/>
      <c r="H62" s="146"/>
      <c r="I62" s="144"/>
      <c r="J62" s="145"/>
      <c r="K62" s="146"/>
      <c r="L62" s="147"/>
      <c r="M62" s="148"/>
      <c r="N62" s="149"/>
      <c r="O62" s="147"/>
      <c r="P62" s="148"/>
      <c r="Q62" s="149"/>
    </row>
    <row r="63" spans="1:17" ht="15.75" x14ac:dyDescent="0.25">
      <c r="A63" s="142"/>
      <c r="B63" s="143" t="s">
        <v>51</v>
      </c>
      <c r="C63" s="152"/>
      <c r="D63" s="153">
        <v>50</v>
      </c>
      <c r="E63" s="154"/>
      <c r="F63" s="155"/>
      <c r="G63" s="156"/>
      <c r="H63" s="157"/>
      <c r="I63" s="155"/>
      <c r="J63" s="156"/>
      <c r="K63" s="157"/>
      <c r="L63" s="152"/>
      <c r="M63" s="153"/>
      <c r="N63" s="154"/>
      <c r="O63" s="152"/>
      <c r="P63" s="153"/>
      <c r="Q63" s="154"/>
    </row>
    <row r="64" spans="1:17" ht="15.75" x14ac:dyDescent="0.25">
      <c r="A64" s="92" t="s">
        <v>145</v>
      </c>
      <c r="B64" s="93"/>
      <c r="C64" s="94"/>
      <c r="D64" s="95">
        <f>SUM(D65:D67)</f>
        <v>3</v>
      </c>
      <c r="E64" s="95">
        <f>SUM(E65:E67)</f>
        <v>60</v>
      </c>
      <c r="F64" s="94"/>
      <c r="G64" s="95"/>
      <c r="H64" s="96"/>
      <c r="I64" s="94"/>
      <c r="J64" s="95">
        <f>SUM(J65:J67)</f>
        <v>26</v>
      </c>
      <c r="K64" s="95">
        <f>SUM(K65:K67)</f>
        <v>40</v>
      </c>
      <c r="L64" s="94"/>
      <c r="M64" s="95"/>
      <c r="N64" s="96"/>
      <c r="O64" s="94">
        <f>SUM(O65:O67)</f>
        <v>34</v>
      </c>
      <c r="P64" s="95"/>
      <c r="Q64" s="96"/>
    </row>
    <row r="65" spans="1:17" ht="15.75" x14ac:dyDescent="0.25">
      <c r="A65" s="97"/>
      <c r="B65" s="98" t="s">
        <v>147</v>
      </c>
      <c r="C65" s="98"/>
      <c r="D65" s="81"/>
      <c r="E65" s="99"/>
      <c r="F65" s="98"/>
      <c r="G65" s="81"/>
      <c r="H65" s="99"/>
      <c r="I65" s="98"/>
      <c r="J65" s="81"/>
      <c r="K65" s="99"/>
      <c r="L65" s="98"/>
      <c r="M65" s="81"/>
      <c r="N65" s="99"/>
      <c r="O65" s="98"/>
      <c r="P65" s="81"/>
      <c r="Q65" s="99"/>
    </row>
    <row r="66" spans="1:17" ht="15.75" x14ac:dyDescent="0.25">
      <c r="A66" s="97"/>
      <c r="B66" s="143" t="s">
        <v>146</v>
      </c>
      <c r="C66" s="147"/>
      <c r="D66" s="148">
        <v>3</v>
      </c>
      <c r="E66" s="149"/>
      <c r="F66" s="147"/>
      <c r="G66" s="148"/>
      <c r="H66" s="149"/>
      <c r="I66" s="147"/>
      <c r="J66" s="148">
        <v>26</v>
      </c>
      <c r="K66" s="149">
        <v>40</v>
      </c>
      <c r="L66" s="147"/>
      <c r="M66" s="148"/>
      <c r="N66" s="149"/>
      <c r="O66" s="147">
        <v>34</v>
      </c>
      <c r="P66" s="148"/>
      <c r="Q66" s="149"/>
    </row>
    <row r="67" spans="1:17" ht="15.75" x14ac:dyDescent="0.25">
      <c r="A67" s="97"/>
      <c r="B67" s="98" t="s">
        <v>24</v>
      </c>
      <c r="C67" s="101"/>
      <c r="D67" s="102"/>
      <c r="E67" s="103">
        <v>60</v>
      </c>
      <c r="F67" s="101"/>
      <c r="G67" s="102"/>
      <c r="H67" s="103"/>
      <c r="I67" s="101"/>
      <c r="J67" s="102"/>
      <c r="K67" s="103"/>
      <c r="L67" s="101"/>
      <c r="M67" s="102"/>
      <c r="N67" s="103"/>
      <c r="O67" s="101"/>
      <c r="P67" s="102"/>
      <c r="Q67" s="103"/>
    </row>
    <row r="68" spans="1:17" ht="15.75" x14ac:dyDescent="0.25">
      <c r="A68" s="110" t="s">
        <v>55</v>
      </c>
      <c r="B68" s="110"/>
      <c r="C68" s="167">
        <f>SUM(C4,C10,C28,C33,C41,C59,C64)</f>
        <v>7539</v>
      </c>
      <c r="D68" s="167">
        <f t="shared" ref="D68:Q68" si="1">SUM(D4,D10,D28,D33,D41,D59,D64)</f>
        <v>2507</v>
      </c>
      <c r="E68" s="167">
        <f t="shared" si="1"/>
        <v>9202</v>
      </c>
      <c r="F68" s="167">
        <f t="shared" si="1"/>
        <v>0</v>
      </c>
      <c r="G68" s="167">
        <f t="shared" si="1"/>
        <v>18</v>
      </c>
      <c r="H68" s="167">
        <f t="shared" si="1"/>
        <v>9</v>
      </c>
      <c r="I68" s="167">
        <f t="shared" si="1"/>
        <v>0</v>
      </c>
      <c r="J68" s="167">
        <f t="shared" si="1"/>
        <v>46</v>
      </c>
      <c r="K68" s="167">
        <f t="shared" si="1"/>
        <v>420</v>
      </c>
      <c r="L68" s="167">
        <f t="shared" si="1"/>
        <v>8032</v>
      </c>
      <c r="M68" s="167">
        <f t="shared" si="1"/>
        <v>35</v>
      </c>
      <c r="N68" s="167">
        <f t="shared" si="1"/>
        <v>1136</v>
      </c>
      <c r="O68" s="167">
        <f t="shared" si="1"/>
        <v>34</v>
      </c>
      <c r="P68" s="167">
        <f t="shared" si="1"/>
        <v>0</v>
      </c>
      <c r="Q68" s="167">
        <f t="shared" si="1"/>
        <v>0</v>
      </c>
    </row>
  </sheetData>
  <mergeCells count="16">
    <mergeCell ref="A64:A67"/>
    <mergeCell ref="A68:B68"/>
    <mergeCell ref="A4:A9"/>
    <mergeCell ref="A10:A27"/>
    <mergeCell ref="A28:A32"/>
    <mergeCell ref="A33:A40"/>
    <mergeCell ref="A41:A58"/>
    <mergeCell ref="A59:A63"/>
    <mergeCell ref="A1:Q1"/>
    <mergeCell ref="O2:Q2"/>
    <mergeCell ref="L2:N2"/>
    <mergeCell ref="I2:K2"/>
    <mergeCell ref="F2:H2"/>
    <mergeCell ref="C2:E2"/>
    <mergeCell ref="A2:A3"/>
    <mergeCell ref="B2:B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59"/>
  <sheetViews>
    <sheetView zoomScale="90" zoomScaleNormal="90" workbookViewId="0">
      <pane ySplit="3" topLeftCell="A4" activePane="bottomLeft" state="frozen"/>
      <selection pane="bottomLeft" activeCell="A59" sqref="A1:H59"/>
    </sheetView>
  </sheetViews>
  <sheetFormatPr defaultColWidth="13.28515625" defaultRowHeight="15" x14ac:dyDescent="0.25"/>
  <cols>
    <col min="1" max="1" width="18.7109375" customWidth="1"/>
    <col min="2" max="2" width="17.42578125" customWidth="1"/>
    <col min="6" max="8" width="16.42578125" customWidth="1"/>
  </cols>
  <sheetData>
    <row r="1" spans="1:8" ht="24.75" customHeight="1" x14ac:dyDescent="0.25">
      <c r="A1" s="134" t="s">
        <v>225</v>
      </c>
      <c r="B1" s="135"/>
      <c r="C1" s="135"/>
      <c r="D1" s="135"/>
      <c r="E1" s="135"/>
      <c r="F1" s="135"/>
      <c r="G1" s="135"/>
      <c r="H1" s="136"/>
    </row>
    <row r="2" spans="1:8" ht="15.75" x14ac:dyDescent="0.25">
      <c r="A2" s="114" t="s">
        <v>1</v>
      </c>
      <c r="B2" s="79" t="s">
        <v>96</v>
      </c>
      <c r="C2" s="84" t="s">
        <v>4</v>
      </c>
      <c r="D2" s="85"/>
      <c r="E2" s="86"/>
      <c r="F2" s="84" t="s">
        <v>2</v>
      </c>
      <c r="G2" s="85"/>
      <c r="H2" s="86"/>
    </row>
    <row r="3" spans="1:8" ht="15.75" x14ac:dyDescent="0.25">
      <c r="A3" s="87"/>
      <c r="B3" s="88"/>
      <c r="C3" s="115" t="s">
        <v>91</v>
      </c>
      <c r="D3" s="115" t="s">
        <v>209</v>
      </c>
      <c r="E3" s="115" t="s">
        <v>220</v>
      </c>
      <c r="F3" s="115" t="s">
        <v>91</v>
      </c>
      <c r="G3" s="115" t="s">
        <v>209</v>
      </c>
      <c r="H3" s="115" t="s">
        <v>220</v>
      </c>
    </row>
    <row r="4" spans="1:8" ht="15.75" x14ac:dyDescent="0.25">
      <c r="A4" s="137" t="s">
        <v>16</v>
      </c>
      <c r="B4" s="113"/>
      <c r="C4" s="117">
        <f t="shared" ref="C4:E4" si="0">SUM(C5,C6,C7)</f>
        <v>15</v>
      </c>
      <c r="D4" s="116">
        <f t="shared" si="0"/>
        <v>20</v>
      </c>
      <c r="E4" s="116">
        <f t="shared" si="0"/>
        <v>56</v>
      </c>
      <c r="F4" s="117"/>
      <c r="G4" s="116"/>
      <c r="H4" s="118"/>
    </row>
    <row r="5" spans="1:8" ht="15.75" x14ac:dyDescent="0.25">
      <c r="A5" s="142"/>
      <c r="B5" s="113" t="s">
        <v>188</v>
      </c>
      <c r="C5" s="113"/>
      <c r="D5" s="119">
        <v>20</v>
      </c>
      <c r="E5" s="120"/>
      <c r="F5" s="113"/>
      <c r="G5" s="119"/>
      <c r="H5" s="120"/>
    </row>
    <row r="6" spans="1:8" ht="15.75" x14ac:dyDescent="0.25">
      <c r="A6" s="142"/>
      <c r="B6" s="113" t="s">
        <v>16</v>
      </c>
      <c r="C6" s="113">
        <v>15</v>
      </c>
      <c r="D6" s="119"/>
      <c r="E6" s="120">
        <v>56</v>
      </c>
      <c r="F6" s="113"/>
      <c r="G6" s="119"/>
      <c r="H6" s="120"/>
    </row>
    <row r="7" spans="1:8" ht="15.75" x14ac:dyDescent="0.25">
      <c r="A7" s="150"/>
      <c r="B7" s="121" t="s">
        <v>189</v>
      </c>
      <c r="C7" s="121"/>
      <c r="D7" s="122"/>
      <c r="E7" s="123"/>
      <c r="F7" s="121"/>
      <c r="G7" s="122"/>
      <c r="H7" s="123"/>
    </row>
    <row r="8" spans="1:8" ht="15.75" x14ac:dyDescent="0.25">
      <c r="A8" s="137" t="s">
        <v>17</v>
      </c>
      <c r="B8" s="127"/>
      <c r="C8" s="117">
        <f t="shared" ref="C8:E8" si="1">SUM(C9,C10)</f>
        <v>5</v>
      </c>
      <c r="D8" s="116">
        <f t="shared" si="1"/>
        <v>60</v>
      </c>
      <c r="E8" s="116">
        <f t="shared" si="1"/>
        <v>228</v>
      </c>
      <c r="F8" s="127"/>
      <c r="G8" s="128"/>
      <c r="H8" s="129"/>
    </row>
    <row r="9" spans="1:8" ht="15.75" x14ac:dyDescent="0.25">
      <c r="A9" s="142"/>
      <c r="B9" s="113" t="s">
        <v>218</v>
      </c>
      <c r="C9" s="131"/>
      <c r="D9" s="168">
        <v>60</v>
      </c>
      <c r="E9" s="169">
        <v>225</v>
      </c>
      <c r="F9" s="113"/>
      <c r="G9" s="119"/>
      <c r="H9" s="120"/>
    </row>
    <row r="10" spans="1:8" ht="15.75" x14ac:dyDescent="0.25">
      <c r="A10" s="150"/>
      <c r="B10" s="121" t="s">
        <v>17</v>
      </c>
      <c r="C10" s="121">
        <v>5</v>
      </c>
      <c r="D10" s="122"/>
      <c r="E10" s="123">
        <v>3</v>
      </c>
      <c r="F10" s="121"/>
      <c r="G10" s="122"/>
      <c r="H10" s="123"/>
    </row>
    <row r="11" spans="1:8" ht="15.75" x14ac:dyDescent="0.25">
      <c r="A11" s="137" t="s">
        <v>190</v>
      </c>
      <c r="B11" s="127"/>
      <c r="C11" s="117">
        <f>SUM(C12)</f>
        <v>20</v>
      </c>
      <c r="D11" s="116"/>
      <c r="E11" s="118"/>
      <c r="F11" s="127"/>
      <c r="G11" s="128"/>
      <c r="H11" s="129"/>
    </row>
    <row r="12" spans="1:8" ht="15.75" x14ac:dyDescent="0.25">
      <c r="A12" s="150"/>
      <c r="B12" s="121" t="s">
        <v>38</v>
      </c>
      <c r="C12" s="121">
        <v>20</v>
      </c>
      <c r="D12" s="122"/>
      <c r="E12" s="123"/>
      <c r="F12" s="121"/>
      <c r="G12" s="122"/>
      <c r="H12" s="123"/>
    </row>
    <row r="13" spans="1:8" ht="15.75" x14ac:dyDescent="0.25">
      <c r="A13" s="92" t="s">
        <v>76</v>
      </c>
      <c r="B13" s="127"/>
      <c r="C13" s="117"/>
      <c r="D13" s="116"/>
      <c r="E13" s="118"/>
      <c r="F13" s="127"/>
      <c r="G13" s="128"/>
      <c r="H13" s="129"/>
    </row>
    <row r="14" spans="1:8" ht="15.75" x14ac:dyDescent="0.25">
      <c r="A14" s="97"/>
      <c r="B14" s="113" t="s">
        <v>107</v>
      </c>
      <c r="C14" s="113"/>
      <c r="D14" s="119"/>
      <c r="E14" s="120"/>
      <c r="F14" s="113"/>
      <c r="G14" s="119"/>
      <c r="H14" s="120"/>
    </row>
    <row r="15" spans="1:8" ht="15.75" x14ac:dyDescent="0.25">
      <c r="A15" s="97"/>
      <c r="B15" s="113" t="s">
        <v>191</v>
      </c>
      <c r="C15" s="113"/>
      <c r="D15" s="119"/>
      <c r="E15" s="120"/>
      <c r="F15" s="113"/>
      <c r="G15" s="119"/>
      <c r="H15" s="120"/>
    </row>
    <row r="16" spans="1:8" ht="15.75" x14ac:dyDescent="0.25">
      <c r="A16" s="97"/>
      <c r="B16" s="113" t="s">
        <v>77</v>
      </c>
      <c r="C16" s="113"/>
      <c r="D16" s="119"/>
      <c r="E16" s="120"/>
      <c r="F16" s="113"/>
      <c r="G16" s="119"/>
      <c r="H16" s="120"/>
    </row>
    <row r="17" spans="1:8" ht="15.75" x14ac:dyDescent="0.25">
      <c r="A17" s="97"/>
      <c r="B17" s="113" t="s">
        <v>111</v>
      </c>
      <c r="C17" s="113"/>
      <c r="D17" s="119"/>
      <c r="E17" s="120"/>
      <c r="F17" s="113"/>
      <c r="G17" s="119"/>
      <c r="H17" s="120"/>
    </row>
    <row r="18" spans="1:8" ht="15.75" x14ac:dyDescent="0.25">
      <c r="A18" s="97"/>
      <c r="B18" s="113" t="s">
        <v>139</v>
      </c>
      <c r="C18" s="113"/>
      <c r="D18" s="119"/>
      <c r="E18" s="120"/>
      <c r="F18" s="113"/>
      <c r="G18" s="119"/>
      <c r="H18" s="120"/>
    </row>
    <row r="19" spans="1:8" ht="15.75" x14ac:dyDescent="0.25">
      <c r="A19" s="100"/>
      <c r="B19" s="121" t="s">
        <v>192</v>
      </c>
      <c r="C19" s="121"/>
      <c r="D19" s="122"/>
      <c r="E19" s="123"/>
      <c r="F19" s="121"/>
      <c r="G19" s="122"/>
      <c r="H19" s="123"/>
    </row>
    <row r="20" spans="1:8" ht="15.75" x14ac:dyDescent="0.25">
      <c r="A20" s="137" t="s">
        <v>27</v>
      </c>
      <c r="B20" s="117"/>
      <c r="C20" s="117">
        <f>SUM(C21,C22,C23)</f>
        <v>6212</v>
      </c>
      <c r="D20" s="116">
        <f>SUM(D21,D22,D23)</f>
        <v>10</v>
      </c>
      <c r="E20" s="116">
        <f>SUM(E21,E22,E23)</f>
        <v>5200</v>
      </c>
      <c r="F20" s="127"/>
      <c r="G20" s="128"/>
      <c r="H20" s="129"/>
    </row>
    <row r="21" spans="1:8" ht="15.75" x14ac:dyDescent="0.25">
      <c r="A21" s="142"/>
      <c r="B21" s="113" t="s">
        <v>139</v>
      </c>
      <c r="C21" s="113"/>
      <c r="D21" s="119"/>
      <c r="E21" s="120"/>
      <c r="F21" s="113"/>
      <c r="G21" s="119"/>
      <c r="H21" s="120"/>
    </row>
    <row r="22" spans="1:8" ht="15.75" x14ac:dyDescent="0.25">
      <c r="A22" s="142"/>
      <c r="B22" s="113" t="s">
        <v>198</v>
      </c>
      <c r="C22" s="113">
        <v>112</v>
      </c>
      <c r="D22" s="119"/>
      <c r="E22" s="120"/>
      <c r="F22" s="113"/>
      <c r="G22" s="119"/>
      <c r="H22" s="120"/>
    </row>
    <row r="23" spans="1:8" ht="15.75" x14ac:dyDescent="0.25">
      <c r="A23" s="150"/>
      <c r="B23" s="121" t="s">
        <v>80</v>
      </c>
      <c r="C23" s="121">
        <v>6100</v>
      </c>
      <c r="D23" s="122">
        <v>10</v>
      </c>
      <c r="E23" s="123">
        <v>5200</v>
      </c>
      <c r="F23" s="121"/>
      <c r="G23" s="122"/>
      <c r="H23" s="123"/>
    </row>
    <row r="24" spans="1:8" ht="15.75" x14ac:dyDescent="0.25">
      <c r="A24" s="137" t="s">
        <v>43</v>
      </c>
      <c r="B24" s="127"/>
      <c r="C24" s="117">
        <f>SUM(C25:C29)</f>
        <v>90</v>
      </c>
      <c r="D24" s="116">
        <f>SUM(D25:D29)</f>
        <v>110</v>
      </c>
      <c r="E24" s="116">
        <f>SUM(E25:E29)</f>
        <v>52</v>
      </c>
      <c r="F24" s="127"/>
      <c r="G24" s="128"/>
      <c r="H24" s="129"/>
    </row>
    <row r="25" spans="1:8" ht="15.75" x14ac:dyDescent="0.25">
      <c r="A25" s="142"/>
      <c r="B25" s="113" t="s">
        <v>85</v>
      </c>
      <c r="C25" s="113">
        <v>90</v>
      </c>
      <c r="D25" s="119">
        <v>110</v>
      </c>
      <c r="E25" s="120"/>
      <c r="F25" s="113"/>
      <c r="G25" s="119"/>
      <c r="H25" s="120"/>
    </row>
    <row r="26" spans="1:8" ht="15.75" x14ac:dyDescent="0.25">
      <c r="A26" s="142"/>
      <c r="B26" s="113" t="s">
        <v>169</v>
      </c>
      <c r="C26" s="113"/>
      <c r="D26" s="119"/>
      <c r="E26" s="120">
        <v>52</v>
      </c>
      <c r="F26" s="113"/>
      <c r="G26" s="119"/>
      <c r="H26" s="120"/>
    </row>
    <row r="27" spans="1:8" ht="15.75" x14ac:dyDescent="0.25">
      <c r="A27" s="142"/>
      <c r="B27" s="113" t="s">
        <v>135</v>
      </c>
      <c r="C27" s="113"/>
      <c r="D27" s="119"/>
      <c r="E27" s="120"/>
      <c r="F27" s="113"/>
      <c r="G27" s="119"/>
      <c r="H27" s="120"/>
    </row>
    <row r="28" spans="1:8" ht="15.75" x14ac:dyDescent="0.25">
      <c r="A28" s="142"/>
      <c r="B28" s="113" t="s">
        <v>139</v>
      </c>
      <c r="C28" s="113"/>
      <c r="D28" s="119"/>
      <c r="E28" s="120"/>
      <c r="F28" s="113"/>
      <c r="G28" s="119"/>
      <c r="H28" s="120"/>
    </row>
    <row r="29" spans="1:8" ht="15.75" x14ac:dyDescent="0.25">
      <c r="A29" s="150"/>
      <c r="B29" s="121" t="s">
        <v>86</v>
      </c>
      <c r="C29" s="113"/>
      <c r="D29" s="119"/>
      <c r="E29" s="120"/>
      <c r="F29" s="113"/>
      <c r="G29" s="119"/>
      <c r="H29" s="120"/>
    </row>
    <row r="30" spans="1:8" ht="15.75" x14ac:dyDescent="0.25">
      <c r="A30" s="137" t="s">
        <v>36</v>
      </c>
      <c r="B30" s="127"/>
      <c r="C30" s="117">
        <f t="shared" ref="C30:E30" si="2">SUM(C31,C32)</f>
        <v>50</v>
      </c>
      <c r="D30" s="116"/>
      <c r="E30" s="116">
        <f t="shared" si="2"/>
        <v>25</v>
      </c>
      <c r="F30" s="117"/>
      <c r="G30" s="116"/>
      <c r="H30" s="118"/>
    </row>
    <row r="31" spans="1:8" ht="15.75" x14ac:dyDescent="0.25">
      <c r="A31" s="142"/>
      <c r="B31" s="113" t="s">
        <v>140</v>
      </c>
      <c r="C31" s="113">
        <v>50</v>
      </c>
      <c r="D31" s="119"/>
      <c r="E31" s="120">
        <v>25</v>
      </c>
      <c r="F31" s="131"/>
      <c r="G31" s="168"/>
      <c r="H31" s="169"/>
    </row>
    <row r="32" spans="1:8" ht="15.75" x14ac:dyDescent="0.25">
      <c r="A32" s="150"/>
      <c r="B32" s="121" t="s">
        <v>139</v>
      </c>
      <c r="C32" s="121"/>
      <c r="D32" s="119"/>
      <c r="E32" s="123"/>
      <c r="F32" s="121"/>
      <c r="G32" s="122"/>
      <c r="H32" s="123"/>
    </row>
    <row r="33" spans="1:8" ht="15.75" x14ac:dyDescent="0.25">
      <c r="A33" s="137" t="s">
        <v>20</v>
      </c>
      <c r="B33" s="127"/>
      <c r="C33" s="117">
        <f t="shared" ref="C33:E33" si="3">SUM(C34:C35)</f>
        <v>15</v>
      </c>
      <c r="D33" s="116"/>
      <c r="E33" s="116">
        <f t="shared" si="3"/>
        <v>10</v>
      </c>
      <c r="F33" s="127"/>
      <c r="G33" s="128"/>
      <c r="H33" s="129"/>
    </row>
    <row r="34" spans="1:8" ht="15.75" x14ac:dyDescent="0.25">
      <c r="A34" s="142"/>
      <c r="B34" s="113" t="s">
        <v>20</v>
      </c>
      <c r="C34" s="113">
        <v>15</v>
      </c>
      <c r="D34" s="119"/>
      <c r="E34" s="120">
        <v>10</v>
      </c>
      <c r="F34" s="113"/>
      <c r="G34" s="119"/>
      <c r="H34" s="120"/>
    </row>
    <row r="35" spans="1:8" ht="15.75" x14ac:dyDescent="0.25">
      <c r="A35" s="150"/>
      <c r="B35" s="121" t="s">
        <v>193</v>
      </c>
      <c r="C35" s="121"/>
      <c r="D35" s="122"/>
      <c r="E35" s="123"/>
      <c r="F35" s="121"/>
      <c r="G35" s="122"/>
      <c r="H35" s="123"/>
    </row>
    <row r="36" spans="1:8" ht="15.75" x14ac:dyDescent="0.25">
      <c r="A36" s="137" t="s">
        <v>21</v>
      </c>
      <c r="B36" s="127"/>
      <c r="C36" s="117"/>
      <c r="D36" s="116">
        <f>SUM(D37)</f>
        <v>48</v>
      </c>
      <c r="E36" s="116">
        <f>SUM(E37)</f>
        <v>12</v>
      </c>
      <c r="F36" s="127"/>
      <c r="G36" s="128"/>
      <c r="H36" s="129"/>
    </row>
    <row r="37" spans="1:8" ht="15.75" x14ac:dyDescent="0.25">
      <c r="A37" s="150"/>
      <c r="B37" s="121" t="s">
        <v>21</v>
      </c>
      <c r="C37" s="121"/>
      <c r="D37" s="122">
        <v>48</v>
      </c>
      <c r="E37" s="123">
        <v>12</v>
      </c>
      <c r="F37" s="121"/>
      <c r="G37" s="122"/>
      <c r="H37" s="123"/>
    </row>
    <row r="38" spans="1:8" ht="15.75" x14ac:dyDescent="0.25">
      <c r="A38" s="142" t="s">
        <v>49</v>
      </c>
      <c r="B38" s="113"/>
      <c r="C38" s="117">
        <f t="shared" ref="C38" si="4">SUM(C39:C43)</f>
        <v>140</v>
      </c>
      <c r="D38" s="116">
        <f>SUM(D39:D43)</f>
        <v>320</v>
      </c>
      <c r="E38" s="118"/>
      <c r="F38" s="127"/>
      <c r="G38" s="128"/>
      <c r="H38" s="129"/>
    </row>
    <row r="39" spans="1:8" ht="15.75" x14ac:dyDescent="0.25">
      <c r="A39" s="142"/>
      <c r="B39" s="113" t="s">
        <v>199</v>
      </c>
      <c r="C39" s="113"/>
      <c r="D39" s="119">
        <v>95</v>
      </c>
      <c r="E39" s="120"/>
      <c r="F39" s="113"/>
      <c r="G39" s="119"/>
      <c r="H39" s="120"/>
    </row>
    <row r="40" spans="1:8" ht="15.75" x14ac:dyDescent="0.25">
      <c r="A40" s="142"/>
      <c r="B40" s="113" t="s">
        <v>90</v>
      </c>
      <c r="C40" s="113"/>
      <c r="D40" s="119">
        <v>105</v>
      </c>
      <c r="E40" s="120"/>
      <c r="F40" s="113"/>
      <c r="G40" s="119"/>
      <c r="H40" s="120"/>
    </row>
    <row r="41" spans="1:8" ht="15.75" x14ac:dyDescent="0.25">
      <c r="A41" s="142"/>
      <c r="B41" s="113" t="s">
        <v>194</v>
      </c>
      <c r="C41" s="113"/>
      <c r="D41" s="119"/>
      <c r="E41" s="120"/>
      <c r="F41" s="113"/>
      <c r="G41" s="119"/>
      <c r="H41" s="120"/>
    </row>
    <row r="42" spans="1:8" ht="15.75" x14ac:dyDescent="0.25">
      <c r="A42" s="142"/>
      <c r="B42" s="113" t="s">
        <v>168</v>
      </c>
      <c r="C42" s="113">
        <v>140</v>
      </c>
      <c r="D42" s="119">
        <v>120</v>
      </c>
      <c r="E42" s="120"/>
      <c r="F42" s="113"/>
      <c r="G42" s="119"/>
      <c r="H42" s="120"/>
    </row>
    <row r="43" spans="1:8" ht="15.75" x14ac:dyDescent="0.25">
      <c r="A43" s="142"/>
      <c r="B43" s="113" t="s">
        <v>89</v>
      </c>
      <c r="C43" s="121"/>
      <c r="D43" s="122"/>
      <c r="E43" s="123"/>
      <c r="F43" s="121"/>
      <c r="G43" s="122"/>
      <c r="H43" s="123"/>
    </row>
    <row r="44" spans="1:8" ht="15.75" x14ac:dyDescent="0.25">
      <c r="A44" s="137" t="s">
        <v>35</v>
      </c>
      <c r="B44" s="127"/>
      <c r="C44" s="117"/>
      <c r="D44" s="116"/>
      <c r="E44" s="118"/>
      <c r="F44" s="117"/>
      <c r="G44" s="116"/>
      <c r="H44" s="118"/>
    </row>
    <row r="45" spans="1:8" ht="15.75" x14ac:dyDescent="0.25">
      <c r="A45" s="150"/>
      <c r="B45" s="121" t="s">
        <v>35</v>
      </c>
      <c r="C45" s="121"/>
      <c r="D45" s="122"/>
      <c r="E45" s="123"/>
      <c r="F45" s="121"/>
      <c r="G45" s="122"/>
      <c r="H45" s="123"/>
    </row>
    <row r="46" spans="1:8" ht="15.75" x14ac:dyDescent="0.25">
      <c r="A46" s="97" t="s">
        <v>31</v>
      </c>
      <c r="B46" s="113"/>
      <c r="C46" s="117">
        <f t="shared" ref="C46:E46" si="5">SUM(C47:C49)</f>
        <v>612</v>
      </c>
      <c r="D46" s="116">
        <f t="shared" si="5"/>
        <v>4</v>
      </c>
      <c r="E46" s="116">
        <f t="shared" si="5"/>
        <v>3010</v>
      </c>
      <c r="F46" s="127"/>
      <c r="G46" s="128"/>
      <c r="H46" s="129"/>
    </row>
    <row r="47" spans="1:8" ht="15.75" x14ac:dyDescent="0.25">
      <c r="A47" s="97"/>
      <c r="B47" s="113" t="s">
        <v>195</v>
      </c>
      <c r="C47" s="113"/>
      <c r="D47" s="119"/>
      <c r="E47" s="120"/>
      <c r="F47" s="113"/>
      <c r="G47" s="119"/>
      <c r="H47" s="120"/>
    </row>
    <row r="48" spans="1:8" ht="15.75" x14ac:dyDescent="0.25">
      <c r="A48" s="97"/>
      <c r="B48" s="113" t="s">
        <v>161</v>
      </c>
      <c r="C48" s="113"/>
      <c r="D48" s="119"/>
      <c r="E48" s="120"/>
      <c r="F48" s="113"/>
      <c r="G48" s="119"/>
      <c r="H48" s="120"/>
    </row>
    <row r="49" spans="1:8" ht="15.75" x14ac:dyDescent="0.25">
      <c r="A49" s="97"/>
      <c r="B49" s="113" t="s">
        <v>139</v>
      </c>
      <c r="C49" s="121">
        <v>612</v>
      </c>
      <c r="D49" s="122">
        <v>4</v>
      </c>
      <c r="E49" s="123">
        <v>3010</v>
      </c>
      <c r="F49" s="121"/>
      <c r="G49" s="119"/>
      <c r="H49" s="123"/>
    </row>
    <row r="50" spans="1:8" ht="15.75" x14ac:dyDescent="0.25">
      <c r="A50" s="92" t="s">
        <v>10</v>
      </c>
      <c r="B50" s="117"/>
      <c r="C50" s="117"/>
      <c r="D50" s="116"/>
      <c r="E50" s="118"/>
      <c r="F50" s="117">
        <f>SUM(F51:F58)</f>
        <v>8000</v>
      </c>
      <c r="G50" s="116"/>
      <c r="H50" s="118">
        <f t="shared" ref="H50" si="6">SUM(H51:H58)</f>
        <v>1016</v>
      </c>
    </row>
    <row r="51" spans="1:8" ht="15.75" x14ac:dyDescent="0.25">
      <c r="A51" s="97"/>
      <c r="B51" s="113" t="s">
        <v>73</v>
      </c>
      <c r="C51" s="113"/>
      <c r="D51" s="119"/>
      <c r="E51" s="120"/>
      <c r="F51" s="113"/>
      <c r="G51" s="119"/>
      <c r="H51" s="120">
        <v>166</v>
      </c>
    </row>
    <row r="52" spans="1:8" ht="15.75" x14ac:dyDescent="0.25">
      <c r="A52" s="97"/>
      <c r="B52" s="113" t="s">
        <v>101</v>
      </c>
      <c r="C52" s="113"/>
      <c r="D52" s="119"/>
      <c r="E52" s="120"/>
      <c r="F52" s="113"/>
      <c r="G52" s="119"/>
      <c r="H52" s="120"/>
    </row>
    <row r="53" spans="1:8" ht="15.75" x14ac:dyDescent="0.25">
      <c r="A53" s="97"/>
      <c r="B53" s="113" t="s">
        <v>98</v>
      </c>
      <c r="C53" s="113"/>
      <c r="D53" s="119"/>
      <c r="E53" s="120"/>
      <c r="F53" s="113"/>
      <c r="G53" s="119"/>
      <c r="H53" s="120"/>
    </row>
    <row r="54" spans="1:8" ht="15.75" x14ac:dyDescent="0.25">
      <c r="A54" s="97"/>
      <c r="B54" s="113" t="s">
        <v>75</v>
      </c>
      <c r="C54" s="113"/>
      <c r="D54" s="119"/>
      <c r="E54" s="120"/>
      <c r="F54" s="113"/>
      <c r="G54" s="119"/>
      <c r="H54" s="120">
        <v>550</v>
      </c>
    </row>
    <row r="55" spans="1:8" ht="15.75" x14ac:dyDescent="0.25">
      <c r="A55" s="97"/>
      <c r="B55" s="113" t="s">
        <v>97</v>
      </c>
      <c r="C55" s="113"/>
      <c r="D55" s="119"/>
      <c r="E55" s="120"/>
      <c r="F55" s="113"/>
      <c r="G55" s="119"/>
      <c r="H55" s="120"/>
    </row>
    <row r="56" spans="1:8" ht="15.75" x14ac:dyDescent="0.25">
      <c r="A56" s="97"/>
      <c r="B56" s="113" t="s">
        <v>196</v>
      </c>
      <c r="C56" s="113"/>
      <c r="D56" s="119"/>
      <c r="E56" s="120"/>
      <c r="F56" s="113">
        <v>8000</v>
      </c>
      <c r="G56" s="119"/>
      <c r="H56" s="120"/>
    </row>
    <row r="57" spans="1:8" ht="15.75" x14ac:dyDescent="0.25">
      <c r="A57" s="97"/>
      <c r="B57" s="113" t="s">
        <v>99</v>
      </c>
      <c r="C57" s="113"/>
      <c r="D57" s="119"/>
      <c r="E57" s="120"/>
      <c r="F57" s="113"/>
      <c r="G57" s="119"/>
      <c r="H57" s="120"/>
    </row>
    <row r="58" spans="1:8" ht="15.75" x14ac:dyDescent="0.25">
      <c r="A58" s="97"/>
      <c r="B58" s="121" t="s">
        <v>74</v>
      </c>
      <c r="C58" s="121"/>
      <c r="D58" s="122"/>
      <c r="E58" s="123"/>
      <c r="F58" s="121"/>
      <c r="G58" s="122"/>
      <c r="H58" s="123">
        <v>300</v>
      </c>
    </row>
    <row r="59" spans="1:8" ht="15.75" x14ac:dyDescent="0.25">
      <c r="A59" s="170" t="s">
        <v>197</v>
      </c>
      <c r="B59" s="170"/>
      <c r="C59" s="171">
        <f>SUM(C4,C8,C13,C20,C24,C30,C33,C36,C38,C44,C46,C50)</f>
        <v>7139</v>
      </c>
      <c r="D59" s="171">
        <f t="shared" ref="D59:H59" si="7">SUM(D4,D8,D13,D20,D24,D30,D33,D36,D38,D44,D46,D50)</f>
        <v>572</v>
      </c>
      <c r="E59" s="171">
        <f t="shared" si="7"/>
        <v>8593</v>
      </c>
      <c r="F59" s="171">
        <f t="shared" si="7"/>
        <v>8000</v>
      </c>
      <c r="G59" s="171">
        <f t="shared" si="7"/>
        <v>0</v>
      </c>
      <c r="H59" s="171">
        <f t="shared" si="7"/>
        <v>1016</v>
      </c>
    </row>
  </sheetData>
  <mergeCells count="19">
    <mergeCell ref="A1:H1"/>
    <mergeCell ref="F2:H2"/>
    <mergeCell ref="C2:E2"/>
    <mergeCell ref="A30:A32"/>
    <mergeCell ref="A2:A3"/>
    <mergeCell ref="B2:B3"/>
    <mergeCell ref="A4:A7"/>
    <mergeCell ref="A8:A10"/>
    <mergeCell ref="A11:A12"/>
    <mergeCell ref="A13:A19"/>
    <mergeCell ref="A20:A23"/>
    <mergeCell ref="A24:A29"/>
    <mergeCell ref="A59:B59"/>
    <mergeCell ref="A46:A49"/>
    <mergeCell ref="A50:A58"/>
    <mergeCell ref="A33:A35"/>
    <mergeCell ref="A36:A37"/>
    <mergeCell ref="A38:A43"/>
    <mergeCell ref="A44:A45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"/>
  <sheetViews>
    <sheetView tabSelected="1" workbookViewId="0">
      <selection activeCell="I8" sqref="I8"/>
    </sheetView>
  </sheetViews>
  <sheetFormatPr defaultColWidth="12.7109375" defaultRowHeight="15" x14ac:dyDescent="0.25"/>
  <cols>
    <col min="2" max="2" width="15.7109375" customWidth="1"/>
    <col min="7" max="7" width="13.7109375" customWidth="1"/>
  </cols>
  <sheetData>
    <row r="1" spans="1:7" x14ac:dyDescent="0.25">
      <c r="A1" s="71" t="s">
        <v>226</v>
      </c>
      <c r="B1" s="71"/>
      <c r="C1" s="71"/>
      <c r="D1" s="71"/>
      <c r="E1" s="71"/>
      <c r="F1" s="71"/>
      <c r="G1" s="71"/>
    </row>
    <row r="2" spans="1:7" x14ac:dyDescent="0.25">
      <c r="A2" s="72" t="s">
        <v>200</v>
      </c>
      <c r="B2" s="74" t="s">
        <v>201</v>
      </c>
      <c r="C2" s="76" t="s">
        <v>202</v>
      </c>
      <c r="D2" s="77"/>
      <c r="E2" s="78"/>
      <c r="F2" s="76" t="s">
        <v>203</v>
      </c>
      <c r="G2" s="78"/>
    </row>
    <row r="3" spans="1:7" x14ac:dyDescent="0.25">
      <c r="A3" s="73"/>
      <c r="B3" s="75"/>
      <c r="C3" s="45" t="s">
        <v>204</v>
      </c>
      <c r="D3" s="46" t="s">
        <v>205</v>
      </c>
      <c r="E3" s="47" t="s">
        <v>206</v>
      </c>
      <c r="F3" s="46" t="s">
        <v>201</v>
      </c>
      <c r="G3" s="47" t="s">
        <v>206</v>
      </c>
    </row>
    <row r="4" spans="1:7" x14ac:dyDescent="0.25">
      <c r="A4" s="21" t="s">
        <v>91</v>
      </c>
      <c r="B4" s="5"/>
      <c r="C4" s="48">
        <v>1270</v>
      </c>
      <c r="D4" s="48">
        <v>18835</v>
      </c>
      <c r="E4" s="48">
        <v>25435</v>
      </c>
      <c r="F4" s="49"/>
      <c r="G4" s="48">
        <v>2000</v>
      </c>
    </row>
    <row r="5" spans="1:7" x14ac:dyDescent="0.25">
      <c r="A5" s="43"/>
      <c r="B5" s="8" t="s">
        <v>207</v>
      </c>
      <c r="C5" s="10"/>
      <c r="D5" s="8"/>
      <c r="E5" s="8"/>
      <c r="F5" s="50" t="s">
        <v>208</v>
      </c>
      <c r="G5" s="10"/>
    </row>
    <row r="6" spans="1:7" x14ac:dyDescent="0.25">
      <c r="A6" s="21" t="s">
        <v>209</v>
      </c>
      <c r="B6" s="5"/>
      <c r="C6" s="48">
        <v>1020</v>
      </c>
      <c r="D6" s="48">
        <v>20400</v>
      </c>
      <c r="E6" s="48">
        <v>18542</v>
      </c>
      <c r="F6" s="49"/>
      <c r="G6" s="48">
        <v>0</v>
      </c>
    </row>
    <row r="7" spans="1:7" x14ac:dyDescent="0.25">
      <c r="A7" s="43"/>
      <c r="B7" s="8" t="s">
        <v>207</v>
      </c>
      <c r="C7" s="10"/>
      <c r="D7" s="8"/>
      <c r="E7" s="8"/>
      <c r="F7" s="50" t="s">
        <v>208</v>
      </c>
      <c r="G7" s="10"/>
    </row>
    <row r="8" spans="1:7" x14ac:dyDescent="0.25">
      <c r="A8" s="21" t="s">
        <v>220</v>
      </c>
      <c r="B8" s="5"/>
      <c r="C8" s="48">
        <v>2657</v>
      </c>
      <c r="D8" s="48">
        <v>35483</v>
      </c>
      <c r="E8" s="48">
        <v>51628</v>
      </c>
      <c r="F8" s="49"/>
      <c r="G8" s="48">
        <v>2440</v>
      </c>
    </row>
    <row r="9" spans="1:7" x14ac:dyDescent="0.25">
      <c r="A9" s="43"/>
      <c r="B9" s="8" t="s">
        <v>207</v>
      </c>
      <c r="C9" s="10"/>
      <c r="D9" s="8"/>
      <c r="E9" s="8"/>
      <c r="F9" s="50" t="s">
        <v>208</v>
      </c>
      <c r="G9" s="10"/>
    </row>
    <row r="10" spans="1:7" x14ac:dyDescent="0.25">
      <c r="A10" s="61" t="s">
        <v>55</v>
      </c>
      <c r="B10" s="63"/>
      <c r="C10" s="51">
        <f>SUM(C4,C6,C8)</f>
        <v>4947</v>
      </c>
      <c r="D10" s="51">
        <f>SUM(D4,D6,D8)</f>
        <v>74718</v>
      </c>
      <c r="E10" s="51">
        <f>SUM(E4,E6,E8)</f>
        <v>95605</v>
      </c>
      <c r="F10" s="51"/>
      <c r="G10" s="51">
        <f>SUM(G4,G6,G8)</f>
        <v>4440</v>
      </c>
    </row>
  </sheetData>
  <mergeCells count="6">
    <mergeCell ref="A10:B10"/>
    <mergeCell ref="A1:G1"/>
    <mergeCell ref="A2:A3"/>
    <mergeCell ref="B2:B3"/>
    <mergeCell ref="C2:E2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1_Multi</vt:lpstr>
      <vt:lpstr>Table 2_Distri</vt:lpstr>
      <vt:lpstr>Table 3_Sales</vt:lpstr>
      <vt:lpstr>Table 1_Q3</vt:lpstr>
      <vt:lpstr>Table 2_Q3</vt:lpstr>
      <vt:lpstr>Table 3_Q3</vt:lpstr>
      <vt:lpstr>Table 4_Q3</vt:lpstr>
      <vt:lpstr>Export Data_Q3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Queenie Salota Alesana</dc:creator>
  <cp:lastModifiedBy>Marie Therese Afamasaga</cp:lastModifiedBy>
  <dcterms:created xsi:type="dcterms:W3CDTF">2025-10-02T20:52:55Z</dcterms:created>
  <dcterms:modified xsi:type="dcterms:W3CDTF">2026-03-26T01:29:07Z</dcterms:modified>
</cp:coreProperties>
</file>