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STATS UNIT\UPDATES\CROPS QUARTERLY DATA &amp; REPORT\2025\Q2 Apr-Jun\Q2 Update\"/>
    </mc:Choice>
  </mc:AlternateContent>
  <xr:revisionPtr revIDLastSave="0" documentId="13_ncr:1_{C3D921E7-FFD1-40F8-BF43-1DE4C4B60897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Table 1_Multi" sheetId="1" r:id="rId1"/>
    <sheet name="Table 2_Distri" sheetId="2" r:id="rId2"/>
    <sheet name="Table 3_Sales" sheetId="3" r:id="rId3"/>
    <sheet name="Table 1_Q2" sheetId="4" r:id="rId4"/>
    <sheet name="Table 2_Q2" sheetId="5" r:id="rId5"/>
    <sheet name="Table 3_Q2" sheetId="6" r:id="rId6"/>
    <sheet name="Table 4_Q2" sheetId="7" r:id="rId7"/>
    <sheet name="Export Data_Q2" sheetId="8" r:id="rId8"/>
  </sheets>
  <calcPr calcId="191029"/>
  <pivotCaches>
    <pivotCache cacheId="0" r:id="rId9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" i="8" l="1"/>
  <c r="E10" i="8"/>
  <c r="D10" i="8"/>
  <c r="C10" i="8"/>
  <c r="F58" i="7" l="1"/>
  <c r="G58" i="7"/>
  <c r="H58" i="7"/>
  <c r="H49" i="7"/>
  <c r="G49" i="7"/>
  <c r="D45" i="7"/>
  <c r="E45" i="7"/>
  <c r="C45" i="7"/>
  <c r="D37" i="7"/>
  <c r="E37" i="7"/>
  <c r="D35" i="7"/>
  <c r="D32" i="7"/>
  <c r="E32" i="7"/>
  <c r="C32" i="7"/>
  <c r="E29" i="7"/>
  <c r="D23" i="7"/>
  <c r="E19" i="7"/>
  <c r="E23" i="7"/>
  <c r="C23" i="7"/>
  <c r="D19" i="7"/>
  <c r="C19" i="7"/>
  <c r="D4" i="7"/>
  <c r="E4" i="7"/>
  <c r="E58" i="7" s="1"/>
  <c r="C4" i="7"/>
  <c r="C58" i="7" s="1"/>
  <c r="E10" i="7"/>
  <c r="E8" i="7"/>
  <c r="D58" i="7" l="1"/>
  <c r="D8" i="7"/>
  <c r="C10" i="2" l="1"/>
  <c r="C66" i="2"/>
  <c r="E11" i="1"/>
  <c r="E70" i="1" s="1"/>
  <c r="G11" i="1"/>
  <c r="C11" i="1"/>
  <c r="D66" i="6"/>
  <c r="E66" i="6"/>
  <c r="F66" i="6"/>
  <c r="G66" i="6"/>
  <c r="H66" i="6"/>
  <c r="I66" i="6"/>
  <c r="J66" i="6"/>
  <c r="K66" i="6"/>
  <c r="L66" i="6"/>
  <c r="M66" i="6"/>
  <c r="N66" i="6"/>
  <c r="O66" i="6"/>
  <c r="P66" i="6"/>
  <c r="Q66" i="6"/>
  <c r="C66" i="6"/>
  <c r="I62" i="6"/>
  <c r="G62" i="6"/>
  <c r="E41" i="6"/>
  <c r="E33" i="6"/>
  <c r="N28" i="6"/>
  <c r="E28" i="6"/>
  <c r="E10" i="6"/>
  <c r="N4" i="6"/>
  <c r="F60" i="5"/>
  <c r="G60" i="5"/>
  <c r="F83" i="5"/>
  <c r="D94" i="5"/>
  <c r="E94" i="5"/>
  <c r="F94" i="5"/>
  <c r="G94" i="5"/>
  <c r="H94" i="5"/>
  <c r="I94" i="5"/>
  <c r="J94" i="5"/>
  <c r="K94" i="5"/>
  <c r="L94" i="5"/>
  <c r="M94" i="5"/>
  <c r="N94" i="5"/>
  <c r="C94" i="5"/>
  <c r="H83" i="5"/>
  <c r="H78" i="5"/>
  <c r="H73" i="5"/>
  <c r="N68" i="5"/>
  <c r="H60" i="5"/>
  <c r="H52" i="5"/>
  <c r="H45" i="5"/>
  <c r="N45" i="5"/>
  <c r="H34" i="5"/>
  <c r="H31" i="5"/>
  <c r="E18" i="5"/>
  <c r="K18" i="5"/>
  <c r="C4" i="5"/>
  <c r="D71" i="4"/>
  <c r="E71" i="4"/>
  <c r="F71" i="4"/>
  <c r="G71" i="4"/>
  <c r="H71" i="4"/>
  <c r="I71" i="4"/>
  <c r="J71" i="4"/>
  <c r="K71" i="4"/>
  <c r="L71" i="4"/>
  <c r="M71" i="4"/>
  <c r="N71" i="4"/>
  <c r="O71" i="4"/>
  <c r="P71" i="4"/>
  <c r="Q71" i="4"/>
  <c r="R71" i="4"/>
  <c r="S71" i="4"/>
  <c r="T71" i="4"/>
  <c r="U71" i="4"/>
  <c r="V71" i="4"/>
  <c r="W71" i="4"/>
  <c r="C71" i="4"/>
  <c r="F60" i="4"/>
  <c r="G60" i="4"/>
  <c r="H60" i="4"/>
  <c r="F44" i="4"/>
  <c r="G44" i="4"/>
  <c r="H44" i="4"/>
  <c r="L44" i="4"/>
  <c r="M44" i="4"/>
  <c r="N44" i="4"/>
  <c r="F67" i="4"/>
  <c r="G67" i="4"/>
  <c r="H67" i="4"/>
  <c r="K67" i="4"/>
  <c r="L67" i="4"/>
  <c r="O67" i="4"/>
  <c r="P67" i="4"/>
  <c r="T67" i="4"/>
  <c r="U67" i="4"/>
  <c r="V67" i="4"/>
  <c r="W67" i="4"/>
  <c r="E11" i="4"/>
  <c r="F11" i="4"/>
  <c r="G11" i="4"/>
  <c r="H11" i="4"/>
  <c r="T11" i="4"/>
  <c r="F37" i="4"/>
  <c r="G37" i="4"/>
  <c r="H37" i="4"/>
  <c r="O37" i="4"/>
  <c r="Q37" i="4"/>
  <c r="D30" i="4"/>
  <c r="E30" i="4"/>
  <c r="F30" i="4"/>
  <c r="G30" i="4"/>
  <c r="H30" i="4"/>
  <c r="I30" i="4"/>
  <c r="Q30" i="4"/>
  <c r="W30" i="4"/>
  <c r="D4" i="4"/>
  <c r="E4" i="4"/>
  <c r="F4" i="4"/>
  <c r="H4" i="4"/>
  <c r="C4" i="4"/>
  <c r="D66" i="2"/>
  <c r="E66" i="2"/>
  <c r="G66" i="2"/>
  <c r="H62" i="2"/>
  <c r="H66" i="2" s="1"/>
  <c r="I62" i="2"/>
  <c r="I66" i="2" s="1"/>
  <c r="F26" i="2"/>
  <c r="F4" i="2"/>
  <c r="F66" i="2" s="1"/>
  <c r="C56" i="2"/>
  <c r="C38" i="2"/>
  <c r="C31" i="2"/>
  <c r="C26" i="2"/>
  <c r="F70" i="1"/>
  <c r="G70" i="1"/>
  <c r="H70" i="1"/>
  <c r="E59" i="1"/>
  <c r="E43" i="1"/>
  <c r="F43" i="1"/>
  <c r="E36" i="1"/>
  <c r="H36" i="1"/>
  <c r="I36" i="1"/>
  <c r="E4" i="1"/>
  <c r="E30" i="1"/>
  <c r="I30" i="1"/>
  <c r="J30" i="1"/>
  <c r="D66" i="1"/>
  <c r="E66" i="1"/>
  <c r="G66" i="1"/>
  <c r="J66" i="1"/>
  <c r="C30" i="1"/>
  <c r="C4" i="1"/>
  <c r="C70" i="1" s="1"/>
  <c r="D70" i="1" l="1"/>
  <c r="J70" i="1"/>
  <c r="I70" i="1"/>
  <c r="G68" i="5"/>
  <c r="M4" i="6" l="1"/>
  <c r="G41" i="6"/>
  <c r="G10" i="6"/>
  <c r="C57" i="6"/>
  <c r="D41" i="6"/>
  <c r="C41" i="6"/>
  <c r="D28" i="6"/>
  <c r="C28" i="6"/>
  <c r="D10" i="6"/>
  <c r="C10" i="6"/>
  <c r="G45" i="5"/>
  <c r="F4" i="5"/>
  <c r="G83" i="5"/>
  <c r="F78" i="5"/>
  <c r="G73" i="5"/>
  <c r="F73" i="5"/>
  <c r="L68" i="5"/>
  <c r="G52" i="5"/>
  <c r="F52" i="5"/>
  <c r="M45" i="5"/>
  <c r="L45" i="5"/>
  <c r="G34" i="5"/>
  <c r="F34" i="5"/>
  <c r="G31" i="5"/>
  <c r="F31" i="5"/>
  <c r="D4" i="5"/>
</calcChain>
</file>

<file path=xl/sharedStrings.xml><?xml version="1.0" encoding="utf-8"?>
<sst xmlns="http://schemas.openxmlformats.org/spreadsheetml/2006/main" count="656" uniqueCount="243">
  <si>
    <t>Crop Type</t>
  </si>
  <si>
    <t>Crop Name</t>
  </si>
  <si>
    <t>Suckers</t>
  </si>
  <si>
    <t>Seeds</t>
  </si>
  <si>
    <t>Seedlings</t>
  </si>
  <si>
    <t>Trays</t>
  </si>
  <si>
    <t>Airlayer</t>
  </si>
  <si>
    <t>Powder</t>
  </si>
  <si>
    <t>Crafting</t>
  </si>
  <si>
    <t>Root Crops</t>
  </si>
  <si>
    <t>Taro</t>
  </si>
  <si>
    <t>Taamu</t>
  </si>
  <si>
    <t>Yam</t>
  </si>
  <si>
    <t>Cassava</t>
  </si>
  <si>
    <t>Sweet potatoe</t>
  </si>
  <si>
    <t>Fruit Trees</t>
  </si>
  <si>
    <t>Abiu</t>
  </si>
  <si>
    <t>Avocado</t>
  </si>
  <si>
    <t>Mango</t>
  </si>
  <si>
    <t>Papaya</t>
  </si>
  <si>
    <t>Tahitian lime</t>
  </si>
  <si>
    <t>Rambutan</t>
  </si>
  <si>
    <t>Rollinia</t>
  </si>
  <si>
    <t>Soursop</t>
  </si>
  <si>
    <t>Star fruit</t>
  </si>
  <si>
    <t>Orange</t>
  </si>
  <si>
    <t>Durian</t>
  </si>
  <si>
    <t>Plantation Crops</t>
  </si>
  <si>
    <t>Cocoa</t>
  </si>
  <si>
    <t>Coffee</t>
  </si>
  <si>
    <t>Banana</t>
  </si>
  <si>
    <t>Pineapple</t>
  </si>
  <si>
    <t>Coconut</t>
  </si>
  <si>
    <t>Nuts &amp; Spices</t>
  </si>
  <si>
    <t>Ava</t>
  </si>
  <si>
    <t>Tumeric</t>
  </si>
  <si>
    <t>Vanilla</t>
  </si>
  <si>
    <t>Ginger</t>
  </si>
  <si>
    <t>Chilli</t>
  </si>
  <si>
    <t>Black pepper</t>
  </si>
  <si>
    <t>Vegetables</t>
  </si>
  <si>
    <t>Chinese cabbage</t>
  </si>
  <si>
    <t>Cucumber</t>
  </si>
  <si>
    <t>Green pepper/Capsicum</t>
  </si>
  <si>
    <t>Eggplant</t>
  </si>
  <si>
    <t>Head Cabbage</t>
  </si>
  <si>
    <t>Lettuce</t>
  </si>
  <si>
    <t>Pumpkin</t>
  </si>
  <si>
    <t>Carrot</t>
  </si>
  <si>
    <t>Okra</t>
  </si>
  <si>
    <t>Tomato</t>
  </si>
  <si>
    <t>Herbs</t>
  </si>
  <si>
    <t>Basil</t>
  </si>
  <si>
    <t>Coriander</t>
  </si>
  <si>
    <t>Parsley</t>
  </si>
  <si>
    <t>Spring onion</t>
  </si>
  <si>
    <t>Total</t>
  </si>
  <si>
    <t>Q1</t>
  </si>
  <si>
    <t>Cuttings</t>
  </si>
  <si>
    <t>Grafting</t>
  </si>
  <si>
    <t>Ta'amu</t>
  </si>
  <si>
    <t>Guava</t>
  </si>
  <si>
    <t>Mangosteen</t>
  </si>
  <si>
    <t xml:space="preserve">Breadfruit </t>
  </si>
  <si>
    <t xml:space="preserve">Dragon fruit </t>
  </si>
  <si>
    <t>Watermelon</t>
  </si>
  <si>
    <t>vanilla</t>
  </si>
  <si>
    <t>ava</t>
  </si>
  <si>
    <t>Beans</t>
  </si>
  <si>
    <t>Chinese Cabbage</t>
  </si>
  <si>
    <t>Head cabbage</t>
  </si>
  <si>
    <t>Kang Kong</t>
  </si>
  <si>
    <t>Pumkin</t>
  </si>
  <si>
    <t>Herb</t>
  </si>
  <si>
    <t xml:space="preserve">Herbs </t>
  </si>
  <si>
    <t>Fusi</t>
  </si>
  <si>
    <t>Samoa 2</t>
  </si>
  <si>
    <t>Vave</t>
  </si>
  <si>
    <t>Breadfruit</t>
  </si>
  <si>
    <t>Maafala</t>
  </si>
  <si>
    <t>Meyer lemon</t>
  </si>
  <si>
    <t>Passion fruit</t>
  </si>
  <si>
    <t>Star apple</t>
  </si>
  <si>
    <t>Trinitario</t>
  </si>
  <si>
    <t>Alice</t>
  </si>
  <si>
    <t>Yolo wonder</t>
  </si>
  <si>
    <t>Pak choi</t>
  </si>
  <si>
    <t>Sweet corn</t>
  </si>
  <si>
    <t>Black beauty</t>
  </si>
  <si>
    <t>Early long</t>
  </si>
  <si>
    <t>Kaiser</t>
  </si>
  <si>
    <t>Queensland</t>
  </si>
  <si>
    <t>Raising sun</t>
  </si>
  <si>
    <t>Roma</t>
  </si>
  <si>
    <t>Q2</t>
  </si>
  <si>
    <t>Q4</t>
  </si>
  <si>
    <t xml:space="preserve">Lemon </t>
  </si>
  <si>
    <t xml:space="preserve">Basil </t>
  </si>
  <si>
    <t>Mint</t>
  </si>
  <si>
    <t>Thyme</t>
  </si>
  <si>
    <t>Variety</t>
  </si>
  <si>
    <t>Cycle 9</t>
  </si>
  <si>
    <t>Folasa</t>
  </si>
  <si>
    <t>Samoa 1</t>
  </si>
  <si>
    <t>Cycle05</t>
  </si>
  <si>
    <t>Salani</t>
  </si>
  <si>
    <t>Talo fola</t>
  </si>
  <si>
    <t>Tuisuga</t>
  </si>
  <si>
    <t>Putemu</t>
  </si>
  <si>
    <t>Nu'u</t>
  </si>
  <si>
    <t>Aveloloa</t>
  </si>
  <si>
    <t>Fiti</t>
  </si>
  <si>
    <t>Manua</t>
  </si>
  <si>
    <t>Maopo</t>
  </si>
  <si>
    <t>Momolega</t>
  </si>
  <si>
    <t>Puou</t>
  </si>
  <si>
    <t>Uluea</t>
  </si>
  <si>
    <t>Ulusina</t>
  </si>
  <si>
    <t>Samoan</t>
  </si>
  <si>
    <t xml:space="preserve">Red rapid </t>
  </si>
  <si>
    <t>Califonia</t>
  </si>
  <si>
    <t>Green pepper</t>
  </si>
  <si>
    <t>Long people</t>
  </si>
  <si>
    <t xml:space="preserve">Short stem </t>
  </si>
  <si>
    <t>Green stem</t>
  </si>
  <si>
    <t>Bonanza</t>
  </si>
  <si>
    <t>Slice master</t>
  </si>
  <si>
    <t>Zipangu</t>
  </si>
  <si>
    <t>F-S-Cross</t>
  </si>
  <si>
    <t>KK- Cross</t>
  </si>
  <si>
    <t>Chinese variety</t>
  </si>
  <si>
    <t>Pacific Green</t>
  </si>
  <si>
    <t>Tropical</t>
  </si>
  <si>
    <t>Seven wonder</t>
  </si>
  <si>
    <t>Auro</t>
  </si>
  <si>
    <t>Samoa Auro</t>
  </si>
  <si>
    <t>Panderosa</t>
  </si>
  <si>
    <t xml:space="preserve">Alafua large </t>
  </si>
  <si>
    <t>Tupevave</t>
  </si>
  <si>
    <t>V1037671</t>
  </si>
  <si>
    <t>Cashew nut</t>
  </si>
  <si>
    <t xml:space="preserve">Papaya </t>
  </si>
  <si>
    <t>Onion</t>
  </si>
  <si>
    <t>Vanila</t>
  </si>
  <si>
    <t>Local</t>
  </si>
  <si>
    <t xml:space="preserve">Ginger </t>
  </si>
  <si>
    <t>Table 2: Number of Planting Materials Multiplied by Type of Planting Material by Crop Type , Quarter  4, 1 &amp; 2_2024-2025</t>
  </si>
  <si>
    <t>Table 3: No. of Planting Materials of Selected Crops by Variety, Quarter 4, 1 &amp; 2_2024-2025</t>
  </si>
  <si>
    <t>Table 4: Number of Planting Materials Distributed by Type of Planting Material by Crop and Crop Type, Quarter 4, 1 &amp; 2_2024-2025</t>
  </si>
  <si>
    <t>Table 1: Number of Planting Materials Multiply by Type of Planting Materials by Crops and Crop Type Q2, 2025</t>
  </si>
  <si>
    <t>Table 2: Number of Planting Materials Distributed by Type of Planting Material by Crop and Crop Type, Quarter 2, 2025</t>
  </si>
  <si>
    <t>Broccoli</t>
  </si>
  <si>
    <t>Cauliflower</t>
  </si>
  <si>
    <t>Corn</t>
  </si>
  <si>
    <t>Dill</t>
  </si>
  <si>
    <t>Citrus</t>
  </si>
  <si>
    <t>Lemon</t>
  </si>
  <si>
    <t>Lime</t>
  </si>
  <si>
    <t>Sweet potatoes</t>
  </si>
  <si>
    <t xml:space="preserve">Jack fruit </t>
  </si>
  <si>
    <t>Celery</t>
  </si>
  <si>
    <t>Kang kong</t>
  </si>
  <si>
    <t xml:space="preserve">Watermelon </t>
  </si>
  <si>
    <t>Cocoyam</t>
  </si>
  <si>
    <t>Jack fruit</t>
  </si>
  <si>
    <t>Dragon fruit</t>
  </si>
  <si>
    <t>Wallnut</t>
  </si>
  <si>
    <t>Row Labels</t>
  </si>
  <si>
    <t>Sum of Planting Materials</t>
  </si>
  <si>
    <t>Sum of QTY</t>
  </si>
  <si>
    <t>Sum of Unit Price</t>
  </si>
  <si>
    <t xml:space="preserve">Sum of Total Price </t>
  </si>
  <si>
    <t>Fola saitu</t>
  </si>
  <si>
    <t>Palai</t>
  </si>
  <si>
    <t>Z2</t>
  </si>
  <si>
    <t>White</t>
  </si>
  <si>
    <t>Oka</t>
  </si>
  <si>
    <t>Hawaiian papaya</t>
  </si>
  <si>
    <t xml:space="preserve">Pomelo </t>
  </si>
  <si>
    <t>Pink</t>
  </si>
  <si>
    <t>Purple fruit</t>
  </si>
  <si>
    <t xml:space="preserve">Cavendish </t>
  </si>
  <si>
    <t>Samoan tall</t>
  </si>
  <si>
    <t>Apika</t>
  </si>
  <si>
    <t xml:space="preserve">Black pepper </t>
  </si>
  <si>
    <t xml:space="preserve">Local  </t>
  </si>
  <si>
    <t>Long bean</t>
  </si>
  <si>
    <t>Pi melo</t>
  </si>
  <si>
    <t>Snake bean</t>
  </si>
  <si>
    <t>Capsicum/Green pepper</t>
  </si>
  <si>
    <t>Capsicum</t>
  </si>
  <si>
    <t>Chili</t>
  </si>
  <si>
    <t>Wonder bell</t>
  </si>
  <si>
    <t>Saladeer</t>
  </si>
  <si>
    <t>Money maker</t>
  </si>
  <si>
    <t>Tropic boy</t>
  </si>
  <si>
    <t>Pritam</t>
  </si>
  <si>
    <t>KK-cross</t>
  </si>
  <si>
    <t>Heat master</t>
  </si>
  <si>
    <t>Candy Red</t>
  </si>
  <si>
    <t>Den</t>
  </si>
  <si>
    <t>Sugar babe</t>
  </si>
  <si>
    <t>Pomelo</t>
  </si>
  <si>
    <t>Grand Total</t>
  </si>
  <si>
    <t xml:space="preserve">Local </t>
  </si>
  <si>
    <t>Taro pauni</t>
  </si>
  <si>
    <t>Ulu hawaii</t>
  </si>
  <si>
    <t>Ulu tala</t>
  </si>
  <si>
    <t>Ulu falaoa</t>
  </si>
  <si>
    <t>Sweet pepper</t>
  </si>
  <si>
    <t>White stem</t>
  </si>
  <si>
    <t>Kwang moon</t>
  </si>
  <si>
    <t xml:space="preserve">Supermarket </t>
  </si>
  <si>
    <t>Florida</t>
  </si>
  <si>
    <t>Red rapid</t>
  </si>
  <si>
    <t>Beef stake</t>
  </si>
  <si>
    <t>Head master</t>
  </si>
  <si>
    <t>Lapani</t>
  </si>
  <si>
    <t>Real gold</t>
  </si>
  <si>
    <t xml:space="preserve">Sweet potatoes </t>
  </si>
  <si>
    <t>Z-2</t>
  </si>
  <si>
    <t>Z-4</t>
  </si>
  <si>
    <t>Black Pepper</t>
  </si>
  <si>
    <t>Hawaii</t>
  </si>
  <si>
    <t>Sina</t>
  </si>
  <si>
    <t>R156 red</t>
  </si>
  <si>
    <t xml:space="preserve">Cherry </t>
  </si>
  <si>
    <t>Hybrid</t>
  </si>
  <si>
    <t>Export (Variety)</t>
  </si>
  <si>
    <t xml:space="preserve"> Total</t>
  </si>
  <si>
    <t>Table 5: Number of Planting Materials Distributed for Main Crop by Variety for Selected Crops, Quarter 4, 1 &amp; 2_2024-2025</t>
  </si>
  <si>
    <t>Criollo</t>
  </si>
  <si>
    <t>Alafua large</t>
  </si>
  <si>
    <t>Months</t>
  </si>
  <si>
    <t>Destination</t>
  </si>
  <si>
    <t>Fresh Taro</t>
  </si>
  <si>
    <t>Frozen Taro</t>
  </si>
  <si>
    <t>Number of Bags</t>
  </si>
  <si>
    <t>Number of Taro</t>
  </si>
  <si>
    <t>Total Weight (kg)</t>
  </si>
  <si>
    <t>NZ,USA, HAWAII</t>
  </si>
  <si>
    <t>AUS/NZ/USA</t>
  </si>
  <si>
    <t>Table 1 : Export of Fresh &amp; Frozen Taro by Destination Q 4, 1 &amp; 2_2024-2025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</si>
</sst>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theme="4" tint="0.79998168889431442"/>
      </patternFill>
    </fill>
    <fill>
      <patternFill patternType="solid">
        <fgColor theme="2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53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0" fillId="0" borderId="7" xfId="0" applyBorder="1"/>
    <xf numFmtId="0" fontId="2" fillId="0" borderId="8" xfId="0" applyFont="1" applyBorder="1"/>
    <xf numFmtId="0" fontId="0" fillId="0" borderId="9" xfId="0" applyBorder="1"/>
    <xf numFmtId="0" fontId="0" fillId="0" borderId="6" xfId="0" applyBorder="1"/>
    <xf numFmtId="0" fontId="0" fillId="0" borderId="10" xfId="0" applyBorder="1"/>
    <xf numFmtId="0" fontId="0" fillId="0" borderId="11" xfId="0" applyBorder="1"/>
    <xf numFmtId="0" fontId="0" fillId="0" borderId="4" xfId="0" applyBorder="1"/>
    <xf numFmtId="3" fontId="2" fillId="0" borderId="8" xfId="0" applyNumberFormat="1" applyFont="1" applyBorder="1"/>
    <xf numFmtId="0" fontId="0" fillId="0" borderId="14" xfId="0" applyBorder="1"/>
    <xf numFmtId="3" fontId="0" fillId="0" borderId="7" xfId="0" applyNumberFormat="1" applyBorder="1"/>
    <xf numFmtId="3" fontId="0" fillId="0" borderId="0" xfId="0" applyNumberFormat="1"/>
    <xf numFmtId="3" fontId="0" fillId="0" borderId="10" xfId="0" applyNumberFormat="1" applyBorder="1"/>
    <xf numFmtId="3" fontId="0" fillId="0" borderId="6" xfId="0" applyNumberFormat="1" applyBorder="1"/>
    <xf numFmtId="0" fontId="2" fillId="0" borderId="4" xfId="0" applyFont="1" applyBorder="1"/>
    <xf numFmtId="0" fontId="2" fillId="3" borderId="5" xfId="0" applyFont="1" applyFill="1" applyBorder="1" applyAlignment="1">
      <alignment horizontal="center" vertical="center"/>
    </xf>
    <xf numFmtId="3" fontId="2" fillId="3" borderId="5" xfId="0" applyNumberFormat="1" applyFont="1" applyFill="1" applyBorder="1"/>
    <xf numFmtId="0" fontId="2" fillId="0" borderId="13" xfId="0" applyFont="1" applyBorder="1" applyAlignment="1">
      <alignment horizontal="left"/>
    </xf>
    <xf numFmtId="0" fontId="2" fillId="0" borderId="4" xfId="0" applyFont="1" applyBorder="1" applyAlignment="1">
      <alignment horizontal="center"/>
    </xf>
    <xf numFmtId="0" fontId="0" fillId="0" borderId="14" xfId="0" applyBorder="1" applyAlignment="1">
      <alignment horizontal="left"/>
    </xf>
    <xf numFmtId="0" fontId="0" fillId="0" borderId="7" xfId="0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2" xfId="0" applyBorder="1" applyAlignment="1">
      <alignment horizontal="left"/>
    </xf>
    <xf numFmtId="0" fontId="0" fillId="0" borderId="6" xfId="0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6" xfId="0" applyBorder="1" applyAlignment="1">
      <alignment horizontal="left"/>
    </xf>
    <xf numFmtId="0" fontId="2" fillId="0" borderId="14" xfId="0" applyFont="1" applyBorder="1" applyAlignment="1">
      <alignment horizontal="left"/>
    </xf>
    <xf numFmtId="3" fontId="2" fillId="0" borderId="4" xfId="0" applyNumberFormat="1" applyFont="1" applyBorder="1" applyAlignment="1">
      <alignment horizontal="center"/>
    </xf>
    <xf numFmtId="3" fontId="0" fillId="0" borderId="7" xfId="0" applyNumberFormat="1" applyBorder="1" applyAlignment="1">
      <alignment horizontal="center"/>
    </xf>
    <xf numFmtId="0" fontId="3" fillId="0" borderId="14" xfId="0" applyFont="1" applyBorder="1" applyAlignment="1">
      <alignment horizontal="left"/>
    </xf>
    <xf numFmtId="0" fontId="0" fillId="0" borderId="13" xfId="0" applyBorder="1" applyAlignment="1">
      <alignment horizontal="left"/>
    </xf>
    <xf numFmtId="3" fontId="2" fillId="3" borderId="5" xfId="0" applyNumberFormat="1" applyFont="1" applyFill="1" applyBorder="1" applyAlignment="1">
      <alignment horizontal="center"/>
    </xf>
    <xf numFmtId="0" fontId="2" fillId="0" borderId="0" xfId="0" applyFon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0" fillId="0" borderId="0" xfId="0" applyAlignment="1">
      <alignment horizontal="left" indent="3"/>
    </xf>
    <xf numFmtId="0" fontId="4" fillId="2" borderId="4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0" fillId="0" borderId="13" xfId="0" applyBorder="1"/>
    <xf numFmtId="0" fontId="2" fillId="0" borderId="13" xfId="0" applyFont="1" applyBorder="1"/>
    <xf numFmtId="0" fontId="2" fillId="0" borderId="15" xfId="0" applyFont="1" applyBorder="1"/>
    <xf numFmtId="0" fontId="0" fillId="0" borderId="12" xfId="0" applyBorder="1"/>
    <xf numFmtId="3" fontId="0" fillId="0" borderId="9" xfId="0" applyNumberFormat="1" applyBorder="1"/>
    <xf numFmtId="0" fontId="2" fillId="0" borderId="9" xfId="0" applyFont="1" applyBorder="1"/>
    <xf numFmtId="0" fontId="2" fillId="3" borderId="6" xfId="0" applyFont="1" applyFill="1" applyBorder="1" applyAlignment="1">
      <alignment horizontal="center"/>
    </xf>
    <xf numFmtId="0" fontId="2" fillId="0" borderId="15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9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4" xfId="0" applyBorder="1" applyAlignment="1">
      <alignment vertical="center"/>
    </xf>
    <xf numFmtId="0" fontId="0" fillId="0" borderId="9" xfId="0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3" xfId="0" applyBorder="1" applyAlignment="1">
      <alignment vertical="center"/>
    </xf>
    <xf numFmtId="0" fontId="3" fillId="0" borderId="14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4" xfId="0" applyFont="1" applyBorder="1" applyAlignment="1">
      <alignment horizontal="left" vertical="center"/>
    </xf>
    <xf numFmtId="0" fontId="2" fillId="0" borderId="14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9" xfId="0" applyFont="1" applyBorder="1" applyAlignment="1">
      <alignment horizontal="right" vertical="center"/>
    </xf>
    <xf numFmtId="0" fontId="2" fillId="0" borderId="8" xfId="0" applyFont="1" applyBorder="1" applyAlignment="1">
      <alignment horizontal="right" vertical="center"/>
    </xf>
    <xf numFmtId="0" fontId="0" fillId="0" borderId="14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9" xfId="0" applyBorder="1" applyAlignment="1">
      <alignment horizontal="right" vertical="center"/>
    </xf>
    <xf numFmtId="0" fontId="0" fillId="0" borderId="14" xfId="0" applyBorder="1" applyAlignment="1">
      <alignment horizontal="right" vertical="center"/>
    </xf>
    <xf numFmtId="0" fontId="0" fillId="0" borderId="12" xfId="0" applyBorder="1" applyAlignment="1">
      <alignment horizontal="left" vertical="center"/>
    </xf>
    <xf numFmtId="0" fontId="0" fillId="0" borderId="12" xfId="0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11" xfId="0" applyBorder="1" applyAlignment="1">
      <alignment horizontal="right" vertical="center"/>
    </xf>
    <xf numFmtId="0" fontId="2" fillId="0" borderId="10" xfId="0" applyFont="1" applyBorder="1" applyAlignment="1">
      <alignment horizontal="right" vertical="center"/>
    </xf>
    <xf numFmtId="0" fontId="2" fillId="0" borderId="11" xfId="0" applyFont="1" applyBorder="1" applyAlignment="1">
      <alignment horizontal="right" vertical="center"/>
    </xf>
    <xf numFmtId="0" fontId="0" fillId="0" borderId="13" xfId="0" applyBorder="1" applyAlignment="1">
      <alignment horizontal="left" vertical="center"/>
    </xf>
    <xf numFmtId="0" fontId="2" fillId="0" borderId="13" xfId="0" applyFont="1" applyBorder="1" applyAlignment="1">
      <alignment horizontal="right" vertical="center"/>
    </xf>
    <xf numFmtId="0" fontId="2" fillId="0" borderId="13" xfId="0" applyFont="1" applyBorder="1" applyAlignment="1">
      <alignment horizontal="left" vertical="center"/>
    </xf>
    <xf numFmtId="3" fontId="2" fillId="0" borderId="13" xfId="0" applyNumberFormat="1" applyFont="1" applyBorder="1" applyAlignment="1">
      <alignment horizontal="right" vertical="center"/>
    </xf>
    <xf numFmtId="3" fontId="2" fillId="0" borderId="0" xfId="0" applyNumberFormat="1" applyFont="1" applyAlignment="1">
      <alignment horizontal="right" vertical="center"/>
    </xf>
    <xf numFmtId="3" fontId="2" fillId="0" borderId="8" xfId="0" applyNumberFormat="1" applyFont="1" applyBorder="1" applyAlignment="1">
      <alignment horizontal="right" vertical="center"/>
    </xf>
    <xf numFmtId="3" fontId="2" fillId="0" borderId="15" xfId="0" applyNumberFormat="1" applyFont="1" applyBorder="1" applyAlignment="1">
      <alignment horizontal="right" vertical="center"/>
    </xf>
    <xf numFmtId="3" fontId="0" fillId="0" borderId="14" xfId="0" applyNumberFormat="1" applyBorder="1" applyAlignment="1">
      <alignment horizontal="right" vertical="center"/>
    </xf>
    <xf numFmtId="3" fontId="0" fillId="0" borderId="0" xfId="0" applyNumberFormat="1" applyAlignment="1">
      <alignment horizontal="right" vertical="center"/>
    </xf>
    <xf numFmtId="3" fontId="0" fillId="0" borderId="9" xfId="0" applyNumberFormat="1" applyBorder="1" applyAlignment="1">
      <alignment horizontal="right" vertical="center"/>
    </xf>
    <xf numFmtId="0" fontId="3" fillId="0" borderId="14" xfId="0" applyFont="1" applyBorder="1" applyAlignment="1">
      <alignment horizontal="left" vertical="center"/>
    </xf>
    <xf numFmtId="3" fontId="2" fillId="3" borderId="5" xfId="0" applyNumberFormat="1" applyFont="1" applyFill="1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8" xfId="0" applyBorder="1" applyAlignment="1">
      <alignment vertical="center"/>
    </xf>
    <xf numFmtId="3" fontId="2" fillId="5" borderId="5" xfId="0" applyNumberFormat="1" applyFont="1" applyFill="1" applyBorder="1" applyAlignment="1">
      <alignment horizontal="center" vertical="center"/>
    </xf>
    <xf numFmtId="0" fontId="5" fillId="2" borderId="1" xfId="0" applyFont="1" applyFill="1" applyBorder="1"/>
    <xf numFmtId="0" fontId="5" fillId="2" borderId="2" xfId="0" applyFont="1" applyFill="1" applyBorder="1"/>
    <xf numFmtId="0" fontId="5" fillId="2" borderId="3" xfId="0" applyFont="1" applyFill="1" applyBorder="1"/>
    <xf numFmtId="0" fontId="2" fillId="6" borderId="4" xfId="0" applyFont="1" applyFill="1" applyBorder="1"/>
    <xf numFmtId="0" fontId="0" fillId="6" borderId="4" xfId="0" applyFill="1" applyBorder="1"/>
    <xf numFmtId="0" fontId="0" fillId="4" borderId="5" xfId="0" applyFill="1" applyBorder="1"/>
    <xf numFmtId="3" fontId="2" fillId="2" borderId="5" xfId="0" applyNumberFormat="1" applyFont="1" applyFill="1" applyBorder="1"/>
    <xf numFmtId="0" fontId="2" fillId="3" borderId="5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top"/>
    </xf>
    <xf numFmtId="0" fontId="2" fillId="0" borderId="6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2" fillId="0" borderId="13" xfId="0" applyFont="1" applyBorder="1" applyAlignment="1">
      <alignment horizontal="center" vertical="top"/>
    </xf>
    <xf numFmtId="0" fontId="2" fillId="2" borderId="4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top"/>
    </xf>
    <xf numFmtId="0" fontId="2" fillId="4" borderId="7" xfId="0" applyFont="1" applyFill="1" applyBorder="1" applyAlignment="1">
      <alignment horizontal="center" vertical="top"/>
    </xf>
    <xf numFmtId="0" fontId="2" fillId="0" borderId="4" xfId="0" applyFont="1" applyBorder="1" applyAlignment="1">
      <alignment horizontal="center" vertical="top"/>
    </xf>
    <xf numFmtId="0" fontId="2" fillId="0" borderId="14" xfId="0" applyFont="1" applyBorder="1" applyAlignment="1">
      <alignment horizontal="center" vertical="top"/>
    </xf>
    <xf numFmtId="0" fontId="2" fillId="2" borderId="13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5" fillId="2" borderId="6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Pivot%20Tables_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arie Therese Afamasaga" refreshedDate="45979.492007870373" createdVersion="8" refreshedVersion="8" minRefreshableVersion="3" recordCount="1348" xr:uid="{7F8CF38A-AEF1-4E13-8F51-7E6D95BFD96E}">
  <cacheSource type="worksheet">
    <worksheetSource ref="A1:O1349" sheet="Sales" r:id="rId2"/>
  </cacheSource>
  <cacheFields count="15">
    <cacheField name="Date" numFmtId="0">
      <sharedItems containsDate="1" containsMixedTypes="1" minDate="2025-01-04T00:00:00" maxDate="2025-12-07T00:00:00"/>
    </cacheField>
    <cacheField name="Farmer Name" numFmtId="0">
      <sharedItems/>
    </cacheField>
    <cacheField name="Gender" numFmtId="0">
      <sharedItems/>
    </cacheField>
    <cacheField name="Resident/Village" numFmtId="0">
      <sharedItems/>
    </cacheField>
    <cacheField name="Contact" numFmtId="0">
      <sharedItems containsString="0" containsBlank="1" containsNumber="1" containsInteger="1" minValue="0" maxValue="77716631"/>
    </cacheField>
    <cacheField name="Stations" numFmtId="0">
      <sharedItems/>
    </cacheField>
    <cacheField name="Crops Type" numFmtId="0">
      <sharedItems containsSemiMixedTypes="0" containsString="0" containsNumber="1" containsInteger="1" minValue="1" maxValue="7" count="7">
        <n v="5"/>
        <n v="2"/>
        <n v="6"/>
        <n v="4"/>
        <n v="3"/>
        <n v="7"/>
        <n v="1"/>
      </sharedItems>
    </cacheField>
    <cacheField name="Crop Code" numFmtId="0">
      <sharedItems containsSemiMixedTypes="0" containsString="0" containsNumber="1" containsInteger="1" minValue="101" maxValue="703" count="37">
        <n v="506"/>
        <n v="201"/>
        <n v="601"/>
        <n v="505"/>
        <n v="401"/>
        <n v="510"/>
        <n v="519"/>
        <n v="402"/>
        <n v="504"/>
        <n v="503"/>
        <n v="502"/>
        <n v="302"/>
        <n v="213"/>
        <n v="208"/>
        <n v="508"/>
        <n v="702"/>
        <n v="507"/>
        <n v="501"/>
        <n v="102"/>
        <n v="209"/>
        <n v="210"/>
        <n v="509"/>
        <n v="207"/>
        <n v="511"/>
        <n v="701"/>
        <n v="301"/>
        <n v="404"/>
        <n v="202"/>
        <n v="515"/>
        <n v="516"/>
        <n v="304"/>
        <n v="205"/>
        <n v="211"/>
        <n v="703"/>
        <n v="101"/>
        <n v="215"/>
        <n v="303"/>
      </sharedItems>
    </cacheField>
    <cacheField name="Crop Name" numFmtId="0">
      <sharedItems count="38">
        <s v="Capsicum/Green pepper"/>
        <s v="Avocado"/>
        <s v="Herbs"/>
        <s v="Eggplant"/>
        <s v="Black pepper "/>
        <s v="Watermelon"/>
        <s v="Carrot"/>
        <s v="Ginger "/>
        <s v="Tomato"/>
        <s v="Lettuce"/>
        <s v="Head cabbage"/>
        <s v="Coconut"/>
        <s v="Guava"/>
        <s v="Soursop"/>
        <s v="Beans"/>
        <s v="Lemon"/>
        <s v="Cucumber"/>
        <s v="Chinese cabbage"/>
        <s v="Yam"/>
        <s v="Pomelo "/>
        <s v="Star apple"/>
        <s v="Pumpkin"/>
        <s v="Star fruit"/>
        <s v="Corn"/>
        <s v="Lime"/>
        <s v="Cocoa"/>
        <s v="Tumeric"/>
        <s v="Abiu"/>
        <s v="Broccoli"/>
        <s v="Cauliflower"/>
        <s v="Banana"/>
        <s v="Papaya"/>
        <s v="Mango"/>
        <s v="Orange"/>
        <s v="Rollinia"/>
        <s v="Taro"/>
        <s v="Dragon fruit "/>
        <s v="Coffee"/>
      </sharedItems>
    </cacheField>
    <cacheField name="Variety" numFmtId="0">
      <sharedItems count="59">
        <s v="Alice"/>
        <s v="Avocado"/>
        <s v="Basil"/>
        <s v="Black beauty"/>
        <s v="Black pepper "/>
        <s v="Candy Red"/>
        <s v="Capsicum"/>
        <s v="Carrot"/>
        <s v="Coriander"/>
        <s v="Early long"/>
        <s v="Ginger"/>
        <s v="Heat master"/>
        <s v="Kaiser"/>
        <s v="KK-cross"/>
        <s v="Local"/>
        <s v="Local  "/>
        <s v="Long bean"/>
        <s v="Meyer lemon"/>
        <s v="Money maker"/>
        <s v="Pak choi"/>
        <s v="Palai"/>
        <s v="Pink"/>
        <s v="Pritam"/>
        <s v="Purple fruit"/>
        <s v="Queensland"/>
        <s v="Roma"/>
        <s v="Saladeer"/>
        <s v="Samoan tall"/>
        <s v="Seven wonder"/>
        <s v="Soursop"/>
        <s v="Spring onion"/>
        <s v="Star fruit"/>
        <s v="Sugar babe"/>
        <s v="Sweet corn"/>
        <s v="Tahitian lime"/>
        <s v="Trinitario"/>
        <s v="Tropic boy"/>
        <s v="Tumeric"/>
        <s v="Wonder bell"/>
        <s v="Yolo wonder"/>
        <s v="Z2"/>
        <s v="Broccoli"/>
        <s v="Cauliflower"/>
        <s v="Cavendish "/>
        <s v="Chili"/>
        <s v="Den"/>
        <s v="Hawaiian papaya"/>
        <s v="Oka"/>
        <s v="Pi melo"/>
        <s v="Pomelo"/>
        <s v="Rollinia"/>
        <s v="Samoa 2"/>
        <s v="White"/>
        <s v="Apika"/>
        <s v="Dragon fruit "/>
        <s v="Fola saitu"/>
        <s v="Fusi"/>
        <s v="Salani"/>
        <s v="Snake bean"/>
      </sharedItems>
    </cacheField>
    <cacheField name="Planting Materials" numFmtId="0">
      <sharedItems count="8">
        <s v="Seedlings"/>
        <s v="Trays"/>
        <s v="Airlayer"/>
        <s v="Cuttings"/>
        <s v="Tray"/>
        <s v="Suckers"/>
        <s v="Harvest "/>
        <s v="Powder"/>
      </sharedItems>
    </cacheField>
    <cacheField name="QTY" numFmtId="0">
      <sharedItems containsSemiMixedTypes="0" containsString="0" containsNumber="1" containsInteger="1" minValue="1" maxValue="1500"/>
    </cacheField>
    <cacheField name="Unit Price" numFmtId="0">
      <sharedItems containsMixedTypes="1" containsNumber="1" minValue="0.2" maxValue="123" count="15">
        <n v="1"/>
        <n v="10"/>
        <n v="13"/>
        <n v="0.2"/>
        <n v="6"/>
        <n v="4"/>
        <s v="$$0.20"/>
        <n v="3"/>
        <n v="5"/>
        <n v="0.5"/>
        <n v="123"/>
        <n v="0.3"/>
        <s v="$3.00"/>
        <n v="40.200000000000003"/>
        <n v="2"/>
      </sharedItems>
    </cacheField>
    <cacheField name="Total Price " numFmtId="0">
      <sharedItems containsMixedTypes="1" containsNumber="1" minValue="0" maxValue="300" count="54">
        <n v="40"/>
        <n v="4"/>
        <n v="1"/>
        <n v="12"/>
        <n v="5"/>
        <n v="10"/>
        <n v="2"/>
        <n v="30"/>
        <n v="25"/>
        <n v="100"/>
        <n v="50"/>
        <n v="8"/>
        <n v="20"/>
        <n v="0"/>
        <n v="3"/>
        <n v="6"/>
        <n v="7"/>
        <n v="24"/>
        <n v="15"/>
        <n v="80"/>
        <n v="9"/>
        <n v="130"/>
        <n v="26"/>
        <n v="150"/>
        <n v="13"/>
        <n v="52"/>
        <n v="39"/>
        <n v="120"/>
        <n v="78"/>
        <n v="18"/>
        <n v="60"/>
        <n v="104"/>
        <n v="143"/>
        <n v="65"/>
        <n v="16"/>
        <n v="36"/>
        <n v="0.8"/>
        <n v="300"/>
        <n v="200"/>
        <n v="70"/>
        <n v="34"/>
        <n v="35"/>
        <n v="14"/>
        <n v="43"/>
        <n v="21"/>
        <n v="45"/>
        <s v="$90.00"/>
        <s v="$150"/>
        <n v="195"/>
        <n v="91"/>
        <s v="$100.00"/>
        <s v="$20..00"/>
        <n v="17"/>
        <n v="28"/>
      </sharedItems>
    </cacheField>
    <cacheField name="Receipt" numFmtId="0">
      <sharedItems containsString="0" containsBlank="1" containsNumber="1" containsInteger="1" minValue="2159591" maxValue="220082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348">
  <r>
    <s v="30/04/2025"/>
    <s v="Selo Faialaga"/>
    <s v="Male"/>
    <s v="Savaia"/>
    <n v="0"/>
    <s v="Savaia"/>
    <x v="0"/>
    <x v="0"/>
    <x v="0"/>
    <x v="0"/>
    <x v="0"/>
    <n v="40"/>
    <x v="0"/>
    <x v="0"/>
    <n v="2171185"/>
  </r>
  <r>
    <s v="29/4/2025"/>
    <s v="Luasene"/>
    <s v="Male"/>
    <s v="Vaiala"/>
    <n v="7603540"/>
    <s v="Nuu"/>
    <x v="1"/>
    <x v="1"/>
    <x v="1"/>
    <x v="1"/>
    <x v="0"/>
    <n v="4"/>
    <x v="0"/>
    <x v="1"/>
    <m/>
  </r>
  <r>
    <s v="29/4/2025"/>
    <s v="Soe Taufaatua"/>
    <s v="Male"/>
    <s v="Malie"/>
    <n v="7603540"/>
    <s v="Nuu"/>
    <x v="1"/>
    <x v="1"/>
    <x v="1"/>
    <x v="1"/>
    <x v="0"/>
    <n v="1"/>
    <x v="0"/>
    <x v="2"/>
    <m/>
  </r>
  <r>
    <s v="29/4/2025"/>
    <s v="Courtney Steven"/>
    <s v="Male"/>
    <s v="Safotu"/>
    <n v="7528604"/>
    <s v="Nuu"/>
    <x v="1"/>
    <x v="1"/>
    <x v="1"/>
    <x v="1"/>
    <x v="0"/>
    <n v="12"/>
    <x v="0"/>
    <x v="3"/>
    <m/>
  </r>
  <r>
    <s v="30/4/2025"/>
    <s v="Tapuai L"/>
    <s v="Male"/>
    <s v="Ulutogia"/>
    <n v="7251717"/>
    <s v="Nuu"/>
    <x v="1"/>
    <x v="1"/>
    <x v="1"/>
    <x v="1"/>
    <x v="0"/>
    <n v="4"/>
    <x v="0"/>
    <x v="1"/>
    <m/>
  </r>
  <r>
    <d v="2025-01-04T00:00:00"/>
    <s v="Lofi"/>
    <s v="Female"/>
    <s v="Vaitele"/>
    <n v="0"/>
    <s v="Nuu"/>
    <x v="2"/>
    <x v="2"/>
    <x v="2"/>
    <x v="2"/>
    <x v="0"/>
    <n v="5"/>
    <x v="0"/>
    <x v="4"/>
    <m/>
  </r>
  <r>
    <d v="2025-02-04T00:00:00"/>
    <s v="Lama"/>
    <s v="Male"/>
    <s v="Siumu"/>
    <n v="7603187"/>
    <s v="Nuu"/>
    <x v="2"/>
    <x v="2"/>
    <x v="2"/>
    <x v="2"/>
    <x v="0"/>
    <n v="5"/>
    <x v="0"/>
    <x v="4"/>
    <m/>
  </r>
  <r>
    <d v="2025-03-04T00:00:00"/>
    <s v="Wendy"/>
    <s v="Female"/>
    <s v="Tiapapata"/>
    <n v="7611195"/>
    <s v="Nuu"/>
    <x v="2"/>
    <x v="2"/>
    <x v="2"/>
    <x v="2"/>
    <x v="0"/>
    <n v="12"/>
    <x v="0"/>
    <x v="3"/>
    <m/>
  </r>
  <r>
    <d v="2025-07-04T00:00:00"/>
    <s v="Chris"/>
    <s v="Male"/>
    <s v="Taufusi"/>
    <n v="7291454"/>
    <s v="Nuu"/>
    <x v="2"/>
    <x v="2"/>
    <x v="2"/>
    <x v="2"/>
    <x v="0"/>
    <n v="1"/>
    <x v="0"/>
    <x v="2"/>
    <m/>
  </r>
  <r>
    <d v="2025-12-04T00:00:00"/>
    <s v="Tapu"/>
    <s v="Male"/>
    <s v="Faatoia"/>
    <n v="0"/>
    <s v="Nuu"/>
    <x v="2"/>
    <x v="2"/>
    <x v="2"/>
    <x v="2"/>
    <x v="0"/>
    <n v="10"/>
    <x v="0"/>
    <x v="5"/>
    <m/>
  </r>
  <r>
    <s v="14/4/2025"/>
    <s v="Sua"/>
    <s v="Male"/>
    <s v="Lepea"/>
    <n v="0"/>
    <s v="Nuu"/>
    <x v="2"/>
    <x v="2"/>
    <x v="2"/>
    <x v="2"/>
    <x v="0"/>
    <n v="4"/>
    <x v="0"/>
    <x v="1"/>
    <m/>
  </r>
  <r>
    <s v="16/4/2025"/>
    <s v="Suela"/>
    <s v="Female"/>
    <s v="Saleimoa"/>
    <n v="7504953"/>
    <s v="Nuu"/>
    <x v="2"/>
    <x v="2"/>
    <x v="2"/>
    <x v="2"/>
    <x v="0"/>
    <n v="2"/>
    <x v="0"/>
    <x v="6"/>
    <m/>
  </r>
  <r>
    <s v="18/4/2025"/>
    <s v="Pamela"/>
    <s v="Female"/>
    <s v="Manunu"/>
    <n v="7365975"/>
    <s v="Nuu"/>
    <x v="2"/>
    <x v="2"/>
    <x v="2"/>
    <x v="2"/>
    <x v="0"/>
    <n v="10"/>
    <x v="0"/>
    <x v="5"/>
    <m/>
  </r>
  <r>
    <s v="23/4/2025"/>
    <s v="Sam"/>
    <s v="Male"/>
    <s v="Saleimoa"/>
    <n v="7559537"/>
    <s v="Nuu"/>
    <x v="2"/>
    <x v="2"/>
    <x v="2"/>
    <x v="2"/>
    <x v="0"/>
    <n v="2"/>
    <x v="0"/>
    <x v="6"/>
    <m/>
  </r>
  <r>
    <s v="24/4/2025"/>
    <s v="Esera"/>
    <s v="Male"/>
    <s v="Vaitele"/>
    <n v="7706092"/>
    <s v="Nuu"/>
    <x v="2"/>
    <x v="2"/>
    <x v="2"/>
    <x v="2"/>
    <x v="0"/>
    <n v="4"/>
    <x v="0"/>
    <x v="1"/>
    <m/>
  </r>
  <r>
    <s v="26/4/2025"/>
    <s v="Elepise"/>
    <s v="Male"/>
    <s v="Vaivase Uta"/>
    <n v="7718864"/>
    <s v="Nuu"/>
    <x v="2"/>
    <x v="2"/>
    <x v="2"/>
    <x v="2"/>
    <x v="0"/>
    <n v="1"/>
    <x v="0"/>
    <x v="2"/>
    <m/>
  </r>
  <r>
    <s v="27/4/2025"/>
    <s v="Dulcie"/>
    <s v="Female"/>
    <s v="Aleisa"/>
    <n v="7635413"/>
    <s v="Nuu"/>
    <x v="2"/>
    <x v="2"/>
    <x v="2"/>
    <x v="2"/>
    <x v="0"/>
    <n v="1"/>
    <x v="0"/>
    <x v="2"/>
    <m/>
  </r>
  <r>
    <s v="27/4/2025"/>
    <s v="Mao"/>
    <s v="Male"/>
    <s v="Siusega"/>
    <n v="7596634"/>
    <s v="Nuu"/>
    <x v="2"/>
    <x v="2"/>
    <x v="2"/>
    <x v="2"/>
    <x v="0"/>
    <n v="2"/>
    <x v="0"/>
    <x v="6"/>
    <m/>
  </r>
  <r>
    <s v="28/4/2025"/>
    <s v="khan"/>
    <s v="Female"/>
    <s v="Samatau"/>
    <n v="0"/>
    <s v="Nuu"/>
    <x v="2"/>
    <x v="2"/>
    <x v="2"/>
    <x v="2"/>
    <x v="0"/>
    <n v="4"/>
    <x v="0"/>
    <x v="1"/>
    <m/>
  </r>
  <r>
    <s v="28/4/2025"/>
    <s v="Ana"/>
    <s v="Female"/>
    <s v="Vaitele Fou"/>
    <n v="0"/>
    <s v="Nuu"/>
    <x v="2"/>
    <x v="2"/>
    <x v="2"/>
    <x v="2"/>
    <x v="0"/>
    <n v="2"/>
    <x v="0"/>
    <x v="6"/>
    <m/>
  </r>
  <r>
    <s v="28/4/2025"/>
    <s v="Fiti"/>
    <s v="Male"/>
    <s v="Aleisa"/>
    <n v="0"/>
    <s v="Nuu"/>
    <x v="2"/>
    <x v="2"/>
    <x v="2"/>
    <x v="2"/>
    <x v="0"/>
    <n v="4"/>
    <x v="0"/>
    <x v="1"/>
    <m/>
  </r>
  <r>
    <s v="29/04/2025"/>
    <s v="Ainslea"/>
    <s v="Female"/>
    <s v="Vailima"/>
    <n v="0"/>
    <s v="Nuu"/>
    <x v="2"/>
    <x v="2"/>
    <x v="2"/>
    <x v="2"/>
    <x v="0"/>
    <n v="5"/>
    <x v="0"/>
    <x v="4"/>
    <m/>
  </r>
  <r>
    <s v="29/04/2025"/>
    <s v="Vai Okesene"/>
    <s v="Female"/>
    <s v="Vailima"/>
    <n v="0"/>
    <s v="Nuu"/>
    <x v="2"/>
    <x v="2"/>
    <x v="2"/>
    <x v="2"/>
    <x v="0"/>
    <n v="30"/>
    <x v="0"/>
    <x v="7"/>
    <m/>
  </r>
  <r>
    <s v="29/04/2025"/>
    <s v="Salanoa"/>
    <s v="Female"/>
    <s v="Papata"/>
    <n v="0"/>
    <s v="Nuu"/>
    <x v="2"/>
    <x v="2"/>
    <x v="2"/>
    <x v="2"/>
    <x v="0"/>
    <n v="5"/>
    <x v="0"/>
    <x v="4"/>
    <m/>
  </r>
  <r>
    <s v="29/04/2025"/>
    <s v="Penina Khan"/>
    <s v="Female"/>
    <s v="Samatau"/>
    <n v="7689920"/>
    <s v="Nuu"/>
    <x v="2"/>
    <x v="2"/>
    <x v="2"/>
    <x v="2"/>
    <x v="0"/>
    <n v="10"/>
    <x v="0"/>
    <x v="5"/>
    <m/>
  </r>
  <r>
    <s v="30/4/2025"/>
    <s v="Jesse"/>
    <s v="Female"/>
    <s v="Lepa"/>
    <n v="7223426"/>
    <s v="Nuu"/>
    <x v="2"/>
    <x v="2"/>
    <x v="2"/>
    <x v="2"/>
    <x v="0"/>
    <n v="2"/>
    <x v="0"/>
    <x v="6"/>
    <m/>
  </r>
  <r>
    <s v="30/4/2025"/>
    <s v="Sieni"/>
    <s v="Female"/>
    <s v="Tuanai"/>
    <n v="0"/>
    <s v="Nuu"/>
    <x v="2"/>
    <x v="2"/>
    <x v="2"/>
    <x v="2"/>
    <x v="0"/>
    <n v="2"/>
    <x v="0"/>
    <x v="6"/>
    <m/>
  </r>
  <r>
    <d v="2025-06-04T00:00:00"/>
    <s v="Maupenei"/>
    <s v="Female"/>
    <s v="Tafaigata"/>
    <n v="0"/>
    <s v="Nuu"/>
    <x v="0"/>
    <x v="3"/>
    <x v="3"/>
    <x v="3"/>
    <x v="0"/>
    <n v="5"/>
    <x v="0"/>
    <x v="4"/>
    <m/>
  </r>
  <r>
    <d v="2025-06-04T00:00:00"/>
    <s v="Afiafi"/>
    <s v="Female"/>
    <s v="Saanapu"/>
    <n v="0"/>
    <s v="Nuu"/>
    <x v="0"/>
    <x v="3"/>
    <x v="3"/>
    <x v="3"/>
    <x v="0"/>
    <n v="5"/>
    <x v="0"/>
    <x v="4"/>
    <m/>
  </r>
  <r>
    <d v="2025-06-04T00:00:00"/>
    <s v="Sine"/>
    <s v="Male"/>
    <s v="Siufaga , Falelatai"/>
    <n v="0"/>
    <s v="Nuu"/>
    <x v="0"/>
    <x v="3"/>
    <x v="3"/>
    <x v="3"/>
    <x v="0"/>
    <n v="10"/>
    <x v="0"/>
    <x v="5"/>
    <m/>
  </r>
  <r>
    <d v="2025-07-04T00:00:00"/>
    <s v="Chris"/>
    <s v="Male"/>
    <s v="Taufusi"/>
    <n v="7291454"/>
    <s v="Nuu"/>
    <x v="0"/>
    <x v="3"/>
    <x v="3"/>
    <x v="3"/>
    <x v="0"/>
    <n v="1"/>
    <x v="0"/>
    <x v="2"/>
    <m/>
  </r>
  <r>
    <d v="2025-09-04T00:00:00"/>
    <s v="Tiumalu"/>
    <s v="Male"/>
    <s v="Satuimalufilufi"/>
    <n v="0"/>
    <s v="Nuu"/>
    <x v="0"/>
    <x v="3"/>
    <x v="3"/>
    <x v="3"/>
    <x v="0"/>
    <n v="25"/>
    <x v="0"/>
    <x v="8"/>
    <m/>
  </r>
  <r>
    <d v="2025-09-04T00:00:00"/>
    <s v="Iosefa"/>
    <s v="Male"/>
    <s v="Sinalei Resort(Siumu)"/>
    <n v="7234044"/>
    <s v="Nuu"/>
    <x v="0"/>
    <x v="3"/>
    <x v="3"/>
    <x v="3"/>
    <x v="0"/>
    <n v="5"/>
    <x v="0"/>
    <x v="4"/>
    <m/>
  </r>
  <r>
    <d v="2025-10-04T00:00:00"/>
    <s v="Sunrise Restaurant"/>
    <s v="Female"/>
    <s v="Togafuafua"/>
    <n v="0"/>
    <s v="Nuu"/>
    <x v="0"/>
    <x v="3"/>
    <x v="3"/>
    <x v="3"/>
    <x v="0"/>
    <n v="100"/>
    <x v="0"/>
    <x v="9"/>
    <m/>
  </r>
  <r>
    <d v="2025-11-04T00:00:00"/>
    <s v="Tui"/>
    <s v="Male"/>
    <s v="Vaitele"/>
    <n v="7771081"/>
    <s v="Nuu"/>
    <x v="0"/>
    <x v="3"/>
    <x v="3"/>
    <x v="3"/>
    <x v="0"/>
    <n v="5"/>
    <x v="0"/>
    <x v="4"/>
    <m/>
  </r>
  <r>
    <d v="2025-11-04T00:00:00"/>
    <s v="Tua"/>
    <s v="Male"/>
    <s v="Vailima"/>
    <n v="7182218"/>
    <s v="Nuu"/>
    <x v="0"/>
    <x v="3"/>
    <x v="3"/>
    <x v="3"/>
    <x v="0"/>
    <n v="5"/>
    <x v="0"/>
    <x v="4"/>
    <m/>
  </r>
  <r>
    <s v="13/4/2025"/>
    <s v="Trissy"/>
    <s v="Female"/>
    <s v="Fasitoo Uta"/>
    <n v="7729868"/>
    <s v="Nuu"/>
    <x v="0"/>
    <x v="3"/>
    <x v="3"/>
    <x v="3"/>
    <x v="0"/>
    <n v="50"/>
    <x v="0"/>
    <x v="10"/>
    <m/>
  </r>
  <r>
    <s v="14/4/2025"/>
    <s v="Sua"/>
    <s v="Male"/>
    <s v="Lepea"/>
    <n v="0"/>
    <s v="Nuu"/>
    <x v="0"/>
    <x v="3"/>
    <x v="3"/>
    <x v="3"/>
    <x v="0"/>
    <n v="8"/>
    <x v="0"/>
    <x v="11"/>
    <m/>
  </r>
  <r>
    <s v="20/4/2025"/>
    <s v="Sina"/>
    <s v="Female"/>
    <s v="Vaitele"/>
    <n v="0"/>
    <s v="Nuu"/>
    <x v="0"/>
    <x v="3"/>
    <x v="3"/>
    <x v="3"/>
    <x v="0"/>
    <n v="8"/>
    <x v="0"/>
    <x v="11"/>
    <m/>
  </r>
  <r>
    <s v="21/4/2025"/>
    <s v="Farani"/>
    <s v="Male"/>
    <s v="Tufulele"/>
    <n v="0"/>
    <s v="Nuu"/>
    <x v="0"/>
    <x v="3"/>
    <x v="3"/>
    <x v="3"/>
    <x v="0"/>
    <n v="20"/>
    <x v="0"/>
    <x v="12"/>
    <m/>
  </r>
  <r>
    <s v="25/04/2025"/>
    <s v="Tui"/>
    <s v="Male"/>
    <s v="Vaimoso"/>
    <n v="77716631"/>
    <s v="Nuu"/>
    <x v="0"/>
    <x v="3"/>
    <x v="3"/>
    <x v="3"/>
    <x v="0"/>
    <n v="50"/>
    <x v="0"/>
    <x v="10"/>
    <m/>
  </r>
  <r>
    <s v="25/04/2025"/>
    <s v="Talo"/>
    <s v="Male"/>
    <s v="Tafitoala"/>
    <n v="7206455"/>
    <s v="Nuu"/>
    <x v="0"/>
    <x v="3"/>
    <x v="3"/>
    <x v="3"/>
    <x v="0"/>
    <n v="5"/>
    <x v="0"/>
    <x v="4"/>
    <m/>
  </r>
  <r>
    <s v="25/04/2025"/>
    <s v="Francis Wulf"/>
    <s v="Male"/>
    <s v="Vailoa Faleata"/>
    <n v="7383660"/>
    <s v="Nuu"/>
    <x v="0"/>
    <x v="3"/>
    <x v="3"/>
    <x v="3"/>
    <x v="0"/>
    <n v="5"/>
    <x v="0"/>
    <x v="4"/>
    <m/>
  </r>
  <r>
    <s v="27/4/2025"/>
    <s v="Paulo"/>
    <s v="Male"/>
    <s v="Nuu fou"/>
    <n v="7246242"/>
    <s v="Nuu"/>
    <x v="0"/>
    <x v="3"/>
    <x v="3"/>
    <x v="3"/>
    <x v="0"/>
    <n v="10"/>
    <x v="1"/>
    <x v="2"/>
    <m/>
  </r>
  <r>
    <s v="29/04/2025"/>
    <s v="Francis"/>
    <s v="Male"/>
    <s v="Tulaele"/>
    <n v="7255941"/>
    <s v="Nuu"/>
    <x v="0"/>
    <x v="3"/>
    <x v="3"/>
    <x v="3"/>
    <x v="0"/>
    <n v="10"/>
    <x v="0"/>
    <x v="5"/>
    <m/>
  </r>
  <r>
    <s v="29/04/2025"/>
    <s v="Peter Lui"/>
    <s v="Male"/>
    <s v="Vaoala"/>
    <n v="7739381"/>
    <s v="Nuu"/>
    <x v="0"/>
    <x v="3"/>
    <x v="3"/>
    <x v="3"/>
    <x v="0"/>
    <n v="10"/>
    <x v="0"/>
    <x v="5"/>
    <m/>
  </r>
  <r>
    <s v="29/04/2025"/>
    <s v="Tom Ah Yen"/>
    <s v="Male"/>
    <s v="Lotopa"/>
    <n v="7367111"/>
    <s v="Nuu"/>
    <x v="0"/>
    <x v="3"/>
    <x v="3"/>
    <x v="3"/>
    <x v="0"/>
    <n v="1"/>
    <x v="0"/>
    <x v="2"/>
    <m/>
  </r>
  <r>
    <s v="29/04/2025"/>
    <s v="Seleni"/>
    <s v="Male"/>
    <s v="Falelauniu"/>
    <n v="0"/>
    <s v="Nuu"/>
    <x v="0"/>
    <x v="3"/>
    <x v="3"/>
    <x v="3"/>
    <x v="0"/>
    <n v="10"/>
    <x v="0"/>
    <x v="13"/>
    <m/>
  </r>
  <r>
    <s v="29/04/2025"/>
    <s v="Salanoa"/>
    <s v="Female"/>
    <s v="Papata"/>
    <n v="0"/>
    <s v="Nuu"/>
    <x v="0"/>
    <x v="3"/>
    <x v="3"/>
    <x v="3"/>
    <x v="0"/>
    <n v="10"/>
    <x v="0"/>
    <x v="5"/>
    <m/>
  </r>
  <r>
    <s v="29/04/2025"/>
    <s v="Laralle"/>
    <s v="Female"/>
    <s v="Vaigaga"/>
    <n v="7651920"/>
    <s v="Nuu"/>
    <x v="0"/>
    <x v="3"/>
    <x v="3"/>
    <x v="3"/>
    <x v="0"/>
    <n v="5"/>
    <x v="0"/>
    <x v="4"/>
    <m/>
  </r>
  <r>
    <s v="29/04/2025"/>
    <s v="Rhonda"/>
    <s v="Female"/>
    <s v="Lotopa"/>
    <n v="0"/>
    <s v="Nuu"/>
    <x v="0"/>
    <x v="3"/>
    <x v="3"/>
    <x v="3"/>
    <x v="0"/>
    <n v="4"/>
    <x v="0"/>
    <x v="1"/>
    <m/>
  </r>
  <r>
    <s v="29/04/2025"/>
    <s v="Witness Valoga"/>
    <s v="Female"/>
    <s v="Saluafata"/>
    <n v="7284389"/>
    <s v="Nuu"/>
    <x v="0"/>
    <x v="3"/>
    <x v="3"/>
    <x v="3"/>
    <x v="0"/>
    <n v="5"/>
    <x v="0"/>
    <x v="4"/>
    <m/>
  </r>
  <r>
    <s v="29/04/2025"/>
    <s v="Ualesi"/>
    <s v="Female"/>
    <s v="Faleula"/>
    <n v="7271099"/>
    <s v="Nuu"/>
    <x v="0"/>
    <x v="3"/>
    <x v="3"/>
    <x v="3"/>
    <x v="0"/>
    <n v="3"/>
    <x v="0"/>
    <x v="14"/>
    <m/>
  </r>
  <r>
    <s v="30/4/2025"/>
    <s v="Uaine"/>
    <s v="Female"/>
    <s v="Maninoa Siumu"/>
    <n v="7341788"/>
    <s v="Nuu"/>
    <x v="0"/>
    <x v="3"/>
    <x v="3"/>
    <x v="3"/>
    <x v="0"/>
    <n v="30"/>
    <x v="0"/>
    <x v="7"/>
    <m/>
  </r>
  <r>
    <s v="30/4/2025"/>
    <s v="Jesse"/>
    <s v="Female"/>
    <s v="Lepa"/>
    <n v="7223426"/>
    <s v="Nuu"/>
    <x v="0"/>
    <x v="3"/>
    <x v="3"/>
    <x v="3"/>
    <x v="0"/>
    <n v="5"/>
    <x v="0"/>
    <x v="4"/>
    <m/>
  </r>
  <r>
    <s v="30/4/2025"/>
    <s v="Aperaamo"/>
    <s v="Male"/>
    <s v="Vaitele Uta"/>
    <n v="7160607"/>
    <s v="Nuu"/>
    <x v="0"/>
    <x v="3"/>
    <x v="3"/>
    <x v="3"/>
    <x v="0"/>
    <n v="12"/>
    <x v="0"/>
    <x v="3"/>
    <m/>
  </r>
  <r>
    <d v="2025-01-04T00:00:00"/>
    <s v="Chris"/>
    <s v="Male"/>
    <s v="Alafua"/>
    <n v="0"/>
    <s v="Nuu"/>
    <x v="3"/>
    <x v="4"/>
    <x v="4"/>
    <x v="4"/>
    <x v="0"/>
    <n v="1"/>
    <x v="0"/>
    <x v="2"/>
    <m/>
  </r>
  <r>
    <s v="24/4/2025"/>
    <s v="Fuimaono"/>
    <s v="Male"/>
    <s v="Siusega"/>
    <n v="0"/>
    <s v="Nuu"/>
    <x v="3"/>
    <x v="4"/>
    <x v="4"/>
    <x v="4"/>
    <x v="0"/>
    <n v="5"/>
    <x v="0"/>
    <x v="4"/>
    <m/>
  </r>
  <r>
    <s v="24/4/2025"/>
    <s v="Penina"/>
    <s v="Female"/>
    <s v="Fasitoo tai"/>
    <n v="0"/>
    <s v="Nuu"/>
    <x v="3"/>
    <x v="4"/>
    <x v="4"/>
    <x v="4"/>
    <x v="0"/>
    <n v="10"/>
    <x v="0"/>
    <x v="5"/>
    <m/>
  </r>
  <r>
    <d v="2025-06-04T00:00:00"/>
    <s v="Afiafi"/>
    <s v="Female"/>
    <s v="Saanapu"/>
    <n v="0"/>
    <s v="Nuu"/>
    <x v="0"/>
    <x v="5"/>
    <x v="5"/>
    <x v="5"/>
    <x v="0"/>
    <n v="5"/>
    <x v="0"/>
    <x v="4"/>
    <m/>
  </r>
  <r>
    <d v="2025-07-04T00:00:00"/>
    <s v="Su'a &amp; Paulo"/>
    <s v="Female"/>
    <s v="Vaimoso/Tauese"/>
    <n v="7503637"/>
    <s v="Nuu"/>
    <x v="0"/>
    <x v="5"/>
    <x v="5"/>
    <x v="5"/>
    <x v="0"/>
    <n v="5"/>
    <x v="0"/>
    <x v="4"/>
    <m/>
  </r>
  <r>
    <d v="2025-09-04T00:00:00"/>
    <s v="Pisa"/>
    <s v="Female"/>
    <s v="Asau"/>
    <n v="0"/>
    <s v="Nuu"/>
    <x v="0"/>
    <x v="5"/>
    <x v="5"/>
    <x v="5"/>
    <x v="0"/>
    <n v="3"/>
    <x v="0"/>
    <x v="14"/>
    <m/>
  </r>
  <r>
    <d v="2025-10-04T00:00:00"/>
    <s v="Kuini"/>
    <s v="Male"/>
    <s v="Vailima"/>
    <n v="0"/>
    <s v="Nuu"/>
    <x v="0"/>
    <x v="5"/>
    <x v="5"/>
    <x v="5"/>
    <x v="0"/>
    <n v="5"/>
    <x v="0"/>
    <x v="4"/>
    <m/>
  </r>
  <r>
    <s v="14/4/2025"/>
    <s v="Sua"/>
    <s v="Male"/>
    <s v="Lepea"/>
    <n v="0"/>
    <s v="Nuu"/>
    <x v="0"/>
    <x v="5"/>
    <x v="5"/>
    <x v="5"/>
    <x v="0"/>
    <n v="4"/>
    <x v="0"/>
    <x v="1"/>
    <m/>
  </r>
  <r>
    <s v="15/4/2025"/>
    <s v="Vaai"/>
    <s v="Female"/>
    <s v="Vaivase tai"/>
    <n v="7527032"/>
    <s v="Nuu"/>
    <x v="0"/>
    <x v="5"/>
    <x v="5"/>
    <x v="5"/>
    <x v="0"/>
    <n v="5"/>
    <x v="0"/>
    <x v="4"/>
    <m/>
  </r>
  <r>
    <s v="18/4/2025"/>
    <s v="Pamela"/>
    <s v="Female"/>
    <s v="Manunu"/>
    <n v="7365975"/>
    <s v="Nuu"/>
    <x v="0"/>
    <x v="5"/>
    <x v="5"/>
    <x v="5"/>
    <x v="0"/>
    <n v="5"/>
    <x v="0"/>
    <x v="4"/>
    <m/>
  </r>
  <r>
    <s v="19/4/2025"/>
    <s v="Ana Feli"/>
    <s v="Female"/>
    <s v="Fasitoo Uta"/>
    <n v="7305078"/>
    <s v="Nuu"/>
    <x v="0"/>
    <x v="5"/>
    <x v="5"/>
    <x v="5"/>
    <x v="0"/>
    <n v="3"/>
    <x v="0"/>
    <x v="14"/>
    <m/>
  </r>
  <r>
    <s v="19/4/2025"/>
    <s v="Tui"/>
    <s v="Male"/>
    <s v="Vaimoso"/>
    <n v="7771631"/>
    <s v="Nuu"/>
    <x v="0"/>
    <x v="5"/>
    <x v="5"/>
    <x v="5"/>
    <x v="0"/>
    <n v="12"/>
    <x v="0"/>
    <x v="3"/>
    <m/>
  </r>
  <r>
    <s v="20/4/2025"/>
    <s v="Sisi"/>
    <s v="Female"/>
    <s v="Solosolo"/>
    <n v="7226654"/>
    <s v="Nuu"/>
    <x v="0"/>
    <x v="5"/>
    <x v="5"/>
    <x v="5"/>
    <x v="0"/>
    <n v="4"/>
    <x v="0"/>
    <x v="1"/>
    <m/>
  </r>
  <r>
    <s v="20/4/2025"/>
    <s v="Patau Vee"/>
    <s v="Male"/>
    <s v="Vaimoso"/>
    <n v="0"/>
    <s v="Nuu"/>
    <x v="0"/>
    <x v="5"/>
    <x v="5"/>
    <x v="5"/>
    <x v="0"/>
    <n v="2"/>
    <x v="0"/>
    <x v="6"/>
    <m/>
  </r>
  <r>
    <s v="23/4/2025"/>
    <s v="Sam"/>
    <s v="Male"/>
    <s v="Saleimoa"/>
    <n v="7559537"/>
    <s v="Nuu"/>
    <x v="0"/>
    <x v="5"/>
    <x v="5"/>
    <x v="5"/>
    <x v="0"/>
    <n v="6"/>
    <x v="0"/>
    <x v="15"/>
    <m/>
  </r>
  <r>
    <s v="26/4/2025"/>
    <s v="Elepise"/>
    <s v="Male"/>
    <s v="Vaivase Uta"/>
    <n v="7718864"/>
    <s v="Nuu"/>
    <x v="0"/>
    <x v="5"/>
    <x v="5"/>
    <x v="5"/>
    <x v="0"/>
    <n v="2"/>
    <x v="0"/>
    <x v="6"/>
    <m/>
  </r>
  <r>
    <s v="27/4/2025"/>
    <s v="Tapu"/>
    <s v="Female"/>
    <s v="Faatoia"/>
    <n v="7297984"/>
    <s v="Nuu"/>
    <x v="0"/>
    <x v="5"/>
    <x v="5"/>
    <x v="5"/>
    <x v="0"/>
    <n v="3"/>
    <x v="0"/>
    <x v="14"/>
    <m/>
  </r>
  <r>
    <s v="27/4/2025"/>
    <s v="Kaio"/>
    <s v="Male"/>
    <s v="Faleatiu"/>
    <n v="0"/>
    <s v="Nuu"/>
    <x v="0"/>
    <x v="5"/>
    <x v="5"/>
    <x v="5"/>
    <x v="0"/>
    <n v="5"/>
    <x v="0"/>
    <x v="4"/>
    <m/>
  </r>
  <r>
    <s v="28/4/2025"/>
    <s v="Tafaoga Erika"/>
    <s v="Female"/>
    <s v="Fasitoo Tai"/>
    <n v="0"/>
    <s v="Nuu"/>
    <x v="0"/>
    <x v="5"/>
    <x v="5"/>
    <x v="5"/>
    <x v="0"/>
    <n v="3"/>
    <x v="0"/>
    <x v="14"/>
    <m/>
  </r>
  <r>
    <s v="28/4/2025"/>
    <s v="khan"/>
    <s v="Female"/>
    <s v="Samatau"/>
    <n v="0"/>
    <s v="Nuu"/>
    <x v="0"/>
    <x v="5"/>
    <x v="5"/>
    <x v="5"/>
    <x v="0"/>
    <n v="7"/>
    <x v="0"/>
    <x v="16"/>
    <m/>
  </r>
  <r>
    <s v="28/4/2025"/>
    <s v="Tiresa"/>
    <s v="Female"/>
    <s v="Siumu"/>
    <n v="0"/>
    <s v="Nuu"/>
    <x v="0"/>
    <x v="5"/>
    <x v="5"/>
    <x v="5"/>
    <x v="0"/>
    <n v="3"/>
    <x v="0"/>
    <x v="14"/>
    <m/>
  </r>
  <r>
    <s v="28/4/2025"/>
    <s v="Ana"/>
    <s v="Female"/>
    <s v="Vaitele Fou"/>
    <n v="0"/>
    <s v="Nuu"/>
    <x v="0"/>
    <x v="5"/>
    <x v="5"/>
    <x v="5"/>
    <x v="0"/>
    <n v="4"/>
    <x v="0"/>
    <x v="1"/>
    <m/>
  </r>
  <r>
    <s v="29/04/2025"/>
    <s v="Tom Ah Yen"/>
    <s v="Male"/>
    <s v="Lotopa"/>
    <n v="7367111"/>
    <s v="Nuu"/>
    <x v="0"/>
    <x v="5"/>
    <x v="5"/>
    <x v="5"/>
    <x v="0"/>
    <n v="2"/>
    <x v="0"/>
    <x v="6"/>
    <m/>
  </r>
  <r>
    <s v="29/04/2025"/>
    <s v="Ivona"/>
    <s v="Female"/>
    <s v="Puipa'a"/>
    <n v="0"/>
    <s v="Nuu"/>
    <x v="0"/>
    <x v="5"/>
    <x v="5"/>
    <x v="5"/>
    <x v="0"/>
    <n v="5"/>
    <x v="0"/>
    <x v="4"/>
    <m/>
  </r>
  <r>
    <s v="29/04/2025"/>
    <s v="Penina Khan"/>
    <s v="Female"/>
    <s v="Samatau"/>
    <n v="7689920"/>
    <s v="Nuu"/>
    <x v="0"/>
    <x v="5"/>
    <x v="5"/>
    <x v="5"/>
    <x v="0"/>
    <n v="8"/>
    <x v="0"/>
    <x v="11"/>
    <m/>
  </r>
  <r>
    <s v="29/04/2025"/>
    <s v="Lusia Pouniu"/>
    <s v="Female"/>
    <s v="Leulumoega"/>
    <n v="7594465"/>
    <s v="Nuu"/>
    <x v="0"/>
    <x v="0"/>
    <x v="0"/>
    <x v="6"/>
    <x v="0"/>
    <n v="24"/>
    <x v="0"/>
    <x v="17"/>
    <m/>
  </r>
  <r>
    <d v="2025-03-04T00:00:00"/>
    <s v="Wendy"/>
    <s v="Female"/>
    <s v="Tiapapata"/>
    <n v="7611195"/>
    <s v="Nuu"/>
    <x v="0"/>
    <x v="6"/>
    <x v="6"/>
    <x v="7"/>
    <x v="0"/>
    <n v="10"/>
    <x v="0"/>
    <x v="5"/>
    <m/>
  </r>
  <r>
    <d v="2025-07-04T00:00:00"/>
    <s v="Chris"/>
    <s v="Male"/>
    <s v="Taufusi"/>
    <n v="7291454"/>
    <s v="Nuu"/>
    <x v="0"/>
    <x v="6"/>
    <x v="6"/>
    <x v="7"/>
    <x v="0"/>
    <n v="1"/>
    <x v="0"/>
    <x v="2"/>
    <m/>
  </r>
  <r>
    <d v="2025-03-04T00:00:00"/>
    <s v="Wendy"/>
    <s v="Female"/>
    <s v="Tiapapata"/>
    <n v="7611195"/>
    <s v="Nuu"/>
    <x v="2"/>
    <x v="2"/>
    <x v="2"/>
    <x v="8"/>
    <x v="0"/>
    <n v="10"/>
    <x v="0"/>
    <x v="5"/>
    <m/>
  </r>
  <r>
    <d v="2025-03-04T00:00:00"/>
    <s v="Aperaamo"/>
    <s v="Male"/>
    <s v="Vaitele Uta"/>
    <n v="7160607"/>
    <s v="Nuu"/>
    <x v="2"/>
    <x v="2"/>
    <x v="2"/>
    <x v="8"/>
    <x v="0"/>
    <n v="10"/>
    <x v="0"/>
    <x v="5"/>
    <m/>
  </r>
  <r>
    <d v="2025-04-04T00:00:00"/>
    <s v="Vaeluaga Ualesi"/>
    <s v="Female"/>
    <s v="Nuu fou"/>
    <n v="7269700"/>
    <s v="Nuu"/>
    <x v="2"/>
    <x v="2"/>
    <x v="2"/>
    <x v="8"/>
    <x v="0"/>
    <n v="3"/>
    <x v="0"/>
    <x v="2"/>
    <m/>
  </r>
  <r>
    <d v="2025-05-04T00:00:00"/>
    <s v="Grace"/>
    <s v="Female"/>
    <s v="Tuanai"/>
    <n v="7598597"/>
    <s v="Nuu"/>
    <x v="2"/>
    <x v="2"/>
    <x v="2"/>
    <x v="8"/>
    <x v="0"/>
    <n v="1"/>
    <x v="0"/>
    <x v="2"/>
    <m/>
  </r>
  <r>
    <d v="2025-06-04T00:00:00"/>
    <s v="Maupenei"/>
    <s v="Female"/>
    <s v="Tafaigata"/>
    <n v="0"/>
    <s v="Nuu"/>
    <x v="2"/>
    <x v="2"/>
    <x v="2"/>
    <x v="8"/>
    <x v="0"/>
    <n v="5"/>
    <x v="0"/>
    <x v="4"/>
    <m/>
  </r>
  <r>
    <d v="2025-06-04T00:00:00"/>
    <s v="Leituala Matalavea"/>
    <s v="Female"/>
    <s v="Vailele"/>
    <n v="7700495"/>
    <s v="Nuu"/>
    <x v="2"/>
    <x v="2"/>
    <x v="2"/>
    <x v="8"/>
    <x v="0"/>
    <n v="4"/>
    <x v="0"/>
    <x v="1"/>
    <m/>
  </r>
  <r>
    <d v="2025-07-04T00:00:00"/>
    <s v="Chris"/>
    <s v="Male"/>
    <s v="Taufusi"/>
    <n v="7291454"/>
    <s v="Nuu"/>
    <x v="2"/>
    <x v="2"/>
    <x v="2"/>
    <x v="8"/>
    <x v="0"/>
    <n v="1"/>
    <x v="0"/>
    <x v="2"/>
    <m/>
  </r>
  <r>
    <d v="2025-09-04T00:00:00"/>
    <s v="Zep"/>
    <s v="Male"/>
    <s v="Vaoala"/>
    <n v="0"/>
    <s v="Nuu"/>
    <x v="2"/>
    <x v="2"/>
    <x v="2"/>
    <x v="8"/>
    <x v="0"/>
    <n v="4"/>
    <x v="0"/>
    <x v="1"/>
    <m/>
  </r>
  <r>
    <d v="2025-10-05T00:00:00"/>
    <s v="Navy"/>
    <s v="Male"/>
    <s v="Vaoala"/>
    <n v="0"/>
    <s v="Nuu"/>
    <x v="2"/>
    <x v="2"/>
    <x v="2"/>
    <x v="8"/>
    <x v="0"/>
    <n v="10"/>
    <x v="0"/>
    <x v="5"/>
    <m/>
  </r>
  <r>
    <d v="2025-10-04T00:00:00"/>
    <s v="Kuini"/>
    <s v="Male"/>
    <s v="Vailima"/>
    <n v="0"/>
    <s v="Nuu"/>
    <x v="2"/>
    <x v="2"/>
    <x v="2"/>
    <x v="8"/>
    <x v="0"/>
    <n v="5"/>
    <x v="0"/>
    <x v="4"/>
    <m/>
  </r>
  <r>
    <d v="2025-12-04T00:00:00"/>
    <s v="Ina"/>
    <s v="Female"/>
    <s v="Vaivase tai"/>
    <n v="0"/>
    <s v="Nuu"/>
    <x v="2"/>
    <x v="2"/>
    <x v="2"/>
    <x v="8"/>
    <x v="0"/>
    <n v="5"/>
    <x v="0"/>
    <x v="4"/>
    <m/>
  </r>
  <r>
    <d v="2025-12-04T00:00:00"/>
    <s v="Tapu"/>
    <s v="Male"/>
    <s v="Faatoia"/>
    <n v="0"/>
    <s v="Nuu"/>
    <x v="2"/>
    <x v="2"/>
    <x v="2"/>
    <x v="8"/>
    <x v="0"/>
    <n v="30"/>
    <x v="0"/>
    <x v="7"/>
    <m/>
  </r>
  <r>
    <s v="16/4/2025"/>
    <s v="Suela"/>
    <s v="Female"/>
    <s v="Saleimoa"/>
    <n v="7504953"/>
    <s v="Nuu"/>
    <x v="2"/>
    <x v="2"/>
    <x v="2"/>
    <x v="8"/>
    <x v="0"/>
    <n v="3"/>
    <x v="0"/>
    <x v="14"/>
    <m/>
  </r>
  <r>
    <s v="24/4/2025"/>
    <s v="Esera"/>
    <s v="Male"/>
    <s v="Vaitele"/>
    <n v="7706092"/>
    <s v="Nuu"/>
    <x v="2"/>
    <x v="2"/>
    <x v="2"/>
    <x v="8"/>
    <x v="0"/>
    <n v="4"/>
    <x v="0"/>
    <x v="1"/>
    <m/>
  </r>
  <r>
    <s v="26/4/2025"/>
    <s v="Ronald"/>
    <s v="Male"/>
    <s v="Nuu fou"/>
    <n v="7578964"/>
    <s v="Nuu"/>
    <x v="2"/>
    <x v="2"/>
    <x v="2"/>
    <x v="8"/>
    <x v="0"/>
    <n v="5"/>
    <x v="0"/>
    <x v="4"/>
    <m/>
  </r>
  <r>
    <s v="27/4/2025"/>
    <s v="Dulcie"/>
    <s v="Female"/>
    <s v="Aleisa"/>
    <n v="7635413"/>
    <s v="Nuu"/>
    <x v="2"/>
    <x v="2"/>
    <x v="2"/>
    <x v="8"/>
    <x v="0"/>
    <n v="5"/>
    <x v="0"/>
    <x v="2"/>
    <m/>
  </r>
  <r>
    <s v="27/4/2025"/>
    <s v="Tapu"/>
    <s v="Female"/>
    <s v="Faatoia"/>
    <n v="7297984"/>
    <s v="Nuu"/>
    <x v="2"/>
    <x v="2"/>
    <x v="2"/>
    <x v="8"/>
    <x v="0"/>
    <n v="20"/>
    <x v="0"/>
    <x v="12"/>
    <m/>
  </r>
  <r>
    <s v="28/4/2025"/>
    <s v="khan"/>
    <s v="Female"/>
    <s v="Samatau"/>
    <n v="0"/>
    <s v="Nuu"/>
    <x v="2"/>
    <x v="2"/>
    <x v="2"/>
    <x v="8"/>
    <x v="0"/>
    <n v="6"/>
    <x v="0"/>
    <x v="15"/>
    <m/>
  </r>
  <r>
    <s v="29/04/2025"/>
    <s v="Rhonda"/>
    <s v="Female"/>
    <s v="Lotopa"/>
    <n v="0"/>
    <s v="Nuu"/>
    <x v="2"/>
    <x v="2"/>
    <x v="2"/>
    <x v="8"/>
    <x v="0"/>
    <n v="3"/>
    <x v="0"/>
    <x v="14"/>
    <m/>
  </r>
  <r>
    <s v="29/04/2025"/>
    <s v="Penina Khan"/>
    <s v="Female"/>
    <s v="Samatau"/>
    <n v="7689920"/>
    <s v="Nuu"/>
    <x v="2"/>
    <x v="2"/>
    <x v="2"/>
    <x v="8"/>
    <x v="0"/>
    <n v="20"/>
    <x v="0"/>
    <x v="5"/>
    <m/>
  </r>
  <r>
    <s v="30/4/2025"/>
    <s v="Agnes Florist"/>
    <s v="Female"/>
    <s v="Vaivase Uta"/>
    <n v="20492"/>
    <s v="Nuu"/>
    <x v="2"/>
    <x v="2"/>
    <x v="2"/>
    <x v="8"/>
    <x v="0"/>
    <n v="10"/>
    <x v="0"/>
    <x v="5"/>
    <m/>
  </r>
  <r>
    <s v="30/4/2025"/>
    <s v="Sieni"/>
    <s v="Female"/>
    <s v="Tuanai"/>
    <n v="0"/>
    <s v="Nuu"/>
    <x v="2"/>
    <x v="2"/>
    <x v="2"/>
    <x v="8"/>
    <x v="0"/>
    <n v="2"/>
    <x v="0"/>
    <x v="6"/>
    <m/>
  </r>
  <r>
    <d v="2025-02-04T00:00:00"/>
    <s v="Potoae"/>
    <s v="Male"/>
    <s v="Faleula"/>
    <n v="0"/>
    <s v="Nuu"/>
    <x v="0"/>
    <x v="3"/>
    <x v="3"/>
    <x v="9"/>
    <x v="0"/>
    <n v="6"/>
    <x v="0"/>
    <x v="15"/>
    <m/>
  </r>
  <r>
    <d v="2025-02-04T00:00:00"/>
    <s v="Tolo"/>
    <s v="Male"/>
    <s v="Vailima"/>
    <n v="0"/>
    <s v="Nuu"/>
    <x v="0"/>
    <x v="3"/>
    <x v="3"/>
    <x v="9"/>
    <x v="0"/>
    <n v="5"/>
    <x v="0"/>
    <x v="4"/>
    <m/>
  </r>
  <r>
    <d v="2025-02-04T00:00:00"/>
    <s v="Ana"/>
    <s v="Female"/>
    <s v="Seesee"/>
    <n v="7205061"/>
    <s v="Nuu"/>
    <x v="0"/>
    <x v="3"/>
    <x v="3"/>
    <x v="9"/>
    <x v="0"/>
    <n v="10"/>
    <x v="0"/>
    <x v="5"/>
    <m/>
  </r>
  <r>
    <d v="2025-02-04T00:00:00"/>
    <s v="Tia"/>
    <s v="Male"/>
    <s v="Falelatai"/>
    <n v="0"/>
    <s v="Nuu"/>
    <x v="0"/>
    <x v="3"/>
    <x v="3"/>
    <x v="9"/>
    <x v="0"/>
    <n v="20"/>
    <x v="0"/>
    <x v="12"/>
    <m/>
  </r>
  <r>
    <d v="2025-03-04T00:00:00"/>
    <s v="Wendy"/>
    <s v="Female"/>
    <s v="Tiapapata"/>
    <n v="7611195"/>
    <s v="Nuu"/>
    <x v="0"/>
    <x v="3"/>
    <x v="3"/>
    <x v="9"/>
    <x v="0"/>
    <n v="10"/>
    <x v="0"/>
    <x v="5"/>
    <m/>
  </r>
  <r>
    <d v="2025-03-04T00:00:00"/>
    <s v="Aleluia"/>
    <s v="Female"/>
    <s v="Nofoalii"/>
    <n v="7347725"/>
    <s v="Nuu"/>
    <x v="0"/>
    <x v="3"/>
    <x v="3"/>
    <x v="9"/>
    <x v="0"/>
    <n v="15"/>
    <x v="0"/>
    <x v="18"/>
    <m/>
  </r>
  <r>
    <d v="2025-07-04T00:00:00"/>
    <s v="Millie"/>
    <s v="Female"/>
    <s v="Vaitele"/>
    <n v="7148073"/>
    <s v="Nuu"/>
    <x v="0"/>
    <x v="3"/>
    <x v="3"/>
    <x v="9"/>
    <x v="0"/>
    <n v="15"/>
    <x v="0"/>
    <x v="18"/>
    <m/>
  </r>
  <r>
    <d v="2025-07-04T00:00:00"/>
    <s v="Su'a &amp; Paulo"/>
    <s v="Female"/>
    <s v="Vaimoso/Tauese"/>
    <n v="7503637"/>
    <s v="Nuu"/>
    <x v="0"/>
    <x v="3"/>
    <x v="3"/>
    <x v="9"/>
    <x v="0"/>
    <n v="5"/>
    <x v="0"/>
    <x v="4"/>
    <m/>
  </r>
  <r>
    <d v="2025-07-04T00:00:00"/>
    <s v="Ioelu Siamani"/>
    <s v="Male"/>
    <s v="Siumu"/>
    <n v="7205929"/>
    <s v="Nuu"/>
    <x v="0"/>
    <x v="3"/>
    <x v="3"/>
    <x v="9"/>
    <x v="0"/>
    <n v="50"/>
    <x v="0"/>
    <x v="10"/>
    <m/>
  </r>
  <r>
    <d v="2025-09-04T00:00:00"/>
    <s v="Sio"/>
    <s v="Male"/>
    <s v="MTC"/>
    <n v="0"/>
    <s v="Nuu"/>
    <x v="0"/>
    <x v="3"/>
    <x v="3"/>
    <x v="9"/>
    <x v="0"/>
    <n v="10"/>
    <x v="0"/>
    <x v="5"/>
    <m/>
  </r>
  <r>
    <s v="15/4/2025"/>
    <s v="Vaai"/>
    <s v="Female"/>
    <s v="Vaivase tai"/>
    <n v="7527032"/>
    <s v="Nuu"/>
    <x v="0"/>
    <x v="3"/>
    <x v="3"/>
    <x v="9"/>
    <x v="0"/>
    <n v="5"/>
    <x v="0"/>
    <x v="4"/>
    <m/>
  </r>
  <r>
    <s v="15/4/2025"/>
    <s v="Tupai"/>
    <s v="Male"/>
    <s v="Malie"/>
    <n v="7502007"/>
    <s v="Nuu"/>
    <x v="0"/>
    <x v="3"/>
    <x v="3"/>
    <x v="9"/>
    <x v="0"/>
    <n v="40"/>
    <x v="0"/>
    <x v="0"/>
    <m/>
  </r>
  <r>
    <s v="16/4/2025"/>
    <s v="Rev Panapa"/>
    <s v="Male"/>
    <s v="Malie"/>
    <n v="0"/>
    <s v="Nuu"/>
    <x v="0"/>
    <x v="3"/>
    <x v="3"/>
    <x v="9"/>
    <x v="0"/>
    <n v="5"/>
    <x v="0"/>
    <x v="4"/>
    <m/>
  </r>
  <r>
    <s v="17/42025"/>
    <s v="Pepe"/>
    <s v="Female"/>
    <s v="Manono"/>
    <n v="7364300"/>
    <s v="Nuu"/>
    <x v="0"/>
    <x v="3"/>
    <x v="3"/>
    <x v="9"/>
    <x v="0"/>
    <n v="3"/>
    <x v="0"/>
    <x v="14"/>
    <m/>
  </r>
  <r>
    <s v="19/4/2025"/>
    <s v="Tui"/>
    <s v="Male"/>
    <s v="Vaimoso"/>
    <n v="7771631"/>
    <s v="Nuu"/>
    <x v="0"/>
    <x v="3"/>
    <x v="3"/>
    <x v="9"/>
    <x v="0"/>
    <n v="8"/>
    <x v="0"/>
    <x v="11"/>
    <m/>
  </r>
  <r>
    <s v="20/4/2025"/>
    <s v="Sisi"/>
    <s v="Female"/>
    <s v="Solosolo"/>
    <n v="7226654"/>
    <s v="Nuu"/>
    <x v="0"/>
    <x v="3"/>
    <x v="3"/>
    <x v="9"/>
    <x v="0"/>
    <n v="6"/>
    <x v="0"/>
    <x v="15"/>
    <m/>
  </r>
  <r>
    <s v="23/4/2025"/>
    <s v="Vaialia"/>
    <s v="Female"/>
    <s v="Vaitele"/>
    <n v="7729639"/>
    <s v="Nuu"/>
    <x v="0"/>
    <x v="3"/>
    <x v="3"/>
    <x v="9"/>
    <x v="0"/>
    <n v="50"/>
    <x v="0"/>
    <x v="10"/>
    <m/>
  </r>
  <r>
    <s v="24/4/2025"/>
    <s v="Esera"/>
    <s v="Male"/>
    <s v="Vaitele"/>
    <n v="7706092"/>
    <s v="Nuu"/>
    <x v="0"/>
    <x v="3"/>
    <x v="3"/>
    <x v="9"/>
    <x v="0"/>
    <n v="12"/>
    <x v="0"/>
    <x v="3"/>
    <m/>
  </r>
  <r>
    <s v="25/04/2025"/>
    <s v="Francis Wulf"/>
    <s v="Male"/>
    <s v="Vailoa Faleata"/>
    <n v="7383660"/>
    <s v="Nuu"/>
    <x v="0"/>
    <x v="3"/>
    <x v="3"/>
    <x v="9"/>
    <x v="0"/>
    <n v="5"/>
    <x v="0"/>
    <x v="4"/>
    <m/>
  </r>
  <r>
    <s v="26/4/2025"/>
    <s v="Amanda"/>
    <s v="Male"/>
    <s v="Tapatapao"/>
    <n v="7636981"/>
    <s v="Nuu"/>
    <x v="0"/>
    <x v="3"/>
    <x v="3"/>
    <x v="9"/>
    <x v="0"/>
    <n v="20"/>
    <x v="0"/>
    <x v="12"/>
    <m/>
  </r>
  <r>
    <s v="26/4/2025"/>
    <s v="Elepise"/>
    <s v="Male"/>
    <s v="Vaivase Uta"/>
    <n v="7718864"/>
    <s v="Nuu"/>
    <x v="0"/>
    <x v="3"/>
    <x v="3"/>
    <x v="9"/>
    <x v="0"/>
    <n v="5"/>
    <x v="0"/>
    <x v="4"/>
    <m/>
  </r>
  <r>
    <s v="27/4/2025"/>
    <s v="Tui"/>
    <s v="Male"/>
    <s v="Vaimoso"/>
    <n v="0"/>
    <s v="Nuu"/>
    <x v="0"/>
    <x v="3"/>
    <x v="3"/>
    <x v="9"/>
    <x v="0"/>
    <n v="50"/>
    <x v="0"/>
    <x v="10"/>
    <m/>
  </r>
  <r>
    <s v="28/4/2025"/>
    <s v="Tafaoga Erika"/>
    <s v="Female"/>
    <s v="Fasitoo Tai"/>
    <n v="0"/>
    <s v="Nuu"/>
    <x v="0"/>
    <x v="3"/>
    <x v="3"/>
    <x v="9"/>
    <x v="0"/>
    <n v="4"/>
    <x v="0"/>
    <x v="1"/>
    <m/>
  </r>
  <r>
    <s v="28/4/2025"/>
    <s v="khan"/>
    <s v="Female"/>
    <s v="Samatau"/>
    <n v="0"/>
    <s v="Nuu"/>
    <x v="0"/>
    <x v="3"/>
    <x v="3"/>
    <x v="9"/>
    <x v="0"/>
    <n v="6"/>
    <x v="0"/>
    <x v="15"/>
    <m/>
  </r>
  <r>
    <s v="28/4/2025"/>
    <s v="Tiresa"/>
    <s v="Female"/>
    <s v="Siumu"/>
    <n v="0"/>
    <s v="Nuu"/>
    <x v="0"/>
    <x v="3"/>
    <x v="3"/>
    <x v="9"/>
    <x v="0"/>
    <n v="50"/>
    <x v="0"/>
    <x v="10"/>
    <m/>
  </r>
  <r>
    <s v="28/4/2025"/>
    <s v="Vaialia"/>
    <s v="Female"/>
    <s v="Vaitele"/>
    <n v="7729639"/>
    <s v="Nuu"/>
    <x v="0"/>
    <x v="3"/>
    <x v="3"/>
    <x v="9"/>
    <x v="0"/>
    <n v="50"/>
    <x v="0"/>
    <x v="10"/>
    <m/>
  </r>
  <r>
    <s v="28/4/2025"/>
    <s v="John"/>
    <s v="Male"/>
    <s v="Saluafata"/>
    <n v="0"/>
    <s v="Nuu"/>
    <x v="0"/>
    <x v="3"/>
    <x v="3"/>
    <x v="9"/>
    <x v="0"/>
    <n v="10"/>
    <x v="0"/>
    <x v="5"/>
    <m/>
  </r>
  <r>
    <s v="29/04/2025"/>
    <s v="Alofa Filipo"/>
    <s v="Male"/>
    <s v="Aleisa"/>
    <n v="0"/>
    <s v="Nuu"/>
    <x v="0"/>
    <x v="3"/>
    <x v="3"/>
    <x v="9"/>
    <x v="0"/>
    <n v="6"/>
    <x v="0"/>
    <x v="15"/>
    <m/>
  </r>
  <r>
    <s v="29/04/2025"/>
    <s v="Ainslea"/>
    <s v="Female"/>
    <s v="Vailima"/>
    <n v="0"/>
    <s v="Nuu"/>
    <x v="0"/>
    <x v="3"/>
    <x v="3"/>
    <x v="9"/>
    <x v="0"/>
    <n v="2"/>
    <x v="0"/>
    <x v="6"/>
    <m/>
  </r>
  <r>
    <s v="29/04/2025"/>
    <s v="Witness Valoga"/>
    <s v="Female"/>
    <s v="Saluafata"/>
    <n v="7284389"/>
    <s v="Nuu"/>
    <x v="0"/>
    <x v="3"/>
    <x v="3"/>
    <x v="9"/>
    <x v="0"/>
    <n v="10"/>
    <x v="0"/>
    <x v="5"/>
    <m/>
  </r>
  <r>
    <s v="29/04/2025"/>
    <s v="Farani"/>
    <s v="Male"/>
    <s v="Tufulele"/>
    <n v="7347592"/>
    <s v="Nuu"/>
    <x v="0"/>
    <x v="3"/>
    <x v="3"/>
    <x v="9"/>
    <x v="0"/>
    <n v="30"/>
    <x v="0"/>
    <x v="7"/>
    <m/>
  </r>
  <r>
    <s v="29/04/2025"/>
    <s v="Lasa"/>
    <s v="Male"/>
    <s v="Vaitele"/>
    <n v="7599218"/>
    <s v="Nuu"/>
    <x v="0"/>
    <x v="3"/>
    <x v="3"/>
    <x v="9"/>
    <x v="0"/>
    <n v="10"/>
    <x v="0"/>
    <x v="5"/>
    <m/>
  </r>
  <r>
    <s v="30/4/2025"/>
    <s v="Tapuai Viliamu"/>
    <s v="Male"/>
    <s v="Ulutogia"/>
    <n v="7251717"/>
    <s v="Nuu"/>
    <x v="0"/>
    <x v="3"/>
    <x v="3"/>
    <x v="9"/>
    <x v="0"/>
    <n v="10"/>
    <x v="0"/>
    <x v="5"/>
    <m/>
  </r>
  <r>
    <s v="30/4/2025"/>
    <s v="Fili"/>
    <s v="Female"/>
    <s v="Siusega"/>
    <n v="7369474"/>
    <s v="Nuu"/>
    <x v="0"/>
    <x v="3"/>
    <x v="3"/>
    <x v="9"/>
    <x v="0"/>
    <n v="10"/>
    <x v="0"/>
    <x v="5"/>
    <m/>
  </r>
  <r>
    <s v="30/4/2025"/>
    <s v="Tiumalu"/>
    <s v="Male"/>
    <s v="Satuimalufilufi"/>
    <n v="7366688"/>
    <s v="Nuu"/>
    <x v="0"/>
    <x v="3"/>
    <x v="3"/>
    <x v="9"/>
    <x v="0"/>
    <n v="80"/>
    <x v="0"/>
    <x v="19"/>
    <m/>
  </r>
  <r>
    <s v="30/4/2025"/>
    <s v="Aukusitino"/>
    <s v="Male"/>
    <s v="Mulivai"/>
    <n v="7600661"/>
    <s v="Nuu"/>
    <x v="0"/>
    <x v="3"/>
    <x v="3"/>
    <x v="9"/>
    <x v="0"/>
    <n v="20"/>
    <x v="0"/>
    <x v="12"/>
    <m/>
  </r>
  <r>
    <s v="24/4/2025"/>
    <s v="Penina"/>
    <s v="Female"/>
    <s v="Fasitoo tai"/>
    <n v="0"/>
    <s v="Nuu"/>
    <x v="3"/>
    <x v="7"/>
    <x v="7"/>
    <x v="10"/>
    <x v="0"/>
    <n v="10"/>
    <x v="0"/>
    <x v="5"/>
    <m/>
  </r>
  <r>
    <d v="2025-06-04T00:00:00"/>
    <s v="Pasami"/>
    <s v="Male"/>
    <s v="Moataa"/>
    <n v="0"/>
    <s v="Nuu"/>
    <x v="0"/>
    <x v="8"/>
    <x v="8"/>
    <x v="11"/>
    <x v="0"/>
    <n v="4"/>
    <x v="0"/>
    <x v="1"/>
    <m/>
  </r>
  <r>
    <d v="2025-07-04T00:00:00"/>
    <s v="Auala"/>
    <s v="Male"/>
    <s v="Matautu Lefaga"/>
    <n v="7590718"/>
    <s v="Nuu"/>
    <x v="0"/>
    <x v="8"/>
    <x v="8"/>
    <x v="11"/>
    <x v="0"/>
    <n v="50"/>
    <x v="0"/>
    <x v="10"/>
    <m/>
  </r>
  <r>
    <d v="2025-09-04T00:00:00"/>
    <s v="Zep"/>
    <s v="Male"/>
    <s v="Vaoala"/>
    <n v="0"/>
    <s v="Nuu"/>
    <x v="0"/>
    <x v="8"/>
    <x v="8"/>
    <x v="11"/>
    <x v="0"/>
    <n v="5"/>
    <x v="0"/>
    <x v="4"/>
    <m/>
  </r>
  <r>
    <d v="2025-09-04T00:00:00"/>
    <s v="Iosefa"/>
    <s v="Male"/>
    <s v="Sinalei Resort(Siumu)"/>
    <n v="7234044"/>
    <s v="Nuu"/>
    <x v="0"/>
    <x v="8"/>
    <x v="8"/>
    <x v="11"/>
    <x v="0"/>
    <n v="5"/>
    <x v="0"/>
    <x v="4"/>
    <m/>
  </r>
  <r>
    <d v="2025-12-04T00:00:00"/>
    <s v="Joe Ete"/>
    <s v="Male"/>
    <s v="Toamua"/>
    <n v="7504122"/>
    <s v="Nuu"/>
    <x v="0"/>
    <x v="8"/>
    <x v="8"/>
    <x v="11"/>
    <x v="0"/>
    <n v="20"/>
    <x v="0"/>
    <x v="12"/>
    <m/>
  </r>
  <r>
    <d v="2025-12-04T00:00:00"/>
    <s v="Ina"/>
    <s v="Female"/>
    <s v="Vaivase tai"/>
    <n v="0"/>
    <s v="Nuu"/>
    <x v="0"/>
    <x v="8"/>
    <x v="8"/>
    <x v="11"/>
    <x v="0"/>
    <n v="10"/>
    <x v="0"/>
    <x v="5"/>
    <m/>
  </r>
  <r>
    <d v="2025-12-04T00:00:00"/>
    <s v="Faatupu"/>
    <s v="Female"/>
    <s v="Vaitele"/>
    <n v="0"/>
    <s v="Nuu"/>
    <x v="0"/>
    <x v="8"/>
    <x v="8"/>
    <x v="11"/>
    <x v="0"/>
    <n v="10"/>
    <x v="0"/>
    <x v="5"/>
    <m/>
  </r>
  <r>
    <s v="14/4/2025"/>
    <s v="Sua"/>
    <s v="Male"/>
    <s v="Lepea"/>
    <n v="0"/>
    <s v="Nuu"/>
    <x v="0"/>
    <x v="8"/>
    <x v="8"/>
    <x v="11"/>
    <x v="0"/>
    <n v="8"/>
    <x v="0"/>
    <x v="11"/>
    <m/>
  </r>
  <r>
    <s v="15/4/2025"/>
    <s v="Peter"/>
    <s v="Male"/>
    <s v="Saina"/>
    <n v="0"/>
    <s v="Nuu"/>
    <x v="0"/>
    <x v="8"/>
    <x v="8"/>
    <x v="11"/>
    <x v="0"/>
    <n v="20"/>
    <x v="0"/>
    <x v="12"/>
    <m/>
  </r>
  <r>
    <s v="16/4/2025"/>
    <s v="Rev Panapa"/>
    <s v="Male"/>
    <s v="Malie"/>
    <n v="0"/>
    <s v="Nuu"/>
    <x v="0"/>
    <x v="8"/>
    <x v="8"/>
    <x v="11"/>
    <x v="0"/>
    <n v="10"/>
    <x v="0"/>
    <x v="5"/>
    <m/>
  </r>
  <r>
    <s v="16/4/2025"/>
    <s v="Suela"/>
    <s v="Female"/>
    <s v="Saleimoa"/>
    <n v="7504953"/>
    <s v="Nuu"/>
    <x v="0"/>
    <x v="8"/>
    <x v="8"/>
    <x v="11"/>
    <x v="0"/>
    <n v="4"/>
    <x v="0"/>
    <x v="1"/>
    <m/>
  </r>
  <r>
    <s v="17/4/2025"/>
    <s v="Tia"/>
    <s v="Male"/>
    <s v="Falelatai"/>
    <n v="0"/>
    <s v="Nuu"/>
    <x v="0"/>
    <x v="8"/>
    <x v="8"/>
    <x v="11"/>
    <x v="0"/>
    <n v="12"/>
    <x v="0"/>
    <x v="3"/>
    <m/>
  </r>
  <r>
    <s v="18/4/2025"/>
    <s v="Peter"/>
    <s v="Male"/>
    <s v="Saina"/>
    <n v="7356309"/>
    <s v="Nuu"/>
    <x v="0"/>
    <x v="8"/>
    <x v="8"/>
    <x v="11"/>
    <x v="0"/>
    <n v="10"/>
    <x v="0"/>
    <x v="5"/>
    <m/>
  </r>
  <r>
    <s v="19/4/2025"/>
    <s v="Ana Feli"/>
    <s v="Female"/>
    <s v="Fasitoo Uta"/>
    <n v="7305078"/>
    <s v="Nuu"/>
    <x v="0"/>
    <x v="8"/>
    <x v="8"/>
    <x v="11"/>
    <x v="0"/>
    <n v="5"/>
    <x v="0"/>
    <x v="4"/>
    <m/>
  </r>
  <r>
    <s v="19/4/2025"/>
    <s v="Tui"/>
    <s v="Male"/>
    <s v="Vaimoso"/>
    <n v="7771631"/>
    <s v="Nuu"/>
    <x v="0"/>
    <x v="8"/>
    <x v="8"/>
    <x v="11"/>
    <x v="0"/>
    <n v="20"/>
    <x v="0"/>
    <x v="12"/>
    <m/>
  </r>
  <r>
    <s v="22/4/2025"/>
    <s v="Misi"/>
    <s v="Male"/>
    <s v="Falelauniu"/>
    <n v="7288458"/>
    <s v="Nuu"/>
    <x v="0"/>
    <x v="8"/>
    <x v="8"/>
    <x v="11"/>
    <x v="0"/>
    <n v="5"/>
    <x v="0"/>
    <x v="20"/>
    <m/>
  </r>
  <r>
    <s v="22/4/2025"/>
    <s v="Sueina"/>
    <s v="Female"/>
    <s v="Vaitele Uta"/>
    <n v="7338048"/>
    <s v="Nuu"/>
    <x v="0"/>
    <x v="8"/>
    <x v="8"/>
    <x v="11"/>
    <x v="0"/>
    <n v="10"/>
    <x v="0"/>
    <x v="5"/>
    <m/>
  </r>
  <r>
    <s v="22/4/2025"/>
    <s v="Peter"/>
    <s v="Male"/>
    <s v="Saina"/>
    <n v="7356309"/>
    <s v="Nuu"/>
    <x v="0"/>
    <x v="8"/>
    <x v="8"/>
    <x v="11"/>
    <x v="0"/>
    <n v="10"/>
    <x v="0"/>
    <x v="5"/>
    <m/>
  </r>
  <r>
    <s v="23/4/2025"/>
    <s v="Sam"/>
    <s v="Male"/>
    <s v="Saleimoa"/>
    <n v="7559537"/>
    <s v="Nuu"/>
    <x v="0"/>
    <x v="8"/>
    <x v="8"/>
    <x v="11"/>
    <x v="0"/>
    <n v="2"/>
    <x v="0"/>
    <x v="2"/>
    <m/>
  </r>
  <r>
    <s v="23/4/2025"/>
    <s v="Sam Fuimaono"/>
    <s v="Male"/>
    <s v="Mutiatele"/>
    <n v="7685283"/>
    <s v="Nuu"/>
    <x v="0"/>
    <x v="8"/>
    <x v="8"/>
    <x v="11"/>
    <x v="0"/>
    <n v="5"/>
    <x v="0"/>
    <x v="4"/>
    <m/>
  </r>
  <r>
    <s v="24/4/2025"/>
    <s v="Esera"/>
    <s v="Male"/>
    <s v="Vaitele"/>
    <n v="7706092"/>
    <s v="Nuu"/>
    <x v="0"/>
    <x v="8"/>
    <x v="8"/>
    <x v="11"/>
    <x v="0"/>
    <n v="4"/>
    <x v="0"/>
    <x v="1"/>
    <m/>
  </r>
  <r>
    <s v="26/4/2025"/>
    <s v="Elepise"/>
    <s v="Male"/>
    <s v="Vaivase Uta"/>
    <n v="7718864"/>
    <s v="Nuu"/>
    <x v="0"/>
    <x v="8"/>
    <x v="8"/>
    <x v="11"/>
    <x v="0"/>
    <n v="5"/>
    <x v="0"/>
    <x v="4"/>
    <m/>
  </r>
  <r>
    <s v="26/4/2025"/>
    <s v="Emma"/>
    <s v="Female"/>
    <s v="Siusega"/>
    <n v="7516376"/>
    <s v="Nuu"/>
    <x v="0"/>
    <x v="8"/>
    <x v="8"/>
    <x v="11"/>
    <x v="0"/>
    <n v="5"/>
    <x v="0"/>
    <x v="4"/>
    <m/>
  </r>
  <r>
    <s v="27/4/2025"/>
    <s v="Kaio"/>
    <s v="Male"/>
    <s v="Faleatiu"/>
    <n v="0"/>
    <s v="Nuu"/>
    <x v="0"/>
    <x v="8"/>
    <x v="8"/>
    <x v="11"/>
    <x v="0"/>
    <n v="10"/>
    <x v="0"/>
    <x v="5"/>
    <m/>
  </r>
  <r>
    <s v="28/4/2025"/>
    <s v="Tafaoga Erika"/>
    <s v="Female"/>
    <s v="Fasitoo Tai"/>
    <n v="0"/>
    <s v="Nuu"/>
    <x v="0"/>
    <x v="8"/>
    <x v="8"/>
    <x v="11"/>
    <x v="0"/>
    <n v="10"/>
    <x v="0"/>
    <x v="5"/>
    <m/>
  </r>
  <r>
    <s v="28/4/2025"/>
    <s v="Tiresa"/>
    <s v="Female"/>
    <s v="Siumu"/>
    <n v="0"/>
    <s v="Nuu"/>
    <x v="0"/>
    <x v="8"/>
    <x v="8"/>
    <x v="11"/>
    <x v="0"/>
    <n v="50"/>
    <x v="0"/>
    <x v="10"/>
    <m/>
  </r>
  <r>
    <s v="28/4/2025"/>
    <s v="Ana"/>
    <s v="Female"/>
    <s v="Vaitele Fou"/>
    <n v="0"/>
    <s v="Nuu"/>
    <x v="0"/>
    <x v="8"/>
    <x v="8"/>
    <x v="11"/>
    <x v="0"/>
    <n v="4"/>
    <x v="0"/>
    <x v="1"/>
    <m/>
  </r>
  <r>
    <s v="29/04/2025"/>
    <s v="Alofa Filipo"/>
    <s v="Male"/>
    <s v="Aleisa"/>
    <n v="0"/>
    <s v="Nuu"/>
    <x v="0"/>
    <x v="8"/>
    <x v="8"/>
    <x v="11"/>
    <x v="0"/>
    <n v="10"/>
    <x v="0"/>
    <x v="5"/>
    <m/>
  </r>
  <r>
    <s v="29/04/2025"/>
    <s v="Ainslea"/>
    <s v="Female"/>
    <s v="Vailima"/>
    <n v="0"/>
    <s v="Nuu"/>
    <x v="0"/>
    <x v="8"/>
    <x v="8"/>
    <x v="11"/>
    <x v="0"/>
    <n v="4"/>
    <x v="0"/>
    <x v="1"/>
    <m/>
  </r>
  <r>
    <s v="29/04/2025"/>
    <s v="Tom Ah Yen"/>
    <s v="Male"/>
    <s v="Lotopa"/>
    <n v="7367111"/>
    <s v="Nuu"/>
    <x v="0"/>
    <x v="8"/>
    <x v="8"/>
    <x v="11"/>
    <x v="0"/>
    <n v="2"/>
    <x v="0"/>
    <x v="6"/>
    <m/>
  </r>
  <r>
    <s v="29/04/2025"/>
    <s v="Laralle"/>
    <s v="Female"/>
    <s v="Vaigaga"/>
    <n v="7651920"/>
    <s v="Nuu"/>
    <x v="0"/>
    <x v="8"/>
    <x v="8"/>
    <x v="11"/>
    <x v="0"/>
    <n v="10"/>
    <x v="0"/>
    <x v="5"/>
    <m/>
  </r>
  <r>
    <s v="29/04/2025"/>
    <s v="Luseane"/>
    <s v="Female"/>
    <s v="Vaiala"/>
    <n v="0"/>
    <s v="Nuu"/>
    <x v="0"/>
    <x v="8"/>
    <x v="8"/>
    <x v="11"/>
    <x v="0"/>
    <n v="6"/>
    <x v="0"/>
    <x v="15"/>
    <m/>
  </r>
  <r>
    <s v="29/04/2025"/>
    <s v="Witness Valoga"/>
    <s v="Female"/>
    <s v="Saluafata"/>
    <n v="7284389"/>
    <s v="Nuu"/>
    <x v="0"/>
    <x v="8"/>
    <x v="8"/>
    <x v="11"/>
    <x v="0"/>
    <n v="10"/>
    <x v="0"/>
    <x v="5"/>
    <m/>
  </r>
  <r>
    <d v="2025-01-04T00:00:00"/>
    <s v="Ricky"/>
    <s v="Male"/>
    <s v="Vaitele Uta"/>
    <n v="0"/>
    <s v="Nuu"/>
    <x v="0"/>
    <x v="9"/>
    <x v="9"/>
    <x v="12"/>
    <x v="0"/>
    <n v="2"/>
    <x v="0"/>
    <x v="6"/>
    <m/>
  </r>
  <r>
    <d v="2025-01-04T00:00:00"/>
    <s v="Lofi"/>
    <s v="Female"/>
    <s v="Vaitele"/>
    <n v="0"/>
    <s v="Nuu"/>
    <x v="0"/>
    <x v="9"/>
    <x v="9"/>
    <x v="12"/>
    <x v="0"/>
    <n v="5"/>
    <x v="0"/>
    <x v="4"/>
    <m/>
  </r>
  <r>
    <d v="2025-03-04T00:00:00"/>
    <s v="Wendy"/>
    <s v="Female"/>
    <s v="Tiapapata"/>
    <n v="7611195"/>
    <s v="Nuu"/>
    <x v="0"/>
    <x v="9"/>
    <x v="9"/>
    <x v="12"/>
    <x v="0"/>
    <n v="12"/>
    <x v="0"/>
    <x v="3"/>
    <m/>
  </r>
  <r>
    <d v="2025-07-04T00:00:00"/>
    <s v="Millie"/>
    <s v="Female"/>
    <s v="Vaitele"/>
    <n v="7148073"/>
    <s v="Nuu"/>
    <x v="0"/>
    <x v="9"/>
    <x v="9"/>
    <x v="12"/>
    <x v="0"/>
    <n v="5"/>
    <x v="0"/>
    <x v="4"/>
    <m/>
  </r>
  <r>
    <d v="2025-09-04T00:00:00"/>
    <s v="Siaosi Aiono"/>
    <s v="Male"/>
    <s v="Fasitoo Uta"/>
    <n v="0"/>
    <s v="Nuu"/>
    <x v="0"/>
    <x v="9"/>
    <x v="9"/>
    <x v="12"/>
    <x v="0"/>
    <n v="10"/>
    <x v="0"/>
    <x v="5"/>
    <m/>
  </r>
  <r>
    <d v="2025-10-04T00:00:00"/>
    <s v="Tautofi"/>
    <s v="Male"/>
    <s v="Magiagi"/>
    <n v="0"/>
    <s v="Nuu"/>
    <x v="0"/>
    <x v="9"/>
    <x v="9"/>
    <x v="12"/>
    <x v="0"/>
    <n v="10"/>
    <x v="0"/>
    <x v="5"/>
    <m/>
  </r>
  <r>
    <d v="2025-10-07T00:00:00"/>
    <s v="Navy"/>
    <s v="Male"/>
    <s v="Vaoala"/>
    <n v="0"/>
    <s v="Nuu"/>
    <x v="0"/>
    <x v="9"/>
    <x v="9"/>
    <x v="12"/>
    <x v="0"/>
    <n v="20"/>
    <x v="0"/>
    <x v="12"/>
    <m/>
  </r>
  <r>
    <d v="2025-11-04T00:00:00"/>
    <s v="Apaula Amosa"/>
    <s v="Female"/>
    <s v="Nuu fou"/>
    <n v="7712594"/>
    <s v="Nuu"/>
    <x v="0"/>
    <x v="9"/>
    <x v="9"/>
    <x v="12"/>
    <x v="0"/>
    <n v="5"/>
    <x v="0"/>
    <x v="4"/>
    <m/>
  </r>
  <r>
    <s v="14/4/2025"/>
    <s v="Tafa Solomona"/>
    <s v="Female"/>
    <s v="Vaivase tai"/>
    <n v="0"/>
    <s v="Nuu"/>
    <x v="0"/>
    <x v="9"/>
    <x v="9"/>
    <x v="12"/>
    <x v="0"/>
    <n v="20"/>
    <x v="0"/>
    <x v="12"/>
    <m/>
  </r>
  <r>
    <s v="16/4/2025"/>
    <s v="Rev Panapa"/>
    <s v="Male"/>
    <s v="Malie"/>
    <n v="0"/>
    <s v="Nuu"/>
    <x v="0"/>
    <x v="9"/>
    <x v="9"/>
    <x v="12"/>
    <x v="0"/>
    <n v="5"/>
    <x v="0"/>
    <x v="4"/>
    <m/>
  </r>
  <r>
    <s v="16/4/2025"/>
    <s v="Suela"/>
    <s v="Female"/>
    <s v="Saleimoa"/>
    <n v="7504953"/>
    <s v="Nuu"/>
    <x v="0"/>
    <x v="9"/>
    <x v="9"/>
    <x v="12"/>
    <x v="0"/>
    <n v="8"/>
    <x v="0"/>
    <x v="11"/>
    <m/>
  </r>
  <r>
    <s v="17/4/2025"/>
    <s v="Laufou"/>
    <s v="Female"/>
    <s v="Vaipuna"/>
    <n v="7581906"/>
    <s v="Nuu"/>
    <x v="0"/>
    <x v="9"/>
    <x v="9"/>
    <x v="12"/>
    <x v="0"/>
    <n v="15"/>
    <x v="0"/>
    <x v="18"/>
    <m/>
  </r>
  <r>
    <s v="17/4/2025"/>
    <s v="Tolo"/>
    <s v="Male"/>
    <s v="Vailima"/>
    <n v="21052"/>
    <s v="Nuu"/>
    <x v="0"/>
    <x v="9"/>
    <x v="9"/>
    <x v="12"/>
    <x v="0"/>
    <n v="5"/>
    <x v="0"/>
    <x v="4"/>
    <m/>
  </r>
  <r>
    <s v="19/4/2025"/>
    <s v="Ana Feli"/>
    <s v="Female"/>
    <s v="Fasitoo Uta"/>
    <n v="7305078"/>
    <s v="Nuu"/>
    <x v="0"/>
    <x v="9"/>
    <x v="9"/>
    <x v="12"/>
    <x v="0"/>
    <n v="10"/>
    <x v="0"/>
    <x v="5"/>
    <m/>
  </r>
  <r>
    <s v="20/4/2025"/>
    <s v="Patau Vee"/>
    <s v="Male"/>
    <s v="Vaimoso"/>
    <n v="0"/>
    <s v="Nuu"/>
    <x v="0"/>
    <x v="9"/>
    <x v="9"/>
    <x v="12"/>
    <x v="0"/>
    <n v="12"/>
    <x v="0"/>
    <x v="3"/>
    <m/>
  </r>
  <r>
    <s v="21/4/2025"/>
    <s v="Farani"/>
    <s v="Male"/>
    <s v="Tufulele"/>
    <n v="0"/>
    <s v="Nuu"/>
    <x v="0"/>
    <x v="9"/>
    <x v="9"/>
    <x v="12"/>
    <x v="0"/>
    <n v="50"/>
    <x v="0"/>
    <x v="10"/>
    <m/>
  </r>
  <r>
    <s v="22/4/2025"/>
    <s v="Sueina"/>
    <s v="Female"/>
    <s v="Vaitele Uta"/>
    <n v="7338048"/>
    <s v="Nuu"/>
    <x v="0"/>
    <x v="9"/>
    <x v="9"/>
    <x v="12"/>
    <x v="0"/>
    <n v="10"/>
    <x v="0"/>
    <x v="5"/>
    <m/>
  </r>
  <r>
    <s v="23/4/2025"/>
    <s v="Farani"/>
    <s v="Male"/>
    <s v="Tufulele"/>
    <n v="0"/>
    <s v="Nuu"/>
    <x v="0"/>
    <x v="9"/>
    <x v="9"/>
    <x v="12"/>
    <x v="0"/>
    <n v="20"/>
    <x v="0"/>
    <x v="12"/>
    <m/>
  </r>
  <r>
    <s v="26/4/2025"/>
    <s v="Ronald"/>
    <s v="Male"/>
    <s v="Nuu fou"/>
    <n v="7578964"/>
    <s v="Nuu"/>
    <x v="0"/>
    <x v="9"/>
    <x v="9"/>
    <x v="12"/>
    <x v="0"/>
    <n v="10"/>
    <x v="0"/>
    <x v="5"/>
    <m/>
  </r>
  <r>
    <s v="28/4/2025"/>
    <s v="Fiti"/>
    <s v="Male"/>
    <s v="Aleisa"/>
    <n v="0"/>
    <s v="Nuu"/>
    <x v="0"/>
    <x v="9"/>
    <x v="9"/>
    <x v="12"/>
    <x v="0"/>
    <n v="4"/>
    <x v="0"/>
    <x v="1"/>
    <m/>
  </r>
  <r>
    <s v="29/04/2025"/>
    <s v="Seei"/>
    <s v="Female"/>
    <s v="Nuu fou"/>
    <n v="0"/>
    <s v="Nuu"/>
    <x v="0"/>
    <x v="9"/>
    <x v="9"/>
    <x v="12"/>
    <x v="0"/>
    <n v="20"/>
    <x v="0"/>
    <x v="12"/>
    <m/>
  </r>
  <r>
    <d v="2025-01-04T00:00:00"/>
    <s v="Tavita"/>
    <s v="Male"/>
    <s v="Leulumoega"/>
    <n v="7181699"/>
    <s v="Nuu"/>
    <x v="0"/>
    <x v="10"/>
    <x v="10"/>
    <x v="13"/>
    <x v="0"/>
    <n v="10"/>
    <x v="2"/>
    <x v="21"/>
    <m/>
  </r>
  <r>
    <d v="2025-02-04T00:00:00"/>
    <s v="Lusia Pouniu"/>
    <s v="Female"/>
    <s v="Leulumoega tuai"/>
    <n v="7594465"/>
    <s v="Nuu"/>
    <x v="0"/>
    <x v="10"/>
    <x v="10"/>
    <x v="13"/>
    <x v="0"/>
    <n v="2"/>
    <x v="2"/>
    <x v="22"/>
    <m/>
  </r>
  <r>
    <d v="2025-09-04T00:00:00"/>
    <s v="Tufosa"/>
    <s v="Female"/>
    <s v="Leulumoega"/>
    <n v="7641595"/>
    <s v="Nuu"/>
    <x v="0"/>
    <x v="10"/>
    <x v="10"/>
    <x v="13"/>
    <x v="0"/>
    <n v="15"/>
    <x v="2"/>
    <x v="23"/>
    <m/>
  </r>
  <r>
    <s v="19/4/2025"/>
    <s v="Ana Feli"/>
    <s v="Female"/>
    <s v="Fasitoo Uta"/>
    <n v="7305078"/>
    <s v="Nuu"/>
    <x v="0"/>
    <x v="10"/>
    <x v="10"/>
    <x v="13"/>
    <x v="0"/>
    <n v="2"/>
    <x v="2"/>
    <x v="22"/>
    <m/>
  </r>
  <r>
    <s v="21/4/2025"/>
    <s v="Farani"/>
    <s v="Male"/>
    <s v="Tufulele"/>
    <n v="0"/>
    <s v="Nuu"/>
    <x v="0"/>
    <x v="10"/>
    <x v="10"/>
    <x v="13"/>
    <x v="0"/>
    <n v="2"/>
    <x v="1"/>
    <x v="12"/>
    <m/>
  </r>
  <r>
    <s v="25/04/2025"/>
    <s v="John"/>
    <s v="Male"/>
    <s v="Vaitele"/>
    <n v="7526717"/>
    <s v="Nuu"/>
    <x v="0"/>
    <x v="10"/>
    <x v="10"/>
    <x v="13"/>
    <x v="1"/>
    <n v="1"/>
    <x v="2"/>
    <x v="24"/>
    <m/>
  </r>
  <r>
    <s v="25/04/2025"/>
    <s v="Talo"/>
    <s v="Male"/>
    <s v="Tafitoala"/>
    <n v="7206455"/>
    <s v="Nuu"/>
    <x v="0"/>
    <x v="10"/>
    <x v="10"/>
    <x v="13"/>
    <x v="1"/>
    <n v="1"/>
    <x v="2"/>
    <x v="24"/>
    <m/>
  </r>
  <r>
    <s v="26/4/2025"/>
    <s v="Elepise"/>
    <s v="Male"/>
    <s v="Vaivase Uta"/>
    <n v="7718864"/>
    <s v="Nuu"/>
    <x v="0"/>
    <x v="10"/>
    <x v="10"/>
    <x v="13"/>
    <x v="0"/>
    <n v="1"/>
    <x v="2"/>
    <x v="24"/>
    <m/>
  </r>
  <r>
    <s v="29/04/2025"/>
    <s v="Isaako Viki"/>
    <s v="Male"/>
    <s v="Faatoia"/>
    <n v="0"/>
    <s v="Nuu"/>
    <x v="0"/>
    <x v="10"/>
    <x v="10"/>
    <x v="13"/>
    <x v="0"/>
    <n v="1"/>
    <x v="2"/>
    <x v="24"/>
    <m/>
  </r>
  <r>
    <s v="29/04/2025"/>
    <s v="Seei"/>
    <s v="Female"/>
    <s v="Nuu fou"/>
    <n v="0"/>
    <s v="Nuu"/>
    <x v="0"/>
    <x v="10"/>
    <x v="10"/>
    <x v="13"/>
    <x v="0"/>
    <n v="2"/>
    <x v="2"/>
    <x v="22"/>
    <m/>
  </r>
  <r>
    <s v="29/04/2025"/>
    <s v="Farani"/>
    <s v="Male"/>
    <s v="Tufulele"/>
    <n v="7347592"/>
    <s v="Nuu"/>
    <x v="0"/>
    <x v="10"/>
    <x v="10"/>
    <x v="13"/>
    <x v="0"/>
    <n v="8"/>
    <x v="1"/>
    <x v="19"/>
    <m/>
  </r>
  <r>
    <s v="29/04/2025"/>
    <s v="Penina Khan"/>
    <s v="Female"/>
    <s v="Samatau"/>
    <n v="7689920"/>
    <s v="Nuu"/>
    <x v="0"/>
    <x v="10"/>
    <x v="10"/>
    <x v="13"/>
    <x v="0"/>
    <n v="2"/>
    <x v="2"/>
    <x v="22"/>
    <m/>
  </r>
  <r>
    <s v="29/04/2025"/>
    <s v="Seumanu"/>
    <s v="Male"/>
    <s v="Saleimoa"/>
    <n v="7384812"/>
    <s v="Nuu"/>
    <x v="0"/>
    <x v="10"/>
    <x v="10"/>
    <x v="13"/>
    <x v="0"/>
    <n v="1"/>
    <x v="2"/>
    <x v="24"/>
    <m/>
  </r>
  <r>
    <s v="29/04/2025"/>
    <s v="Luisa"/>
    <s v="Female"/>
    <s v="Leulumoega"/>
    <n v="7782056"/>
    <s v="Nuu"/>
    <x v="0"/>
    <x v="10"/>
    <x v="10"/>
    <x v="13"/>
    <x v="0"/>
    <n v="4"/>
    <x v="2"/>
    <x v="25"/>
    <m/>
  </r>
  <r>
    <s v="29/04/2025"/>
    <s v="Lusia Pouniu"/>
    <s v="Female"/>
    <s v="Leulumoega"/>
    <n v="7594465"/>
    <s v="Nuu"/>
    <x v="0"/>
    <x v="10"/>
    <x v="10"/>
    <x v="13"/>
    <x v="0"/>
    <n v="2"/>
    <x v="2"/>
    <x v="22"/>
    <m/>
  </r>
  <r>
    <s v="30/4/2025"/>
    <s v="Aperaamo"/>
    <s v="Male"/>
    <s v="Vaitele Uta"/>
    <n v="7160607"/>
    <s v="Nuu"/>
    <x v="0"/>
    <x v="10"/>
    <x v="10"/>
    <x v="13"/>
    <x v="0"/>
    <n v="3"/>
    <x v="2"/>
    <x v="26"/>
    <m/>
  </r>
  <r>
    <s v="15/4/2025"/>
    <s v="Seuseu"/>
    <s v="Male"/>
    <s v="Manono"/>
    <n v="0"/>
    <s v="Nuu"/>
    <x v="4"/>
    <x v="11"/>
    <x v="11"/>
    <x v="14"/>
    <x v="0"/>
    <n v="600"/>
    <x v="3"/>
    <x v="27"/>
    <m/>
  </r>
  <r>
    <s v="24/42025"/>
    <s v="Ieti"/>
    <s v="Male"/>
    <s v="Nuu"/>
    <n v="0"/>
    <s v="Nuu"/>
    <x v="4"/>
    <x v="11"/>
    <x v="11"/>
    <x v="14"/>
    <x v="0"/>
    <n v="10"/>
    <x v="3"/>
    <x v="6"/>
    <n v="2171109"/>
  </r>
  <r>
    <s v="24/42025"/>
    <s v="Peter"/>
    <s v="Male"/>
    <s v=" Falealili"/>
    <n v="0"/>
    <s v="Nuu"/>
    <x v="4"/>
    <x v="11"/>
    <x v="11"/>
    <x v="14"/>
    <x v="0"/>
    <n v="100"/>
    <x v="3"/>
    <x v="12"/>
    <n v="2171110"/>
  </r>
  <r>
    <s v="29/4/2025"/>
    <s v="Luasene"/>
    <s v="Male"/>
    <s v="Vaiala"/>
    <n v="7603540"/>
    <s v="Nuu"/>
    <x v="1"/>
    <x v="12"/>
    <x v="12"/>
    <x v="14"/>
    <x v="0"/>
    <n v="4"/>
    <x v="0"/>
    <x v="1"/>
    <m/>
  </r>
  <r>
    <s v="29/4/2025"/>
    <s v="Courtney Steven"/>
    <s v="Male"/>
    <s v="Safotu"/>
    <n v="7528604"/>
    <s v="Nuu"/>
    <x v="1"/>
    <x v="13"/>
    <x v="13"/>
    <x v="14"/>
    <x v="0"/>
    <n v="6"/>
    <x v="0"/>
    <x v="15"/>
    <m/>
  </r>
  <r>
    <s v="30/4/2025"/>
    <s v="Lautasi"/>
    <s v="Female"/>
    <s v="Leulumoega"/>
    <n v="7160607"/>
    <s v="Nuu"/>
    <x v="1"/>
    <x v="12"/>
    <x v="12"/>
    <x v="14"/>
    <x v="0"/>
    <n v="5"/>
    <x v="0"/>
    <x v="4"/>
    <m/>
  </r>
  <r>
    <s v="22/4/2025"/>
    <s v="Molioo Petelo"/>
    <s v="Male"/>
    <s v="Lotofaga "/>
    <n v="0"/>
    <s v="Nuu"/>
    <x v="3"/>
    <x v="7"/>
    <x v="7"/>
    <x v="15"/>
    <x v="0"/>
    <n v="30"/>
    <x v="0"/>
    <x v="7"/>
    <m/>
  </r>
  <r>
    <s v="24/4/2025"/>
    <s v="Fuimaono"/>
    <s v="Male"/>
    <s v="Siusega"/>
    <n v="0"/>
    <s v="Nuu"/>
    <x v="3"/>
    <x v="7"/>
    <x v="7"/>
    <x v="15"/>
    <x v="0"/>
    <n v="20"/>
    <x v="0"/>
    <x v="12"/>
    <m/>
  </r>
  <r>
    <d v="2025-02-04T00:00:00"/>
    <s v="Verna"/>
    <s v="Female"/>
    <s v="Faleula"/>
    <n v="7759649"/>
    <s v="Nuu"/>
    <x v="0"/>
    <x v="14"/>
    <x v="14"/>
    <x v="16"/>
    <x v="0"/>
    <n v="10"/>
    <x v="0"/>
    <x v="5"/>
    <m/>
  </r>
  <r>
    <d v="2025-02-04T00:00:00"/>
    <s v="Tauiliili"/>
    <s v="Male"/>
    <s v="Vaitele"/>
    <n v="0"/>
    <s v="Nuu"/>
    <x v="0"/>
    <x v="14"/>
    <x v="14"/>
    <x v="16"/>
    <x v="0"/>
    <n v="10"/>
    <x v="0"/>
    <x v="5"/>
    <m/>
  </r>
  <r>
    <d v="2025-03-04T00:00:00"/>
    <s v="Wendy"/>
    <s v="Female"/>
    <s v="Tiapapata"/>
    <n v="7611195"/>
    <s v="Nuu"/>
    <x v="0"/>
    <x v="14"/>
    <x v="14"/>
    <x v="16"/>
    <x v="0"/>
    <n v="12"/>
    <x v="0"/>
    <x v="3"/>
    <m/>
  </r>
  <r>
    <d v="2025-04-04T00:00:00"/>
    <s v="Vaeluaga Ualesi"/>
    <s v="Female"/>
    <s v="Nuu fou"/>
    <n v="7269700"/>
    <s v="Nuu"/>
    <x v="0"/>
    <x v="14"/>
    <x v="14"/>
    <x v="16"/>
    <x v="0"/>
    <n v="5"/>
    <x v="0"/>
    <x v="4"/>
    <m/>
  </r>
  <r>
    <d v="2025-05-04T00:00:00"/>
    <s v="Grace"/>
    <s v="Female"/>
    <s v="Tuanai"/>
    <n v="7598597"/>
    <s v="Nuu"/>
    <x v="0"/>
    <x v="14"/>
    <x v="14"/>
    <x v="16"/>
    <x v="0"/>
    <n v="3"/>
    <x v="0"/>
    <x v="14"/>
    <m/>
  </r>
  <r>
    <d v="2025-06-04T00:00:00"/>
    <s v="Afiafi"/>
    <s v="Female"/>
    <s v="Saanapu"/>
    <n v="0"/>
    <s v="Nuu"/>
    <x v="0"/>
    <x v="14"/>
    <x v="14"/>
    <x v="16"/>
    <x v="0"/>
    <n v="5"/>
    <x v="0"/>
    <x v="4"/>
    <m/>
  </r>
  <r>
    <d v="2025-07-04T00:00:00"/>
    <s v="Su'a &amp; Paulo"/>
    <s v="Female"/>
    <s v="Vaimoso/Tauese"/>
    <n v="7503637"/>
    <s v="Nuu"/>
    <x v="0"/>
    <x v="14"/>
    <x v="14"/>
    <x v="16"/>
    <x v="0"/>
    <n v="5"/>
    <x v="0"/>
    <x v="4"/>
    <m/>
  </r>
  <r>
    <d v="2025-07-04T00:00:00"/>
    <s v="Chris"/>
    <s v="Male"/>
    <s v="Taufusi"/>
    <n v="7291454"/>
    <s v="Nuu"/>
    <x v="0"/>
    <x v="14"/>
    <x v="14"/>
    <x v="16"/>
    <x v="0"/>
    <n v="2"/>
    <x v="0"/>
    <x v="6"/>
    <m/>
  </r>
  <r>
    <d v="2025-07-04T00:00:00"/>
    <s v="Auala"/>
    <s v="Male"/>
    <s v="Matautu Lefaga"/>
    <n v="7590718"/>
    <s v="Nuu"/>
    <x v="0"/>
    <x v="14"/>
    <x v="14"/>
    <x v="16"/>
    <x v="0"/>
    <n v="50"/>
    <x v="0"/>
    <x v="10"/>
    <m/>
  </r>
  <r>
    <s v="15/4/2025"/>
    <s v="Vaai"/>
    <s v="Female"/>
    <s v="Vaivase tai"/>
    <n v="7527032"/>
    <s v="Nuu"/>
    <x v="0"/>
    <x v="14"/>
    <x v="14"/>
    <x v="16"/>
    <x v="0"/>
    <n v="5"/>
    <x v="0"/>
    <x v="4"/>
    <m/>
  </r>
  <r>
    <s v="16/4/2025"/>
    <s v="Rev Panapa"/>
    <s v="Male"/>
    <s v="Malie"/>
    <n v="0"/>
    <s v="Nuu"/>
    <x v="0"/>
    <x v="14"/>
    <x v="14"/>
    <x v="16"/>
    <x v="0"/>
    <n v="5"/>
    <x v="0"/>
    <x v="4"/>
    <m/>
  </r>
  <r>
    <s v="19/4/2025"/>
    <s v="Ana Feli"/>
    <s v="Female"/>
    <s v="Fasitoo Uta"/>
    <n v="7305078"/>
    <s v="Nuu"/>
    <x v="0"/>
    <x v="14"/>
    <x v="14"/>
    <x v="16"/>
    <x v="0"/>
    <n v="5"/>
    <x v="0"/>
    <x v="4"/>
    <m/>
  </r>
  <r>
    <s v="21/4/2025"/>
    <s v="Peter"/>
    <s v="Male"/>
    <s v="Vaitele"/>
    <n v="7335456"/>
    <s v="Nuu"/>
    <x v="0"/>
    <x v="14"/>
    <x v="14"/>
    <x v="16"/>
    <x v="0"/>
    <n v="10"/>
    <x v="0"/>
    <x v="5"/>
    <m/>
  </r>
  <r>
    <s v="22/4/2025"/>
    <s v="Misi"/>
    <s v="Male"/>
    <s v="Falelauniu"/>
    <n v="7288458"/>
    <s v="Nuu"/>
    <x v="0"/>
    <x v="14"/>
    <x v="14"/>
    <x v="16"/>
    <x v="0"/>
    <n v="4"/>
    <x v="0"/>
    <x v="1"/>
    <m/>
  </r>
  <r>
    <s v="23/4/2025"/>
    <s v="Vaialia"/>
    <s v="Female"/>
    <s v="Vaitele"/>
    <n v="7729639"/>
    <s v="Nuu"/>
    <x v="0"/>
    <x v="14"/>
    <x v="14"/>
    <x v="16"/>
    <x v="0"/>
    <n v="24"/>
    <x v="0"/>
    <x v="8"/>
    <m/>
  </r>
  <r>
    <s v="29/04/2025"/>
    <s v="Laralle"/>
    <s v="Female"/>
    <s v="Vaigaga"/>
    <n v="7651920"/>
    <s v="Nuu"/>
    <x v="0"/>
    <x v="14"/>
    <x v="14"/>
    <x v="16"/>
    <x v="0"/>
    <n v="5"/>
    <x v="0"/>
    <x v="4"/>
    <m/>
  </r>
  <r>
    <s v="29/04/2025"/>
    <s v="Lasa"/>
    <s v="Male"/>
    <s v="Vaitele"/>
    <n v="7599218"/>
    <s v="Nuu"/>
    <x v="0"/>
    <x v="14"/>
    <x v="14"/>
    <x v="16"/>
    <x v="0"/>
    <n v="5"/>
    <x v="0"/>
    <x v="4"/>
    <m/>
  </r>
  <r>
    <s v="30/4/2025"/>
    <s v="Tiumalu"/>
    <s v="Male"/>
    <s v="Satuimalufilufi"/>
    <n v="7366688"/>
    <s v="Nuu"/>
    <x v="0"/>
    <x v="14"/>
    <x v="14"/>
    <x v="16"/>
    <x v="0"/>
    <n v="20"/>
    <x v="0"/>
    <x v="12"/>
    <m/>
  </r>
  <r>
    <s v="30/4/2025"/>
    <s v="Sieni"/>
    <s v="Female"/>
    <s v="Tuanai"/>
    <n v="0"/>
    <s v="Nuu"/>
    <x v="0"/>
    <x v="14"/>
    <x v="14"/>
    <x v="16"/>
    <x v="0"/>
    <n v="6"/>
    <x v="0"/>
    <x v="15"/>
    <m/>
  </r>
  <r>
    <s v="29/4/2025"/>
    <s v="Courtney Steven"/>
    <s v="Male"/>
    <s v="Safotu"/>
    <n v="7528604"/>
    <s v="Nuu"/>
    <x v="5"/>
    <x v="15"/>
    <x v="15"/>
    <x v="17"/>
    <x v="2"/>
    <n v="13"/>
    <x v="4"/>
    <x v="28"/>
    <m/>
  </r>
  <r>
    <s v="29/4/2025"/>
    <s v="Penina Puni"/>
    <s v="Female"/>
    <s v="Samatau"/>
    <n v="7653788"/>
    <s v="Nuu"/>
    <x v="5"/>
    <x v="15"/>
    <x v="15"/>
    <x v="17"/>
    <x v="3"/>
    <n v="4"/>
    <x v="4"/>
    <x v="17"/>
    <m/>
  </r>
  <r>
    <s v="29/4/2025"/>
    <s v="Maee"/>
    <s v="Male"/>
    <s v="Faleula"/>
    <n v="7653788"/>
    <s v="Atele"/>
    <x v="5"/>
    <x v="15"/>
    <x v="15"/>
    <x v="17"/>
    <x v="2"/>
    <n v="3"/>
    <x v="4"/>
    <x v="29"/>
    <m/>
  </r>
  <r>
    <s v="30/4/2025"/>
    <s v="Agnes Florist"/>
    <s v="Female"/>
    <s v="Vaivase Uta"/>
    <n v="20492"/>
    <s v="Nuu"/>
    <x v="5"/>
    <x v="15"/>
    <x v="15"/>
    <x v="17"/>
    <x v="2"/>
    <n v="10"/>
    <x v="4"/>
    <x v="30"/>
    <m/>
  </r>
  <r>
    <s v="30/4/2025"/>
    <s v="Tapuai L"/>
    <s v="Male"/>
    <s v="Ulutogia"/>
    <n v="7251717"/>
    <s v="Nuu"/>
    <x v="5"/>
    <x v="15"/>
    <x v="15"/>
    <x v="17"/>
    <x v="2"/>
    <n v="1"/>
    <x v="4"/>
    <x v="15"/>
    <m/>
  </r>
  <r>
    <s v="30/4/2025"/>
    <s v="Jessie"/>
    <s v="Female"/>
    <s v="Lepa"/>
    <n v="7223426"/>
    <s v="Nuu"/>
    <x v="5"/>
    <x v="15"/>
    <x v="15"/>
    <x v="17"/>
    <x v="2"/>
    <n v="1"/>
    <x v="4"/>
    <x v="15"/>
    <m/>
  </r>
  <r>
    <d v="2025-02-04T00:00:00"/>
    <s v="Vitalina "/>
    <s v="Female"/>
    <s v="Vaitele fou"/>
    <n v="7603441"/>
    <s v="Nuu"/>
    <x v="0"/>
    <x v="16"/>
    <x v="16"/>
    <x v="18"/>
    <x v="0"/>
    <n v="20"/>
    <x v="0"/>
    <x v="12"/>
    <m/>
  </r>
  <r>
    <d v="2025-02-04T00:00:00"/>
    <s v="Tafia"/>
    <s v="Male"/>
    <s v="Faleula"/>
    <n v="0"/>
    <s v="Nuu"/>
    <x v="0"/>
    <x v="16"/>
    <x v="16"/>
    <x v="18"/>
    <x v="0"/>
    <n v="5"/>
    <x v="0"/>
    <x v="4"/>
    <m/>
  </r>
  <r>
    <d v="2025-03-04T00:00:00"/>
    <s v="Wendy"/>
    <s v="Female"/>
    <s v="Tiapapata"/>
    <n v="7611195"/>
    <s v="Nuu"/>
    <x v="0"/>
    <x v="16"/>
    <x v="16"/>
    <x v="18"/>
    <x v="0"/>
    <n v="12"/>
    <x v="0"/>
    <x v="3"/>
    <m/>
  </r>
  <r>
    <d v="2025-03-04T00:00:00"/>
    <s v="Aperaamo"/>
    <s v="Male"/>
    <s v="Vaitele Uta"/>
    <n v="7160607"/>
    <s v="Nuu"/>
    <x v="0"/>
    <x v="16"/>
    <x v="16"/>
    <x v="18"/>
    <x v="0"/>
    <n v="10"/>
    <x v="0"/>
    <x v="5"/>
    <m/>
  </r>
  <r>
    <d v="2025-04-04T00:00:00"/>
    <s v="Kuini"/>
    <s v="Female"/>
    <s v="Nuu fou"/>
    <n v="0"/>
    <s v="Nuu"/>
    <x v="0"/>
    <x v="16"/>
    <x v="16"/>
    <x v="18"/>
    <x v="0"/>
    <n v="2"/>
    <x v="0"/>
    <x v="6"/>
    <m/>
  </r>
  <r>
    <d v="2025-04-04T00:00:00"/>
    <s v="Tracey"/>
    <s v="Female"/>
    <s v="Fasitoo Uta"/>
    <n v="7721868"/>
    <s v="Nuu"/>
    <x v="0"/>
    <x v="16"/>
    <x v="16"/>
    <x v="18"/>
    <x v="0"/>
    <n v="50"/>
    <x v="0"/>
    <x v="10"/>
    <m/>
  </r>
  <r>
    <d v="2025-04-04T00:00:00"/>
    <s v="Vaeluaga Ualesi"/>
    <s v="Female"/>
    <s v="Nuu fou"/>
    <n v="7269700"/>
    <s v="Nuu"/>
    <x v="0"/>
    <x v="16"/>
    <x v="16"/>
    <x v="18"/>
    <x v="0"/>
    <n v="4"/>
    <x v="0"/>
    <x v="1"/>
    <m/>
  </r>
  <r>
    <d v="2025-05-04T00:00:00"/>
    <s v="Tavita Foa'i"/>
    <s v="Male"/>
    <s v="Vaipoto(Falelauniu)"/>
    <n v="7356944"/>
    <s v="Nuu"/>
    <x v="0"/>
    <x v="16"/>
    <x v="16"/>
    <x v="18"/>
    <x v="0"/>
    <n v="5"/>
    <x v="0"/>
    <x v="4"/>
    <m/>
  </r>
  <r>
    <d v="2025-05-04T00:00:00"/>
    <s v="Moni"/>
    <s v="Female"/>
    <s v="Falelauniu"/>
    <n v="7624810"/>
    <s v="Nuu"/>
    <x v="0"/>
    <x v="16"/>
    <x v="16"/>
    <x v="18"/>
    <x v="0"/>
    <n v="20"/>
    <x v="0"/>
    <x v="12"/>
    <m/>
  </r>
  <r>
    <d v="2025-05-04T00:00:00"/>
    <s v="kini"/>
    <s v="Male"/>
    <s v="Puipa'a"/>
    <n v="7349142"/>
    <s v="Nuu"/>
    <x v="0"/>
    <x v="16"/>
    <x v="16"/>
    <x v="18"/>
    <x v="0"/>
    <n v="1"/>
    <x v="0"/>
    <x v="2"/>
    <m/>
  </r>
  <r>
    <d v="2025-05-04T00:00:00"/>
    <s v="Ioane Okesene"/>
    <s v="Male"/>
    <s v="Vailima"/>
    <n v="7665526"/>
    <s v="Nuu"/>
    <x v="0"/>
    <x v="16"/>
    <x v="16"/>
    <x v="18"/>
    <x v="0"/>
    <n v="5"/>
    <x v="0"/>
    <x v="4"/>
    <m/>
  </r>
  <r>
    <d v="2025-06-04T00:00:00"/>
    <s v="Maupenei"/>
    <s v="Female"/>
    <s v="Tafaigata"/>
    <n v="0"/>
    <s v="Nuu"/>
    <x v="0"/>
    <x v="16"/>
    <x v="16"/>
    <x v="18"/>
    <x v="0"/>
    <n v="5"/>
    <x v="0"/>
    <x v="4"/>
    <m/>
  </r>
  <r>
    <d v="2025-06-04T00:00:00"/>
    <s v="Pasami"/>
    <s v="Male"/>
    <s v="Moataa"/>
    <n v="0"/>
    <s v="Nuu"/>
    <x v="0"/>
    <x v="16"/>
    <x v="16"/>
    <x v="18"/>
    <x v="0"/>
    <n v="4"/>
    <x v="0"/>
    <x v="1"/>
    <m/>
  </r>
  <r>
    <d v="2025-06-04T00:00:00"/>
    <s v="Iulai"/>
    <s v="Female"/>
    <s v="Vaitele"/>
    <n v="7785000"/>
    <s v="Nuu"/>
    <x v="0"/>
    <x v="16"/>
    <x v="16"/>
    <x v="18"/>
    <x v="0"/>
    <n v="2"/>
    <x v="0"/>
    <x v="6"/>
    <m/>
  </r>
  <r>
    <d v="2025-06-04T00:00:00"/>
    <s v="Leituala Matalavea"/>
    <s v="Female"/>
    <s v="Vailele"/>
    <n v="7700495"/>
    <s v="Nuu"/>
    <x v="0"/>
    <x v="16"/>
    <x v="16"/>
    <x v="18"/>
    <x v="0"/>
    <n v="10"/>
    <x v="0"/>
    <x v="5"/>
    <m/>
  </r>
  <r>
    <d v="2025-06-04T00:00:00"/>
    <s v="Afiafi"/>
    <s v="Female"/>
    <s v="Saanapu"/>
    <n v="0"/>
    <s v="Nuu"/>
    <x v="0"/>
    <x v="16"/>
    <x v="16"/>
    <x v="18"/>
    <x v="0"/>
    <n v="5"/>
    <x v="0"/>
    <x v="4"/>
    <m/>
  </r>
  <r>
    <d v="2025-06-04T00:00:00"/>
    <s v="Sine"/>
    <s v="Male"/>
    <s v="Siufaga , Falelatai"/>
    <n v="0"/>
    <s v="Nuu"/>
    <x v="0"/>
    <x v="16"/>
    <x v="16"/>
    <x v="18"/>
    <x v="0"/>
    <n v="10"/>
    <x v="0"/>
    <x v="5"/>
    <m/>
  </r>
  <r>
    <d v="2025-07-04T00:00:00"/>
    <s v="Millie"/>
    <s v="Female"/>
    <s v="Vaitele"/>
    <n v="7148073"/>
    <s v="Nuu"/>
    <x v="0"/>
    <x v="16"/>
    <x v="16"/>
    <x v="18"/>
    <x v="0"/>
    <n v="5"/>
    <x v="0"/>
    <x v="4"/>
    <m/>
  </r>
  <r>
    <d v="2025-07-04T00:00:00"/>
    <s v="Chris"/>
    <s v="Male"/>
    <s v="Taufusi"/>
    <n v="7291454"/>
    <s v="Nuu"/>
    <x v="0"/>
    <x v="16"/>
    <x v="16"/>
    <x v="18"/>
    <x v="0"/>
    <n v="2"/>
    <x v="0"/>
    <x v="6"/>
    <m/>
  </r>
  <r>
    <d v="2025-07-04T00:00:00"/>
    <s v="Sola"/>
    <s v="Male"/>
    <s v="Faleula"/>
    <n v="7505634"/>
    <s v="Nuu"/>
    <x v="0"/>
    <x v="16"/>
    <x v="16"/>
    <x v="18"/>
    <x v="0"/>
    <n v="30"/>
    <x v="0"/>
    <x v="7"/>
    <m/>
  </r>
  <r>
    <d v="2025-07-04T00:00:00"/>
    <s v="Auala"/>
    <s v="Male"/>
    <s v="Matautu Lefaga"/>
    <n v="7590718"/>
    <s v="Nuu"/>
    <x v="0"/>
    <x v="16"/>
    <x v="16"/>
    <x v="18"/>
    <x v="0"/>
    <n v="50"/>
    <x v="0"/>
    <x v="10"/>
    <m/>
  </r>
  <r>
    <d v="2025-09-04T00:00:00"/>
    <s v="Zep"/>
    <s v="Male"/>
    <s v="Vaoala"/>
    <n v="0"/>
    <s v="Nuu"/>
    <x v="0"/>
    <x v="16"/>
    <x v="16"/>
    <x v="18"/>
    <x v="0"/>
    <n v="4"/>
    <x v="0"/>
    <x v="1"/>
    <m/>
  </r>
  <r>
    <d v="2025-09-04T00:00:00"/>
    <s v="Sio"/>
    <s v="Male"/>
    <s v="MTC"/>
    <n v="0"/>
    <s v="Nuu"/>
    <x v="0"/>
    <x v="16"/>
    <x v="16"/>
    <x v="18"/>
    <x v="0"/>
    <n v="10"/>
    <x v="0"/>
    <x v="5"/>
    <m/>
  </r>
  <r>
    <d v="2025-10-06T00:00:00"/>
    <s v="Navy"/>
    <s v="Male"/>
    <s v="Vaoala"/>
    <n v="0"/>
    <s v="Nuu"/>
    <x v="0"/>
    <x v="16"/>
    <x v="16"/>
    <x v="18"/>
    <x v="0"/>
    <n v="10"/>
    <x v="0"/>
    <x v="5"/>
    <m/>
  </r>
  <r>
    <d v="2025-10-04T00:00:00"/>
    <s v="Mauga Taualai"/>
    <s v="Male"/>
    <s v="Tafatafa"/>
    <n v="0"/>
    <s v="Nuu"/>
    <x v="0"/>
    <x v="16"/>
    <x v="16"/>
    <x v="18"/>
    <x v="0"/>
    <n v="40"/>
    <x v="0"/>
    <x v="0"/>
    <m/>
  </r>
  <r>
    <d v="2025-10-04T00:00:00"/>
    <s v="Kuini"/>
    <s v="Male"/>
    <s v="Vailima"/>
    <n v="0"/>
    <s v="Nuu"/>
    <x v="0"/>
    <x v="16"/>
    <x v="16"/>
    <x v="18"/>
    <x v="0"/>
    <n v="10"/>
    <x v="0"/>
    <x v="5"/>
    <m/>
  </r>
  <r>
    <d v="2025-11-04T00:00:00"/>
    <s v="Tua"/>
    <s v="Male"/>
    <s v="Vailima"/>
    <n v="7182218"/>
    <s v="Nuu"/>
    <x v="0"/>
    <x v="16"/>
    <x v="16"/>
    <x v="18"/>
    <x v="0"/>
    <n v="10"/>
    <x v="0"/>
    <x v="5"/>
    <m/>
  </r>
  <r>
    <d v="2025-11-04T00:00:00"/>
    <s v="Matiini"/>
    <s v="Male"/>
    <s v="Alafua"/>
    <n v="7123781"/>
    <s v="Nuu"/>
    <x v="0"/>
    <x v="16"/>
    <x v="16"/>
    <x v="18"/>
    <x v="0"/>
    <n v="4"/>
    <x v="0"/>
    <x v="1"/>
    <m/>
  </r>
  <r>
    <d v="2025-12-04T00:00:00"/>
    <s v="Joe Ete"/>
    <s v="Male"/>
    <s v="Toamua"/>
    <n v="7504122"/>
    <s v="Nuu"/>
    <x v="0"/>
    <x v="16"/>
    <x v="16"/>
    <x v="18"/>
    <x v="0"/>
    <n v="10"/>
    <x v="0"/>
    <x v="5"/>
    <m/>
  </r>
  <r>
    <d v="2025-12-04T00:00:00"/>
    <s v="Robert"/>
    <s v="Male"/>
    <s v="Vaoala"/>
    <n v="7228195"/>
    <s v="Nuu"/>
    <x v="0"/>
    <x v="16"/>
    <x v="16"/>
    <x v="18"/>
    <x v="0"/>
    <n v="10"/>
    <x v="0"/>
    <x v="5"/>
    <m/>
  </r>
  <r>
    <d v="2025-12-04T00:00:00"/>
    <s v="Ina"/>
    <s v="Female"/>
    <s v="Vaivase tai"/>
    <n v="0"/>
    <s v="Nuu"/>
    <x v="0"/>
    <x v="16"/>
    <x v="16"/>
    <x v="18"/>
    <x v="0"/>
    <n v="5"/>
    <x v="0"/>
    <x v="4"/>
    <m/>
  </r>
  <r>
    <d v="2025-12-04T00:00:00"/>
    <s v="Faatupu"/>
    <s v="Female"/>
    <s v="Vaitele"/>
    <n v="0"/>
    <s v="Nuu"/>
    <x v="0"/>
    <x v="16"/>
    <x v="16"/>
    <x v="18"/>
    <x v="0"/>
    <n v="6"/>
    <x v="0"/>
    <x v="15"/>
    <m/>
  </r>
  <r>
    <d v="2025-12-04T00:00:00"/>
    <s v="Tua"/>
    <s v="Male"/>
    <s v="Vailima"/>
    <n v="0"/>
    <s v="Nuu"/>
    <x v="0"/>
    <x v="16"/>
    <x v="16"/>
    <x v="18"/>
    <x v="0"/>
    <n v="10"/>
    <x v="0"/>
    <x v="5"/>
    <m/>
  </r>
  <r>
    <s v="13/4/2025"/>
    <s v="Jacinta"/>
    <s v="Female"/>
    <s v="Tuanaimato"/>
    <n v="0"/>
    <s v="Nuu"/>
    <x v="0"/>
    <x v="16"/>
    <x v="16"/>
    <x v="18"/>
    <x v="0"/>
    <n v="5"/>
    <x v="0"/>
    <x v="4"/>
    <m/>
  </r>
  <r>
    <s v="13/4/2025"/>
    <s v="Trissy"/>
    <s v="Female"/>
    <s v="Fasitoo Uta"/>
    <n v="7729868"/>
    <s v="Nuu"/>
    <x v="0"/>
    <x v="16"/>
    <x v="16"/>
    <x v="18"/>
    <x v="0"/>
    <n v="100"/>
    <x v="0"/>
    <x v="9"/>
    <m/>
  </r>
  <r>
    <s v="14/4/2025"/>
    <s v="Sua"/>
    <s v="Male"/>
    <s v="Lepea"/>
    <n v="0"/>
    <s v="Nuu"/>
    <x v="0"/>
    <x v="16"/>
    <x v="16"/>
    <x v="18"/>
    <x v="0"/>
    <n v="8"/>
    <x v="0"/>
    <x v="11"/>
    <m/>
  </r>
  <r>
    <s v="15/4/2025"/>
    <s v="Vaai"/>
    <s v="Female"/>
    <s v="Vaivase tai"/>
    <n v="7527032"/>
    <s v="Nuu"/>
    <x v="0"/>
    <x v="16"/>
    <x v="16"/>
    <x v="18"/>
    <x v="0"/>
    <n v="5"/>
    <x v="0"/>
    <x v="4"/>
    <m/>
  </r>
  <r>
    <s v="15/4/2025"/>
    <s v="Peter"/>
    <s v="Male"/>
    <s v="Saina"/>
    <n v="73563098"/>
    <s v="Nuu"/>
    <x v="0"/>
    <x v="16"/>
    <x v="16"/>
    <x v="18"/>
    <x v="0"/>
    <n v="30"/>
    <x v="0"/>
    <x v="7"/>
    <m/>
  </r>
  <r>
    <s v="16/4/2025"/>
    <s v="Suela"/>
    <s v="Female"/>
    <s v="Saleimoa"/>
    <n v="7504953"/>
    <s v="Nuu"/>
    <x v="0"/>
    <x v="16"/>
    <x v="16"/>
    <x v="18"/>
    <x v="0"/>
    <n v="3"/>
    <x v="0"/>
    <x v="14"/>
    <m/>
  </r>
  <r>
    <s v="16/4/2025"/>
    <s v="Tino"/>
    <s v="Male"/>
    <s v="Falelauniu"/>
    <n v="0"/>
    <s v="Nuu"/>
    <x v="0"/>
    <x v="16"/>
    <x v="16"/>
    <x v="18"/>
    <x v="0"/>
    <n v="12"/>
    <x v="0"/>
    <x v="3"/>
    <m/>
  </r>
  <r>
    <s v="17/4/2025"/>
    <s v="Pepe"/>
    <s v="Female"/>
    <s v="Manono"/>
    <n v="7364300"/>
    <s v="Nuu"/>
    <x v="0"/>
    <x v="16"/>
    <x v="16"/>
    <x v="18"/>
    <x v="0"/>
    <n v="3"/>
    <x v="0"/>
    <x v="14"/>
    <m/>
  </r>
  <r>
    <s v="18/4/2026"/>
    <s v="Peter"/>
    <s v="Male"/>
    <s v="Saina"/>
    <n v="7356309"/>
    <s v="Nuu"/>
    <x v="0"/>
    <x v="16"/>
    <x v="16"/>
    <x v="18"/>
    <x v="0"/>
    <n v="6"/>
    <x v="0"/>
    <x v="15"/>
    <m/>
  </r>
  <r>
    <s v="19/4/2025"/>
    <s v="Ana Feli"/>
    <s v="Female"/>
    <s v="Fasitoo Uta"/>
    <n v="7305078"/>
    <s v="Nuu"/>
    <x v="0"/>
    <x v="16"/>
    <x v="16"/>
    <x v="18"/>
    <x v="0"/>
    <n v="5"/>
    <x v="0"/>
    <x v="4"/>
    <m/>
  </r>
  <r>
    <s v="19/4/2025"/>
    <s v="Tui"/>
    <s v="Male"/>
    <s v="Vaimoso"/>
    <n v="7771631"/>
    <s v="Nuu"/>
    <x v="0"/>
    <x v="16"/>
    <x v="16"/>
    <x v="18"/>
    <x v="0"/>
    <n v="30"/>
    <x v="0"/>
    <x v="7"/>
    <m/>
  </r>
  <r>
    <s v="20/4/2025"/>
    <s v="Sisi"/>
    <s v="Female"/>
    <s v="Solosolo"/>
    <n v="7226654"/>
    <s v="Nuu"/>
    <x v="0"/>
    <x v="16"/>
    <x v="16"/>
    <x v="18"/>
    <x v="0"/>
    <n v="8"/>
    <x v="0"/>
    <x v="11"/>
    <m/>
  </r>
  <r>
    <s v="20/4/2025"/>
    <s v="Patau Vee"/>
    <s v="Male"/>
    <s v="Vaimoso"/>
    <n v="0"/>
    <s v="Nuu"/>
    <x v="0"/>
    <x v="16"/>
    <x v="16"/>
    <x v="18"/>
    <x v="0"/>
    <n v="100"/>
    <x v="0"/>
    <x v="9"/>
    <m/>
  </r>
  <r>
    <s v="21/4/2025"/>
    <s v="Losi"/>
    <s v="Male"/>
    <s v="Leauvaa"/>
    <n v="0"/>
    <s v="Nuu"/>
    <x v="0"/>
    <x v="16"/>
    <x v="16"/>
    <x v="18"/>
    <x v="0"/>
    <n v="150"/>
    <x v="0"/>
    <x v="23"/>
    <m/>
  </r>
  <r>
    <s v="21/4/2025"/>
    <s v="Ana"/>
    <s v="Female"/>
    <s v="Falelauniu"/>
    <n v="7624810"/>
    <s v="Nuu"/>
    <x v="0"/>
    <x v="16"/>
    <x v="16"/>
    <x v="18"/>
    <x v="0"/>
    <n v="10"/>
    <x v="0"/>
    <x v="5"/>
    <m/>
  </r>
  <r>
    <s v="22/4/2025"/>
    <s v="Sueina"/>
    <s v="Female"/>
    <s v="Vaitele Uta"/>
    <n v="7338048"/>
    <s v="Nuu"/>
    <x v="0"/>
    <x v="16"/>
    <x v="16"/>
    <x v="18"/>
    <x v="0"/>
    <n v="10"/>
    <x v="0"/>
    <x v="5"/>
    <m/>
  </r>
  <r>
    <s v="22/4/2025"/>
    <s v="Peter"/>
    <s v="Male"/>
    <s v="Saina"/>
    <n v="7356309"/>
    <s v="Nuu"/>
    <x v="0"/>
    <x v="16"/>
    <x v="16"/>
    <x v="18"/>
    <x v="0"/>
    <n v="10"/>
    <x v="0"/>
    <x v="5"/>
    <m/>
  </r>
  <r>
    <s v="23/4/2025"/>
    <s v="Vaialia"/>
    <s v="Female"/>
    <s v="Vaitele"/>
    <n v="7729639"/>
    <s v="Nuu"/>
    <x v="0"/>
    <x v="16"/>
    <x v="16"/>
    <x v="18"/>
    <x v="0"/>
    <n v="50"/>
    <x v="0"/>
    <x v="10"/>
    <m/>
  </r>
  <r>
    <s v="24/4/2025"/>
    <s v="Shekinah"/>
    <s v="Female"/>
    <s v="Nuu fou"/>
    <n v="7060661"/>
    <s v="Nuu"/>
    <x v="0"/>
    <x v="16"/>
    <x v="16"/>
    <x v="18"/>
    <x v="0"/>
    <n v="10"/>
    <x v="0"/>
    <x v="5"/>
    <m/>
  </r>
  <r>
    <s v="24/4/2025"/>
    <s v="Esera"/>
    <s v="Male"/>
    <s v="Vaitele"/>
    <n v="7706092"/>
    <s v="Nuu"/>
    <x v="0"/>
    <x v="16"/>
    <x v="16"/>
    <x v="18"/>
    <x v="0"/>
    <n v="12"/>
    <x v="0"/>
    <x v="3"/>
    <m/>
  </r>
  <r>
    <s v="24/4/2025"/>
    <s v="Brenda"/>
    <s v="Female"/>
    <s v="Tafaigata"/>
    <n v="7240318"/>
    <s v="Nuu"/>
    <x v="0"/>
    <x v="16"/>
    <x v="16"/>
    <x v="18"/>
    <x v="0"/>
    <n v="1"/>
    <x v="0"/>
    <x v="2"/>
    <m/>
  </r>
  <r>
    <s v="25/04/2025"/>
    <s v="Francis Wulf"/>
    <s v="Male"/>
    <s v="Vailoa Faleata"/>
    <n v="7383660"/>
    <s v="Nuu"/>
    <x v="0"/>
    <x v="16"/>
    <x v="16"/>
    <x v="18"/>
    <x v="0"/>
    <n v="5"/>
    <x v="0"/>
    <x v="4"/>
    <m/>
  </r>
  <r>
    <s v="26/4/2025"/>
    <s v="Amanda"/>
    <s v="Male"/>
    <s v="Tapatapao"/>
    <n v="7636981"/>
    <s v="Nuu"/>
    <x v="0"/>
    <x v="16"/>
    <x v="16"/>
    <x v="18"/>
    <x v="0"/>
    <n v="20"/>
    <x v="0"/>
    <x v="12"/>
    <m/>
  </r>
  <r>
    <s v="26/4/2025"/>
    <s v="Emma"/>
    <s v="Female"/>
    <s v="Siusega"/>
    <n v="7516376"/>
    <s v="Nuu"/>
    <x v="0"/>
    <x v="16"/>
    <x v="16"/>
    <x v="18"/>
    <x v="0"/>
    <n v="10"/>
    <x v="0"/>
    <x v="5"/>
    <m/>
  </r>
  <r>
    <s v="27/4/2025"/>
    <s v="Dulcie"/>
    <s v="Female"/>
    <s v="Aleisa"/>
    <n v="7635413"/>
    <s v="Nuu"/>
    <x v="0"/>
    <x v="16"/>
    <x v="16"/>
    <x v="18"/>
    <x v="0"/>
    <n v="4"/>
    <x v="0"/>
    <x v="1"/>
    <m/>
  </r>
  <r>
    <s v="27/4/2025"/>
    <s v="Mao"/>
    <s v="Male"/>
    <s v="Siusega"/>
    <n v="7596634"/>
    <s v="Nuu"/>
    <x v="0"/>
    <x v="16"/>
    <x v="16"/>
    <x v="18"/>
    <x v="0"/>
    <n v="10"/>
    <x v="0"/>
    <x v="5"/>
    <m/>
  </r>
  <r>
    <s v="27/4/2025"/>
    <s v="Kaio"/>
    <s v="Male"/>
    <s v="Faleatiu"/>
    <n v="0"/>
    <s v="Nuu"/>
    <x v="0"/>
    <x v="16"/>
    <x v="16"/>
    <x v="18"/>
    <x v="0"/>
    <n v="10"/>
    <x v="0"/>
    <x v="5"/>
    <m/>
  </r>
  <r>
    <s v="27/4/2025"/>
    <s v="Tui"/>
    <s v="Male"/>
    <s v="Vaimoso"/>
    <n v="0"/>
    <s v="Nuu"/>
    <x v="0"/>
    <x v="16"/>
    <x v="16"/>
    <x v="18"/>
    <x v="0"/>
    <n v="30"/>
    <x v="0"/>
    <x v="7"/>
    <m/>
  </r>
  <r>
    <s v="28/4/2025"/>
    <s v="Tafaoga Erika"/>
    <s v="Female"/>
    <s v="Fasitoo Tai"/>
    <n v="0"/>
    <s v="Nuu"/>
    <x v="0"/>
    <x v="16"/>
    <x v="16"/>
    <x v="18"/>
    <x v="0"/>
    <n v="4"/>
    <x v="0"/>
    <x v="1"/>
    <m/>
  </r>
  <r>
    <s v="28/4/2025"/>
    <s v="khan"/>
    <s v="Female"/>
    <s v="Samatau"/>
    <n v="0"/>
    <s v="Nuu"/>
    <x v="0"/>
    <x v="16"/>
    <x v="16"/>
    <x v="18"/>
    <x v="0"/>
    <n v="2"/>
    <x v="0"/>
    <x v="6"/>
    <m/>
  </r>
  <r>
    <s v="28/4/2025"/>
    <s v="Ana"/>
    <s v="Female"/>
    <s v="Vaitele Fou"/>
    <n v="0"/>
    <s v="Nuu"/>
    <x v="0"/>
    <x v="16"/>
    <x v="16"/>
    <x v="18"/>
    <x v="0"/>
    <n v="4"/>
    <x v="0"/>
    <x v="1"/>
    <m/>
  </r>
  <r>
    <s v="28/4/2025"/>
    <s v="Vaialia"/>
    <s v="Female"/>
    <s v="Vaitele"/>
    <n v="7729639"/>
    <s v="Nuu"/>
    <x v="0"/>
    <x v="16"/>
    <x v="16"/>
    <x v="18"/>
    <x v="0"/>
    <n v="20"/>
    <x v="0"/>
    <x v="12"/>
    <m/>
  </r>
  <r>
    <s v="28/4/2025"/>
    <s v="Solialofi"/>
    <s v="Female"/>
    <s v="Faleasiu"/>
    <n v="0"/>
    <s v="Nuu"/>
    <x v="0"/>
    <x v="16"/>
    <x v="16"/>
    <x v="18"/>
    <x v="0"/>
    <n v="10"/>
    <x v="0"/>
    <x v="5"/>
    <m/>
  </r>
  <r>
    <s v="28/4/2025"/>
    <s v="John"/>
    <s v="Male"/>
    <s v="Saluafata"/>
    <n v="0"/>
    <s v="Nuu"/>
    <x v="0"/>
    <x v="16"/>
    <x v="16"/>
    <x v="18"/>
    <x v="0"/>
    <n v="10"/>
    <x v="0"/>
    <x v="5"/>
    <m/>
  </r>
  <r>
    <s v="29/04/2025"/>
    <s v="Ainslea"/>
    <s v="Female"/>
    <s v="Vailima"/>
    <n v="0"/>
    <s v="Nuu"/>
    <x v="0"/>
    <x v="16"/>
    <x v="16"/>
    <x v="18"/>
    <x v="0"/>
    <n v="4"/>
    <x v="0"/>
    <x v="1"/>
    <m/>
  </r>
  <r>
    <s v="29/04/2025"/>
    <s v="Francis"/>
    <s v="Male"/>
    <s v="Tulaele"/>
    <n v="7255941"/>
    <s v="Nuu"/>
    <x v="0"/>
    <x v="16"/>
    <x v="16"/>
    <x v="18"/>
    <x v="0"/>
    <n v="5"/>
    <x v="0"/>
    <x v="4"/>
    <m/>
  </r>
  <r>
    <s v="29/04/2025"/>
    <s v="Laralle"/>
    <s v="Female"/>
    <s v="Vaigaga"/>
    <n v="7651920"/>
    <s v="Nuu"/>
    <x v="0"/>
    <x v="16"/>
    <x v="16"/>
    <x v="18"/>
    <x v="0"/>
    <n v="5"/>
    <x v="0"/>
    <x v="4"/>
    <m/>
  </r>
  <r>
    <s v="29/04/2025"/>
    <s v="Luseane"/>
    <s v="Female"/>
    <s v="Vaiala"/>
    <n v="0"/>
    <s v="Nuu"/>
    <x v="0"/>
    <x v="16"/>
    <x v="16"/>
    <x v="18"/>
    <x v="0"/>
    <n v="50"/>
    <x v="0"/>
    <x v="10"/>
    <m/>
  </r>
  <r>
    <s v="29/04/2025"/>
    <s v="Witness Valoga"/>
    <s v="Female"/>
    <s v="Saluafata"/>
    <n v="7284389"/>
    <s v="Nuu"/>
    <x v="0"/>
    <x v="16"/>
    <x v="16"/>
    <x v="18"/>
    <x v="0"/>
    <n v="10"/>
    <x v="0"/>
    <x v="5"/>
    <m/>
  </r>
  <r>
    <s v="29/04/2025"/>
    <s v="Ualesi"/>
    <s v="Female"/>
    <s v="Faleula"/>
    <n v="7271099"/>
    <s v="Nuu"/>
    <x v="0"/>
    <x v="16"/>
    <x v="16"/>
    <x v="18"/>
    <x v="0"/>
    <n v="3"/>
    <x v="0"/>
    <x v="14"/>
    <m/>
  </r>
  <r>
    <s v="29/04/2025"/>
    <s v="Fale"/>
    <s v="Male"/>
    <s v="Vaitele"/>
    <n v="7231662"/>
    <s v="Nuu"/>
    <x v="0"/>
    <x v="16"/>
    <x v="16"/>
    <x v="18"/>
    <x v="0"/>
    <n v="20"/>
    <x v="0"/>
    <x v="12"/>
    <m/>
  </r>
  <r>
    <s v="30/4/2025"/>
    <s v="Tapuai Viliamu"/>
    <s v="Male"/>
    <s v="Ulutogia"/>
    <n v="7251717"/>
    <s v="Nuu"/>
    <x v="0"/>
    <x v="16"/>
    <x v="16"/>
    <x v="18"/>
    <x v="0"/>
    <n v="10"/>
    <x v="0"/>
    <x v="5"/>
    <m/>
  </r>
  <r>
    <s v="30/4/2025"/>
    <s v="Jesse"/>
    <s v="Female"/>
    <s v="Lepa"/>
    <n v="7223426"/>
    <s v="Nuu"/>
    <x v="0"/>
    <x v="16"/>
    <x v="16"/>
    <x v="18"/>
    <x v="0"/>
    <n v="10"/>
    <x v="0"/>
    <x v="5"/>
    <m/>
  </r>
  <r>
    <s v="30/4/2025"/>
    <s v="Fili"/>
    <s v="Female"/>
    <s v="Siusega"/>
    <n v="7369474"/>
    <s v="Nuu"/>
    <x v="0"/>
    <x v="16"/>
    <x v="16"/>
    <x v="18"/>
    <x v="0"/>
    <n v="10"/>
    <x v="0"/>
    <x v="5"/>
    <m/>
  </r>
  <r>
    <s v="30/4/2025"/>
    <s v="Sieni"/>
    <s v="Female"/>
    <s v="Tuanai"/>
    <n v="0"/>
    <s v="Nuu"/>
    <x v="0"/>
    <x v="16"/>
    <x v="16"/>
    <x v="18"/>
    <x v="0"/>
    <n v="6"/>
    <x v="0"/>
    <x v="15"/>
    <m/>
  </r>
  <r>
    <d v="2025-01-04T00:00:00"/>
    <s v="Tavita"/>
    <s v="Male"/>
    <s v="Leulumoega"/>
    <n v="7181699"/>
    <s v="Nuu"/>
    <x v="0"/>
    <x v="17"/>
    <x v="17"/>
    <x v="19"/>
    <x v="0"/>
    <n v="10"/>
    <x v="2"/>
    <x v="21"/>
    <m/>
  </r>
  <r>
    <d v="2025-03-04T00:00:00"/>
    <s v="Wendy"/>
    <s v="Female"/>
    <s v="Tiapapata"/>
    <n v="7611195"/>
    <s v="Nuu"/>
    <x v="0"/>
    <x v="17"/>
    <x v="17"/>
    <x v="19"/>
    <x v="0"/>
    <n v="1"/>
    <x v="2"/>
    <x v="24"/>
    <m/>
  </r>
  <r>
    <d v="2025-04-04T00:00:00"/>
    <s v="Arnel"/>
    <s v="Male"/>
    <s v="Faleasiu"/>
    <n v="7746353"/>
    <s v="Nuu"/>
    <x v="0"/>
    <x v="17"/>
    <x v="17"/>
    <x v="19"/>
    <x v="0"/>
    <n v="8"/>
    <x v="2"/>
    <x v="31"/>
    <m/>
  </r>
  <r>
    <d v="2025-05-04T00:00:00"/>
    <s v="Rosalia Te'o"/>
    <s v="Female"/>
    <s v="Afega"/>
    <n v="7720760"/>
    <s v="Nuu"/>
    <x v="0"/>
    <x v="17"/>
    <x v="17"/>
    <x v="19"/>
    <x v="0"/>
    <n v="2"/>
    <x v="2"/>
    <x v="22"/>
    <m/>
  </r>
  <r>
    <d v="2025-06-04T00:00:00"/>
    <s v="Iulai"/>
    <s v="Female"/>
    <s v="Vaitele"/>
    <n v="7785000"/>
    <s v="Nuu"/>
    <x v="0"/>
    <x v="17"/>
    <x v="17"/>
    <x v="19"/>
    <x v="0"/>
    <n v="1"/>
    <x v="2"/>
    <x v="24"/>
    <m/>
  </r>
  <r>
    <d v="2025-06-04T00:00:00"/>
    <s v="Leituala Matalavea"/>
    <s v="Female"/>
    <s v="Vailele"/>
    <n v="7700495"/>
    <s v="Nuu"/>
    <x v="0"/>
    <x v="17"/>
    <x v="17"/>
    <x v="19"/>
    <x v="0"/>
    <n v="1"/>
    <x v="2"/>
    <x v="24"/>
    <m/>
  </r>
  <r>
    <d v="2025-07-04T00:00:00"/>
    <s v="Su'a &amp; Paulo"/>
    <s v="Female"/>
    <s v="Vaimoso/Tauese"/>
    <n v="7503637"/>
    <s v="Nuu"/>
    <x v="0"/>
    <x v="17"/>
    <x v="17"/>
    <x v="19"/>
    <x v="0"/>
    <n v="1"/>
    <x v="2"/>
    <x v="24"/>
    <m/>
  </r>
  <r>
    <d v="2025-07-04T00:00:00"/>
    <s v="Mikey Te'o"/>
    <s v="Male"/>
    <s v="Apia"/>
    <n v="20605"/>
    <s v="Nuu"/>
    <x v="0"/>
    <x v="17"/>
    <x v="17"/>
    <x v="19"/>
    <x v="0"/>
    <n v="3"/>
    <x v="2"/>
    <x v="26"/>
    <m/>
  </r>
  <r>
    <d v="2025-09-04T00:00:00"/>
    <s v="Iosefa"/>
    <s v="Male"/>
    <s v="Sinalei Resort(Siumu)"/>
    <n v="7234044"/>
    <s v="Nuu"/>
    <x v="0"/>
    <x v="17"/>
    <x v="17"/>
    <x v="19"/>
    <x v="0"/>
    <n v="1"/>
    <x v="2"/>
    <x v="24"/>
    <m/>
  </r>
  <r>
    <d v="2025-11-04T00:00:00"/>
    <s v="Matiini"/>
    <s v="Male"/>
    <s v="Alafua"/>
    <n v="7123781"/>
    <s v="Nuu"/>
    <x v="0"/>
    <x v="17"/>
    <x v="17"/>
    <x v="19"/>
    <x v="0"/>
    <n v="1"/>
    <x v="2"/>
    <x v="24"/>
    <m/>
  </r>
  <r>
    <d v="2025-11-04T00:00:00"/>
    <s v="Sionatane Langi"/>
    <s v="Male"/>
    <s v="USP Alafua"/>
    <n v="7321404"/>
    <s v="Nuu"/>
    <x v="0"/>
    <x v="17"/>
    <x v="17"/>
    <x v="19"/>
    <x v="0"/>
    <n v="11"/>
    <x v="2"/>
    <x v="32"/>
    <m/>
  </r>
  <r>
    <d v="2025-11-04T00:00:00"/>
    <s v="Chris"/>
    <s v="Male"/>
    <s v="MTC"/>
    <n v="7731262"/>
    <s v="Nuu"/>
    <x v="0"/>
    <x v="17"/>
    <x v="17"/>
    <x v="19"/>
    <x v="0"/>
    <n v="3"/>
    <x v="2"/>
    <x v="26"/>
    <m/>
  </r>
  <r>
    <d v="2025-12-04T00:00:00"/>
    <s v="Ina"/>
    <s v="Female"/>
    <s v="Vaivase tai"/>
    <n v="0"/>
    <s v="Nuu"/>
    <x v="0"/>
    <x v="17"/>
    <x v="17"/>
    <x v="19"/>
    <x v="0"/>
    <n v="2"/>
    <x v="2"/>
    <x v="22"/>
    <m/>
  </r>
  <r>
    <d v="2025-12-04T00:00:00"/>
    <s v="Faatupu"/>
    <s v="Female"/>
    <s v="Vaitele"/>
    <n v="0"/>
    <s v="Nuu"/>
    <x v="0"/>
    <x v="17"/>
    <x v="17"/>
    <x v="19"/>
    <x v="0"/>
    <n v="2"/>
    <x v="2"/>
    <x v="22"/>
    <m/>
  </r>
  <r>
    <s v="13/4/2025"/>
    <s v="Jacinta"/>
    <s v="Female"/>
    <s v="Tuanaimato"/>
    <n v="0"/>
    <s v="Nuu"/>
    <x v="0"/>
    <x v="17"/>
    <x v="17"/>
    <x v="19"/>
    <x v="0"/>
    <n v="2"/>
    <x v="2"/>
    <x v="22"/>
    <m/>
  </r>
  <r>
    <s v="14/4/2025"/>
    <s v="Pena"/>
    <s v="Male"/>
    <s v="MTC"/>
    <n v="0"/>
    <s v="Nuu"/>
    <x v="0"/>
    <x v="17"/>
    <x v="17"/>
    <x v="19"/>
    <x v="0"/>
    <n v="4"/>
    <x v="2"/>
    <x v="25"/>
    <m/>
  </r>
  <r>
    <s v="16/4/2025"/>
    <s v="Rev Panapa"/>
    <s v="Male"/>
    <s v="Malie"/>
    <n v="0"/>
    <s v="Nuu"/>
    <x v="0"/>
    <x v="17"/>
    <x v="17"/>
    <x v="19"/>
    <x v="0"/>
    <n v="2"/>
    <x v="2"/>
    <x v="22"/>
    <m/>
  </r>
  <r>
    <s v="17/4/2025"/>
    <s v="Tia"/>
    <s v="Male"/>
    <s v="Falelatai"/>
    <n v="0"/>
    <s v="Nuu"/>
    <x v="0"/>
    <x v="17"/>
    <x v="17"/>
    <x v="19"/>
    <x v="0"/>
    <n v="2"/>
    <x v="2"/>
    <x v="22"/>
    <m/>
  </r>
  <r>
    <s v="17/4/2025"/>
    <s v="Laufou"/>
    <s v="Female"/>
    <s v="Vaipuna"/>
    <n v="7581906"/>
    <s v="Nuu"/>
    <x v="0"/>
    <x v="17"/>
    <x v="17"/>
    <x v="19"/>
    <x v="0"/>
    <n v="1"/>
    <x v="2"/>
    <x v="24"/>
    <m/>
  </r>
  <r>
    <s v="18/4/2025"/>
    <s v="Aneriueta"/>
    <s v="Female"/>
    <s v="Nuu fou"/>
    <n v="20605"/>
    <s v="Nuu"/>
    <x v="0"/>
    <x v="17"/>
    <x v="17"/>
    <x v="19"/>
    <x v="0"/>
    <n v="3"/>
    <x v="2"/>
    <x v="26"/>
    <m/>
  </r>
  <r>
    <s v="18/4/2025"/>
    <s v="Luisa"/>
    <s v="Female"/>
    <s v="Leulumoega"/>
    <n v="7782056"/>
    <s v="Nuu"/>
    <x v="0"/>
    <x v="17"/>
    <x v="17"/>
    <x v="19"/>
    <x v="0"/>
    <n v="5"/>
    <x v="2"/>
    <x v="33"/>
    <m/>
  </r>
  <r>
    <s v="19/4/2025"/>
    <s v="Ana Feli"/>
    <s v="Female"/>
    <s v="Fasitoo Uta"/>
    <n v="7305078"/>
    <s v="Nuu"/>
    <x v="0"/>
    <x v="17"/>
    <x v="17"/>
    <x v="19"/>
    <x v="0"/>
    <n v="2"/>
    <x v="2"/>
    <x v="22"/>
    <m/>
  </r>
  <r>
    <s v="21/4/2025"/>
    <s v="Farani"/>
    <s v="Male"/>
    <s v="Tufulele"/>
    <n v="0"/>
    <s v="Nuu"/>
    <x v="0"/>
    <x v="17"/>
    <x v="17"/>
    <x v="19"/>
    <x v="0"/>
    <n v="2"/>
    <x v="1"/>
    <x v="12"/>
    <m/>
  </r>
  <r>
    <s v="21/4/2025"/>
    <s v="Peter"/>
    <s v="Male"/>
    <s v="Vaitele"/>
    <n v="7335456"/>
    <s v="Nuu"/>
    <x v="0"/>
    <x v="17"/>
    <x v="17"/>
    <x v="19"/>
    <x v="0"/>
    <n v="1"/>
    <x v="2"/>
    <x v="24"/>
    <m/>
  </r>
  <r>
    <s v="22/4/2025"/>
    <s v="Sueina"/>
    <s v="Female"/>
    <s v="Vaitele Uta"/>
    <n v="7338048"/>
    <s v="Nuu"/>
    <x v="0"/>
    <x v="17"/>
    <x v="17"/>
    <x v="19"/>
    <x v="0"/>
    <n v="2"/>
    <x v="1"/>
    <x v="12"/>
    <m/>
  </r>
  <r>
    <s v="22/4/2025"/>
    <s v="Stallah"/>
    <s v="Male"/>
    <s v="Faleula"/>
    <n v="0"/>
    <s v="Nuu"/>
    <x v="0"/>
    <x v="17"/>
    <x v="17"/>
    <x v="19"/>
    <x v="0"/>
    <n v="2"/>
    <x v="1"/>
    <x v="12"/>
    <m/>
  </r>
  <r>
    <s v="23/4/2025"/>
    <s v="Farani"/>
    <s v="Male"/>
    <s v="Tufulele"/>
    <n v="0"/>
    <s v="Nuu"/>
    <x v="0"/>
    <x v="17"/>
    <x v="17"/>
    <x v="19"/>
    <x v="0"/>
    <n v="8"/>
    <x v="1"/>
    <x v="19"/>
    <m/>
  </r>
  <r>
    <s v="23/4/2025"/>
    <s v="Sam"/>
    <s v="Male"/>
    <s v="Saleimoa"/>
    <n v="7559537"/>
    <s v="Nuu"/>
    <x v="0"/>
    <x v="17"/>
    <x v="17"/>
    <x v="19"/>
    <x v="0"/>
    <n v="1"/>
    <x v="2"/>
    <x v="24"/>
    <m/>
  </r>
  <r>
    <s v="25/04/2025"/>
    <s v="John"/>
    <s v="Male"/>
    <s v="Vaitele"/>
    <n v="7526717"/>
    <s v="Nuu"/>
    <x v="0"/>
    <x v="17"/>
    <x v="17"/>
    <x v="19"/>
    <x v="4"/>
    <n v="1"/>
    <x v="2"/>
    <x v="24"/>
    <m/>
  </r>
  <r>
    <s v="26/4/2025"/>
    <s v="Elepise"/>
    <s v="Male"/>
    <s v="Vaivase Uta"/>
    <n v="7718864"/>
    <s v="Nuu"/>
    <x v="0"/>
    <x v="17"/>
    <x v="17"/>
    <x v="19"/>
    <x v="0"/>
    <n v="1"/>
    <x v="2"/>
    <x v="24"/>
    <m/>
  </r>
  <r>
    <s v="26/4/2025"/>
    <s v="Ronald"/>
    <s v="Male"/>
    <s v="Nuu fou"/>
    <n v="7578964"/>
    <s v="Nuu"/>
    <x v="0"/>
    <x v="17"/>
    <x v="17"/>
    <x v="19"/>
    <x v="0"/>
    <n v="2"/>
    <x v="2"/>
    <x v="24"/>
    <m/>
  </r>
  <r>
    <s v="27/4/2025"/>
    <s v="Peni"/>
    <s v="Male"/>
    <s v="Vaitele Uta"/>
    <n v="7732997"/>
    <s v="Nuu"/>
    <x v="0"/>
    <x v="17"/>
    <x v="17"/>
    <x v="19"/>
    <x v="0"/>
    <n v="1"/>
    <x v="2"/>
    <x v="24"/>
    <m/>
  </r>
  <r>
    <s v="28/4/2025"/>
    <s v="Tafaoga Erika"/>
    <s v="Female"/>
    <s v="Fasitoo Tai"/>
    <n v="0"/>
    <s v="Nuu"/>
    <x v="0"/>
    <x v="17"/>
    <x v="17"/>
    <x v="19"/>
    <x v="0"/>
    <n v="1"/>
    <x v="2"/>
    <x v="24"/>
    <m/>
  </r>
  <r>
    <s v="28/4/2025"/>
    <s v="Tiresa"/>
    <s v="Female"/>
    <s v="Siumu"/>
    <n v="0"/>
    <s v="Nuu"/>
    <x v="0"/>
    <x v="17"/>
    <x v="17"/>
    <x v="19"/>
    <x v="0"/>
    <n v="2"/>
    <x v="2"/>
    <x v="22"/>
    <m/>
  </r>
  <r>
    <s v="28/4/2025"/>
    <s v="Vaialia"/>
    <s v="Female"/>
    <s v="Vaitele"/>
    <n v="7729639"/>
    <s v="Nuu"/>
    <x v="0"/>
    <x v="17"/>
    <x v="17"/>
    <x v="19"/>
    <x v="0"/>
    <n v="3"/>
    <x v="2"/>
    <x v="26"/>
    <m/>
  </r>
  <r>
    <s v="28/4/2025"/>
    <s v="Solialofi"/>
    <s v="Female"/>
    <s v="Faleasiu"/>
    <n v="0"/>
    <s v="Nuu"/>
    <x v="0"/>
    <x v="17"/>
    <x v="17"/>
    <x v="19"/>
    <x v="0"/>
    <n v="6"/>
    <x v="2"/>
    <x v="28"/>
    <m/>
  </r>
  <r>
    <s v="29/04/2025"/>
    <s v="Aleni"/>
    <s v="Male"/>
    <s v="MTC"/>
    <n v="0"/>
    <s v="Nuu"/>
    <x v="0"/>
    <x v="17"/>
    <x v="17"/>
    <x v="19"/>
    <x v="0"/>
    <n v="2"/>
    <x v="1"/>
    <x v="12"/>
    <m/>
  </r>
  <r>
    <s v="29/4/2025"/>
    <s v="Isaako Viki"/>
    <s v="Male"/>
    <s v="Faatoia"/>
    <n v="0"/>
    <s v="Nuu"/>
    <x v="0"/>
    <x v="17"/>
    <x v="17"/>
    <x v="19"/>
    <x v="0"/>
    <n v="1"/>
    <x v="2"/>
    <x v="24"/>
    <m/>
  </r>
  <r>
    <s v="29/04/2025"/>
    <s v="Isaako Viki"/>
    <s v="Male"/>
    <s v="Faatoia"/>
    <n v="7663733"/>
    <s v="Nuu"/>
    <x v="0"/>
    <x v="17"/>
    <x v="17"/>
    <x v="19"/>
    <x v="0"/>
    <n v="1"/>
    <x v="2"/>
    <x v="24"/>
    <m/>
  </r>
  <r>
    <d v="2025-01-04T00:00:00"/>
    <s v="Faauuga "/>
    <s v="Male"/>
    <s v="Vaitele "/>
    <n v="0"/>
    <s v="Nuu"/>
    <x v="6"/>
    <x v="18"/>
    <x v="18"/>
    <x v="20"/>
    <x v="0"/>
    <n v="4"/>
    <x v="5"/>
    <x v="34"/>
    <m/>
  </r>
  <r>
    <d v="2025-01-04T00:00:00"/>
    <s v="Tala"/>
    <s v="Male"/>
    <s v="Magiagi"/>
    <n v="0"/>
    <s v="Nuu"/>
    <x v="6"/>
    <x v="18"/>
    <x v="18"/>
    <x v="20"/>
    <x v="0"/>
    <n v="5"/>
    <x v="5"/>
    <x v="12"/>
    <m/>
  </r>
  <r>
    <d v="2025-01-04T00:00:00"/>
    <s v="Chirs"/>
    <s v="Male"/>
    <s v="Alafua"/>
    <n v="0"/>
    <s v="Nuu"/>
    <x v="6"/>
    <x v="18"/>
    <x v="18"/>
    <x v="20"/>
    <x v="0"/>
    <n v="1"/>
    <x v="5"/>
    <x v="1"/>
    <m/>
  </r>
  <r>
    <d v="2025-08-04T00:00:00"/>
    <s v="Livisitone "/>
    <s v="male "/>
    <s v="Piula"/>
    <n v="0"/>
    <s v="Nuu"/>
    <x v="6"/>
    <x v="18"/>
    <x v="18"/>
    <x v="20"/>
    <x v="0"/>
    <n v="1"/>
    <x v="5"/>
    <x v="1"/>
    <m/>
  </r>
  <r>
    <d v="2025-11-04T00:00:00"/>
    <s v="Siuta"/>
    <s v="Female"/>
    <s v="Vaitele fou"/>
    <n v="0"/>
    <s v="Nuu"/>
    <x v="6"/>
    <x v="18"/>
    <x v="18"/>
    <x v="20"/>
    <x v="0"/>
    <n v="5"/>
    <x v="5"/>
    <x v="12"/>
    <m/>
  </r>
  <r>
    <s v="14/4/2025"/>
    <s v="Lio"/>
    <s v="Male"/>
    <s v="Piula"/>
    <n v="0"/>
    <s v="Nuu"/>
    <x v="6"/>
    <x v="18"/>
    <x v="18"/>
    <x v="20"/>
    <x v="0"/>
    <n v="2"/>
    <x v="5"/>
    <x v="11"/>
    <m/>
  </r>
  <r>
    <s v="29/4/2025"/>
    <s v="Penina Puni"/>
    <s v="Female"/>
    <s v="Samatau"/>
    <n v="7653788"/>
    <s v="Nuu"/>
    <x v="1"/>
    <x v="19"/>
    <x v="19"/>
    <x v="21"/>
    <x v="0"/>
    <n v="1"/>
    <x v="0"/>
    <x v="2"/>
    <m/>
  </r>
  <r>
    <d v="2025-06-04T00:00:00"/>
    <s v="Vinesse Sua"/>
    <s v="Female"/>
    <s v="Lalovaea"/>
    <n v="0"/>
    <s v="Poutasi "/>
    <x v="0"/>
    <x v="3"/>
    <x v="3"/>
    <x v="22"/>
    <x v="0"/>
    <n v="10"/>
    <x v="0"/>
    <x v="5"/>
    <n v="2178609"/>
  </r>
  <r>
    <s v="16/04/2025"/>
    <s v="Sauiluma Ulu"/>
    <s v="Male"/>
    <s v="Poutasi"/>
    <n v="0"/>
    <s v="Poutasi "/>
    <x v="0"/>
    <x v="3"/>
    <x v="3"/>
    <x v="22"/>
    <x v="0"/>
    <n v="25"/>
    <x v="0"/>
    <x v="8"/>
    <n v="2171063"/>
  </r>
  <r>
    <s v="30/04/2025"/>
    <s v="Selo Faialaga"/>
    <s v="Male"/>
    <s v="Savaia"/>
    <n v="0"/>
    <s v="Savaia"/>
    <x v="0"/>
    <x v="3"/>
    <x v="3"/>
    <x v="22"/>
    <x v="0"/>
    <n v="30"/>
    <x v="0"/>
    <x v="7"/>
    <n v="2171185"/>
  </r>
  <r>
    <s v="29/4/2025"/>
    <s v="Penina Puni"/>
    <s v="Female"/>
    <s v="Samatau"/>
    <n v="7653788"/>
    <s v="Nuu"/>
    <x v="1"/>
    <x v="20"/>
    <x v="20"/>
    <x v="23"/>
    <x v="0"/>
    <n v="2"/>
    <x v="0"/>
    <x v="6"/>
    <m/>
  </r>
  <r>
    <d v="2025-01-04T00:00:00"/>
    <s v="Tui"/>
    <s v="Male"/>
    <s v="Vaimoso"/>
    <n v="0"/>
    <s v="Nuu"/>
    <x v="0"/>
    <x v="21"/>
    <x v="21"/>
    <x v="24"/>
    <x v="0"/>
    <n v="8"/>
    <x v="0"/>
    <x v="11"/>
    <m/>
  </r>
  <r>
    <d v="2025-06-04T00:00:00"/>
    <s v="Sine"/>
    <s v="Male"/>
    <s v="Siufaga , Falelatai"/>
    <n v="0"/>
    <s v="Nuu"/>
    <x v="0"/>
    <x v="21"/>
    <x v="21"/>
    <x v="24"/>
    <x v="0"/>
    <n v="3"/>
    <x v="0"/>
    <x v="14"/>
    <m/>
  </r>
  <r>
    <d v="2025-07-04T00:00:00"/>
    <s v="Millie"/>
    <s v="Female"/>
    <s v="Vaitele"/>
    <n v="7148073"/>
    <s v="Nuu"/>
    <x v="0"/>
    <x v="21"/>
    <x v="21"/>
    <x v="24"/>
    <x v="0"/>
    <n v="2"/>
    <x v="0"/>
    <x v="6"/>
    <m/>
  </r>
  <r>
    <d v="2025-07-04T00:00:00"/>
    <s v="Su'a &amp; Paulo"/>
    <s v="Female"/>
    <s v="Vaimoso/Tauese"/>
    <n v="7503637"/>
    <s v="Nuu"/>
    <x v="0"/>
    <x v="21"/>
    <x v="21"/>
    <x v="24"/>
    <x v="0"/>
    <n v="5"/>
    <x v="0"/>
    <x v="4"/>
    <m/>
  </r>
  <r>
    <d v="2025-07-04T00:00:00"/>
    <s v="Chris"/>
    <s v="Male"/>
    <s v="Taufusi"/>
    <n v="7291454"/>
    <s v="Nuu"/>
    <x v="0"/>
    <x v="21"/>
    <x v="21"/>
    <x v="24"/>
    <x v="0"/>
    <n v="1"/>
    <x v="0"/>
    <x v="2"/>
    <m/>
  </r>
  <r>
    <d v="2025-07-04T00:00:00"/>
    <s v="Auala"/>
    <s v="Male"/>
    <s v="Matautu Lefaga"/>
    <n v="7590718"/>
    <s v="Nuu"/>
    <x v="0"/>
    <x v="21"/>
    <x v="21"/>
    <x v="24"/>
    <x v="0"/>
    <n v="50"/>
    <x v="0"/>
    <x v="10"/>
    <m/>
  </r>
  <r>
    <d v="2025-09-04T00:00:00"/>
    <s v="Pisa"/>
    <s v="Female"/>
    <s v="Asau"/>
    <n v="0"/>
    <s v="Nuu"/>
    <x v="0"/>
    <x v="21"/>
    <x v="21"/>
    <x v="24"/>
    <x v="0"/>
    <n v="2"/>
    <x v="0"/>
    <x v="6"/>
    <m/>
  </r>
  <r>
    <d v="2025-09-04T00:00:00"/>
    <s v="Iosefa"/>
    <s v="Male"/>
    <s v="Sinalei Resort(Siumu)"/>
    <n v="7234044"/>
    <s v="Nuu"/>
    <x v="0"/>
    <x v="21"/>
    <x v="21"/>
    <x v="24"/>
    <x v="0"/>
    <n v="5"/>
    <x v="0"/>
    <x v="4"/>
    <m/>
  </r>
  <r>
    <d v="2025-10-04T00:00:00"/>
    <s v="Kuini"/>
    <s v="Male"/>
    <s v="Vailima"/>
    <n v="0"/>
    <s v="Nuu"/>
    <x v="0"/>
    <x v="21"/>
    <x v="21"/>
    <x v="24"/>
    <x v="0"/>
    <n v="5"/>
    <x v="0"/>
    <x v="4"/>
    <m/>
  </r>
  <r>
    <d v="2025-11-04T00:00:00"/>
    <s v="Iulai"/>
    <s v="Male"/>
    <s v=" Vaitele Fou"/>
    <n v="0"/>
    <s v="Nuu"/>
    <x v="0"/>
    <x v="21"/>
    <x v="21"/>
    <x v="24"/>
    <x v="0"/>
    <n v="3"/>
    <x v="0"/>
    <x v="14"/>
    <m/>
  </r>
  <r>
    <s v="13/4/2025"/>
    <s v="Jacinta"/>
    <s v="Female"/>
    <s v="Tuanaimato"/>
    <n v="0"/>
    <s v="Nuu"/>
    <x v="0"/>
    <x v="21"/>
    <x v="21"/>
    <x v="24"/>
    <x v="0"/>
    <n v="1"/>
    <x v="0"/>
    <x v="2"/>
    <m/>
  </r>
  <r>
    <s v="15/4/2025"/>
    <s v="Vaai"/>
    <s v="Female"/>
    <s v="Vaivase tai"/>
    <n v="7527032"/>
    <s v="Nuu"/>
    <x v="0"/>
    <x v="21"/>
    <x v="21"/>
    <x v="24"/>
    <x v="0"/>
    <n v="1"/>
    <x v="0"/>
    <x v="2"/>
    <m/>
  </r>
  <r>
    <s v="17/4/2025"/>
    <s v="Pepe"/>
    <s v="Female"/>
    <s v="Manono"/>
    <n v="7364300"/>
    <s v="Nuu"/>
    <x v="0"/>
    <x v="21"/>
    <x v="21"/>
    <x v="24"/>
    <x v="0"/>
    <n v="3"/>
    <x v="0"/>
    <x v="14"/>
    <m/>
  </r>
  <r>
    <s v="19/4/2025"/>
    <s v="Tui"/>
    <s v="Male"/>
    <s v="Vaimoso"/>
    <n v="7771631"/>
    <s v="Nuu"/>
    <x v="0"/>
    <x v="21"/>
    <x v="21"/>
    <x v="24"/>
    <x v="0"/>
    <n v="30"/>
    <x v="0"/>
    <x v="7"/>
    <m/>
  </r>
  <r>
    <s v="20/4/2025"/>
    <s v="Patau Vee"/>
    <s v="Male"/>
    <s v="Vaimoso"/>
    <n v="0"/>
    <s v="Nuu"/>
    <x v="0"/>
    <x v="21"/>
    <x v="21"/>
    <x v="24"/>
    <x v="0"/>
    <n v="2"/>
    <x v="0"/>
    <x v="6"/>
    <m/>
  </r>
  <r>
    <s v="21/4/2025"/>
    <s v="Farani"/>
    <s v="Male"/>
    <s v="Tufulele"/>
    <n v="0"/>
    <s v=" Nuu"/>
    <x v="0"/>
    <x v="21"/>
    <x v="21"/>
    <x v="24"/>
    <x v="0"/>
    <n v="5"/>
    <x v="0"/>
    <x v="4"/>
    <m/>
  </r>
  <r>
    <s v="24/4/2025"/>
    <s v="Brenda"/>
    <s v="Female"/>
    <s v="Tafaigata"/>
    <n v="7240318"/>
    <s v="Nuu"/>
    <x v="0"/>
    <x v="21"/>
    <x v="21"/>
    <x v="24"/>
    <x v="0"/>
    <n v="1"/>
    <x v="0"/>
    <x v="2"/>
    <m/>
  </r>
  <r>
    <s v="26/4/2025"/>
    <s v="Emma"/>
    <s v="Female"/>
    <s v="Siusega"/>
    <n v="7516376"/>
    <s v="Nuu"/>
    <x v="0"/>
    <x v="21"/>
    <x v="21"/>
    <x v="24"/>
    <x v="0"/>
    <n v="5"/>
    <x v="0"/>
    <x v="4"/>
    <m/>
  </r>
  <r>
    <s v="27/4/2025"/>
    <s v="Mao"/>
    <s v="Male"/>
    <s v="Siusega"/>
    <n v="7596634"/>
    <s v="Nuu"/>
    <x v="0"/>
    <x v="21"/>
    <x v="21"/>
    <x v="24"/>
    <x v="0"/>
    <n v="2"/>
    <x v="0"/>
    <x v="6"/>
    <m/>
  </r>
  <r>
    <s v="27/4/2025"/>
    <s v="Tui"/>
    <s v="Male"/>
    <s v="Vaimoso"/>
    <n v="0"/>
    <s v="Nuu"/>
    <x v="0"/>
    <x v="21"/>
    <x v="21"/>
    <x v="24"/>
    <x v="0"/>
    <n v="20"/>
    <x v="0"/>
    <x v="12"/>
    <m/>
  </r>
  <r>
    <s v="28/4/2025"/>
    <s v="Fiti"/>
    <s v="Male"/>
    <s v="Aleisa"/>
    <n v="0"/>
    <s v="Nuu"/>
    <x v="0"/>
    <x v="21"/>
    <x v="21"/>
    <x v="24"/>
    <x v="0"/>
    <n v="2"/>
    <x v="0"/>
    <x v="6"/>
    <m/>
  </r>
  <r>
    <s v="29/04/2025"/>
    <s v="Alofa Filipo"/>
    <s v="Male"/>
    <s v="Aleisa"/>
    <n v="0"/>
    <s v="Nuu"/>
    <x v="0"/>
    <x v="21"/>
    <x v="21"/>
    <x v="24"/>
    <x v="0"/>
    <n v="2"/>
    <x v="0"/>
    <x v="6"/>
    <m/>
  </r>
  <r>
    <s v="29/04/2025"/>
    <s v="Vai Okesene"/>
    <s v="Female"/>
    <s v="Vailima"/>
    <n v="0"/>
    <s v="Nuu"/>
    <x v="0"/>
    <x v="21"/>
    <x v="21"/>
    <x v="24"/>
    <x v="0"/>
    <n v="5"/>
    <x v="0"/>
    <x v="4"/>
    <m/>
  </r>
  <r>
    <s v="29/04/2025"/>
    <s v="Penina Khan"/>
    <s v="Female"/>
    <s v="Samatau"/>
    <n v="7689920"/>
    <s v="Nuu"/>
    <x v="0"/>
    <x v="21"/>
    <x v="21"/>
    <x v="24"/>
    <x v="0"/>
    <n v="7"/>
    <x v="0"/>
    <x v="16"/>
    <m/>
  </r>
  <r>
    <d v="2025-01-04T00:00:00"/>
    <s v="Ricky"/>
    <s v="Male"/>
    <s v="Vaitele Uta"/>
    <n v="0"/>
    <s v="Nuu"/>
    <x v="0"/>
    <x v="8"/>
    <x v="8"/>
    <x v="25"/>
    <x v="0"/>
    <n v="3"/>
    <x v="0"/>
    <x v="14"/>
    <m/>
  </r>
  <r>
    <d v="2025-01-04T00:00:00"/>
    <s v="Lofi"/>
    <s v="Female"/>
    <s v="Vaitele"/>
    <n v="0"/>
    <s v="Nuu"/>
    <x v="0"/>
    <x v="8"/>
    <x v="8"/>
    <x v="25"/>
    <x v="0"/>
    <n v="5"/>
    <x v="0"/>
    <x v="4"/>
    <m/>
  </r>
  <r>
    <d v="2025-02-04T00:00:00"/>
    <s v="Vitalina "/>
    <s v="Female"/>
    <s v="Vaitele fou"/>
    <n v="7603441"/>
    <s v="Nuu"/>
    <x v="0"/>
    <x v="8"/>
    <x v="8"/>
    <x v="25"/>
    <x v="0"/>
    <n v="20"/>
    <x v="0"/>
    <x v="12"/>
    <m/>
  </r>
  <r>
    <d v="2025-02-04T00:00:00"/>
    <s v="Tafia"/>
    <s v="Male"/>
    <s v="Faleula"/>
    <n v="0"/>
    <s v="Nuu"/>
    <x v="0"/>
    <x v="8"/>
    <x v="8"/>
    <x v="25"/>
    <x v="0"/>
    <n v="5"/>
    <x v="0"/>
    <x v="4"/>
    <m/>
  </r>
  <r>
    <d v="2025-03-04T00:00:00"/>
    <s v="Aleluia"/>
    <s v="Female"/>
    <s v="Nofoalii"/>
    <n v="7347725"/>
    <s v="Nuu"/>
    <x v="0"/>
    <x v="8"/>
    <x v="8"/>
    <x v="25"/>
    <x v="0"/>
    <n v="10"/>
    <x v="0"/>
    <x v="5"/>
    <m/>
  </r>
  <r>
    <d v="2025-05-04T00:00:00"/>
    <s v="Grace"/>
    <s v="Female"/>
    <s v="Tuanai"/>
    <n v="7598597"/>
    <s v="Nuu"/>
    <x v="0"/>
    <x v="8"/>
    <x v="8"/>
    <x v="25"/>
    <x v="0"/>
    <n v="4"/>
    <x v="0"/>
    <x v="1"/>
    <m/>
  </r>
  <r>
    <d v="2025-06-04T00:00:00"/>
    <s v="Iulai"/>
    <s v="Female"/>
    <s v="Vaitele"/>
    <n v="7785000"/>
    <s v="Nuu"/>
    <x v="0"/>
    <x v="8"/>
    <x v="8"/>
    <x v="25"/>
    <x v="0"/>
    <n v="5"/>
    <x v="0"/>
    <x v="4"/>
    <m/>
  </r>
  <r>
    <d v="2025-06-04T00:00:00"/>
    <s v="Leituala Matalavea"/>
    <s v="Female"/>
    <s v="Vailele"/>
    <n v="7700495"/>
    <s v="Nuu"/>
    <x v="0"/>
    <x v="8"/>
    <x v="8"/>
    <x v="25"/>
    <x v="0"/>
    <n v="10"/>
    <x v="0"/>
    <x v="5"/>
    <m/>
  </r>
  <r>
    <d v="2025-07-04T00:00:00"/>
    <s v="Millie"/>
    <s v="Female"/>
    <s v="Vaitele"/>
    <n v="7148073"/>
    <s v="Nuu"/>
    <x v="0"/>
    <x v="8"/>
    <x v="8"/>
    <x v="25"/>
    <x v="0"/>
    <n v="10"/>
    <x v="0"/>
    <x v="5"/>
    <m/>
  </r>
  <r>
    <d v="2025-07-04T00:00:00"/>
    <s v="Su'a &amp; Paulo"/>
    <s v="Female"/>
    <s v="Vaimoso/Tauese"/>
    <n v="7503637"/>
    <s v="Nuu"/>
    <x v="0"/>
    <x v="8"/>
    <x v="8"/>
    <x v="25"/>
    <x v="0"/>
    <n v="5"/>
    <x v="0"/>
    <x v="4"/>
    <m/>
  </r>
  <r>
    <d v="2025-07-04T00:00:00"/>
    <s v="Chris"/>
    <s v="Male"/>
    <s v="Taufusi"/>
    <n v="7291454"/>
    <s v="Nuu"/>
    <x v="0"/>
    <x v="8"/>
    <x v="8"/>
    <x v="25"/>
    <x v="0"/>
    <n v="2"/>
    <x v="0"/>
    <x v="6"/>
    <m/>
  </r>
  <r>
    <d v="2025-09-04T00:00:00"/>
    <s v="Tufosa"/>
    <s v="Female"/>
    <s v="Leulumoega"/>
    <n v="7641595"/>
    <s v="Nuu"/>
    <x v="0"/>
    <x v="8"/>
    <x v="8"/>
    <x v="25"/>
    <x v="0"/>
    <n v="20"/>
    <x v="0"/>
    <x v="12"/>
    <m/>
  </r>
  <r>
    <d v="2025-09-04T00:00:00"/>
    <s v="Sio"/>
    <s v="Male"/>
    <s v="MTC"/>
    <n v="0"/>
    <s v="Nuu"/>
    <x v="0"/>
    <x v="8"/>
    <x v="8"/>
    <x v="25"/>
    <x v="0"/>
    <n v="5"/>
    <x v="0"/>
    <x v="4"/>
    <m/>
  </r>
  <r>
    <d v="2025-09-04T00:00:00"/>
    <s v="Siaosi Aiono"/>
    <s v="Male"/>
    <s v="Fasitoo Uta"/>
    <n v="0"/>
    <s v="Nuu"/>
    <x v="0"/>
    <x v="8"/>
    <x v="8"/>
    <x v="25"/>
    <x v="0"/>
    <n v="20"/>
    <x v="0"/>
    <x v="12"/>
    <m/>
  </r>
  <r>
    <d v="2025-10-04T00:00:00"/>
    <s v="Navy"/>
    <s v="Male"/>
    <s v="Vaoala"/>
    <n v="0"/>
    <s v="Nuu"/>
    <x v="0"/>
    <x v="8"/>
    <x v="8"/>
    <x v="25"/>
    <x v="0"/>
    <n v="10"/>
    <x v="0"/>
    <x v="5"/>
    <m/>
  </r>
  <r>
    <d v="2025-10-04T00:00:00"/>
    <s v="Tevaga"/>
    <s v="Male"/>
    <s v="Leauvaa"/>
    <n v="0"/>
    <s v="Nuu"/>
    <x v="0"/>
    <x v="8"/>
    <x v="8"/>
    <x v="25"/>
    <x v="0"/>
    <n v="150"/>
    <x v="0"/>
    <x v="23"/>
    <m/>
  </r>
  <r>
    <d v="2025-10-04T00:00:00"/>
    <s v="Kuini"/>
    <s v="Male"/>
    <s v="Vailima"/>
    <n v="0"/>
    <s v="Nuu"/>
    <x v="0"/>
    <x v="8"/>
    <x v="8"/>
    <x v="25"/>
    <x v="0"/>
    <n v="10"/>
    <x v="0"/>
    <x v="5"/>
    <m/>
  </r>
  <r>
    <d v="2025-11-04T00:00:00"/>
    <s v="Iulai"/>
    <s v="Male"/>
    <s v=" Vaitele Fou"/>
    <n v="0"/>
    <s v="Nuu"/>
    <x v="0"/>
    <x v="8"/>
    <x v="8"/>
    <x v="25"/>
    <x v="0"/>
    <n v="5"/>
    <x v="0"/>
    <x v="4"/>
    <m/>
  </r>
  <r>
    <d v="2025-11-04T00:00:00"/>
    <s v="Apaula Amosa"/>
    <s v="Female"/>
    <s v="Nuu fou"/>
    <n v="7712594"/>
    <s v="Nuu"/>
    <x v="0"/>
    <x v="8"/>
    <x v="8"/>
    <x v="25"/>
    <x v="0"/>
    <n v="5"/>
    <x v="0"/>
    <x v="4"/>
    <m/>
  </r>
  <r>
    <d v="2025-11-04T00:00:00"/>
    <s v="Matiini"/>
    <s v="Male"/>
    <s v="Alafua"/>
    <n v="7123781"/>
    <s v="Nuu"/>
    <x v="0"/>
    <x v="8"/>
    <x v="8"/>
    <x v="25"/>
    <x v="0"/>
    <n v="8"/>
    <x v="0"/>
    <x v="11"/>
    <m/>
  </r>
  <r>
    <d v="2025-11-04T00:00:00"/>
    <s v="Tilafono"/>
    <s v="Male"/>
    <s v="Toomatagi"/>
    <n v="7785212"/>
    <s v="Nuu"/>
    <x v="0"/>
    <x v="8"/>
    <x v="8"/>
    <x v="25"/>
    <x v="0"/>
    <n v="25"/>
    <x v="0"/>
    <x v="8"/>
    <m/>
  </r>
  <r>
    <s v="26/4/2025"/>
    <s v="Elepise"/>
    <s v="Male"/>
    <s v="Vaivase Uta"/>
    <n v="7718864"/>
    <s v="Nuu"/>
    <x v="0"/>
    <x v="17"/>
    <x v="17"/>
    <x v="26"/>
    <x v="0"/>
    <n v="5"/>
    <x v="0"/>
    <x v="4"/>
    <m/>
  </r>
  <r>
    <s v="27/4/2025"/>
    <s v="Rosalia"/>
    <s v="Female"/>
    <s v="Afega"/>
    <n v="7720760"/>
    <s v="Nuu"/>
    <x v="0"/>
    <x v="17"/>
    <x v="17"/>
    <x v="26"/>
    <x v="0"/>
    <n v="10"/>
    <x v="0"/>
    <x v="5"/>
    <m/>
  </r>
  <r>
    <s v="29/04/2025"/>
    <s v="Vai Okesene"/>
    <s v="Female"/>
    <s v="Vailima"/>
    <n v="0"/>
    <s v="Nuu"/>
    <x v="0"/>
    <x v="17"/>
    <x v="17"/>
    <x v="26"/>
    <x v="0"/>
    <n v="5"/>
    <x v="0"/>
    <x v="4"/>
    <m/>
  </r>
  <r>
    <s v="29/04/2025"/>
    <s v="Ivona"/>
    <s v="Female"/>
    <s v="Puipa'a"/>
    <n v="0"/>
    <s v="Nuu"/>
    <x v="0"/>
    <x v="17"/>
    <x v="17"/>
    <x v="26"/>
    <x v="0"/>
    <n v="10"/>
    <x v="0"/>
    <x v="5"/>
    <m/>
  </r>
  <r>
    <s v="29/04/2025"/>
    <s v="Isaako Viki"/>
    <s v="Male"/>
    <s v="Faatoia"/>
    <n v="0"/>
    <s v="Nuu"/>
    <x v="0"/>
    <x v="17"/>
    <x v="17"/>
    <x v="26"/>
    <x v="0"/>
    <n v="10"/>
    <x v="0"/>
    <x v="5"/>
    <m/>
  </r>
  <r>
    <s v="29/04/2025"/>
    <s v="Rhonda"/>
    <s v="Female"/>
    <s v="Lotopa"/>
    <n v="0"/>
    <s v="Nuu"/>
    <x v="0"/>
    <x v="17"/>
    <x v="17"/>
    <x v="26"/>
    <x v="0"/>
    <n v="6"/>
    <x v="0"/>
    <x v="15"/>
    <m/>
  </r>
  <r>
    <s v="29/04/2025"/>
    <s v="Emma"/>
    <s v="Female"/>
    <s v="Satapuala"/>
    <n v="0"/>
    <s v="Nuu"/>
    <x v="0"/>
    <x v="17"/>
    <x v="17"/>
    <x v="26"/>
    <x v="0"/>
    <n v="5"/>
    <x v="0"/>
    <x v="4"/>
    <m/>
  </r>
  <r>
    <s v="29/04/2025"/>
    <s v="Isaako Viki"/>
    <s v="Male"/>
    <s v="Faatoia"/>
    <n v="7663733"/>
    <s v="Nuu"/>
    <x v="0"/>
    <x v="17"/>
    <x v="17"/>
    <x v="26"/>
    <x v="0"/>
    <n v="40"/>
    <x v="0"/>
    <x v="0"/>
    <m/>
  </r>
  <r>
    <s v="29/04/2025"/>
    <s v="Farani"/>
    <s v="Male"/>
    <s v="Tufulele"/>
    <n v="7347592"/>
    <s v="Nuu"/>
    <x v="0"/>
    <x v="17"/>
    <x v="17"/>
    <x v="26"/>
    <x v="0"/>
    <n v="20"/>
    <x v="0"/>
    <x v="5"/>
    <m/>
  </r>
  <r>
    <s v="29/04/2025"/>
    <s v="Penina Khan"/>
    <s v="Female"/>
    <s v="Samatau"/>
    <n v="7689920"/>
    <s v="Nuu"/>
    <x v="0"/>
    <x v="17"/>
    <x v="17"/>
    <x v="26"/>
    <x v="0"/>
    <n v="10"/>
    <x v="0"/>
    <x v="5"/>
    <m/>
  </r>
  <r>
    <s v="30/4/2025"/>
    <s v="Lautasi"/>
    <s v="Male"/>
    <s v="Leulumoega Fou"/>
    <n v="7160607"/>
    <s v="Nuu"/>
    <x v="0"/>
    <x v="17"/>
    <x v="17"/>
    <x v="26"/>
    <x v="0"/>
    <n v="20"/>
    <x v="0"/>
    <x v="5"/>
    <m/>
  </r>
  <r>
    <s v="30/4/2025"/>
    <s v="Aukusitino"/>
    <s v="Male"/>
    <s v="Mulivai"/>
    <n v="7600661"/>
    <s v="Nuu"/>
    <x v="0"/>
    <x v="17"/>
    <x v="17"/>
    <x v="26"/>
    <x v="0"/>
    <n v="20"/>
    <x v="0"/>
    <x v="12"/>
    <m/>
  </r>
  <r>
    <s v="30/4/2025"/>
    <s v="Sieni"/>
    <s v="Female"/>
    <s v="Tuanai"/>
    <n v="0"/>
    <s v="Nuu"/>
    <x v="0"/>
    <x v="17"/>
    <x v="17"/>
    <x v="26"/>
    <x v="0"/>
    <n v="6"/>
    <x v="0"/>
    <x v="15"/>
    <m/>
  </r>
  <r>
    <d v="2025-04-04T00:00:00"/>
    <s v="Su'a Anthony"/>
    <s v="Male"/>
    <s v="Aleisa"/>
    <n v="0"/>
    <s v="Aleisa"/>
    <x v="4"/>
    <x v="11"/>
    <x v="11"/>
    <x v="27"/>
    <x v="0"/>
    <n v="130"/>
    <x v="3"/>
    <x v="22"/>
    <n v="2159591"/>
  </r>
  <r>
    <s v="23/04/2025"/>
    <s v="Vinesse Sua"/>
    <s v="Female"/>
    <s v="Lalovaea"/>
    <n v="0"/>
    <s v="Nuu"/>
    <x v="0"/>
    <x v="9"/>
    <x v="9"/>
    <x v="28"/>
    <x v="0"/>
    <n v="10"/>
    <x v="0"/>
    <x v="5"/>
    <n v="2171093"/>
  </r>
  <r>
    <s v="29/4/2025"/>
    <s v="Soe Taufaatua"/>
    <s v="Male"/>
    <s v="Malie"/>
    <n v="7603540"/>
    <s v="Nuu"/>
    <x v="1"/>
    <x v="13"/>
    <x v="13"/>
    <x v="29"/>
    <x v="0"/>
    <n v="1"/>
    <x v="0"/>
    <x v="2"/>
    <m/>
  </r>
  <r>
    <d v="2025-02-04T00:00:00"/>
    <s v="Lusia Pouniu"/>
    <s v="Female"/>
    <s v="Leulumoega tuai"/>
    <n v="7594465"/>
    <s v="Nuu"/>
    <x v="2"/>
    <x v="2"/>
    <x v="2"/>
    <x v="30"/>
    <x v="0"/>
    <n v="20"/>
    <x v="0"/>
    <x v="12"/>
    <m/>
  </r>
  <r>
    <d v="2025-02-04T00:00:00"/>
    <s v="Verna"/>
    <s v="Female"/>
    <s v="Faleula"/>
    <n v="7759649"/>
    <s v="Nuu"/>
    <x v="2"/>
    <x v="2"/>
    <x v="2"/>
    <x v="30"/>
    <x v="0"/>
    <n v="5"/>
    <x v="0"/>
    <x v="4"/>
    <m/>
  </r>
  <r>
    <d v="2025-02-04T00:00:00"/>
    <s v="Potoae"/>
    <s v="Male"/>
    <s v="Faleula"/>
    <n v="0"/>
    <s v="Nuu"/>
    <x v="2"/>
    <x v="2"/>
    <x v="2"/>
    <x v="30"/>
    <x v="0"/>
    <n v="20"/>
    <x v="0"/>
    <x v="12"/>
    <m/>
  </r>
  <r>
    <d v="2025-03-04T00:00:00"/>
    <s v="Wendy"/>
    <s v="Female"/>
    <s v="Tiapapata"/>
    <n v="7611195"/>
    <s v="Nuu"/>
    <x v="2"/>
    <x v="2"/>
    <x v="2"/>
    <x v="30"/>
    <x v="0"/>
    <n v="12"/>
    <x v="0"/>
    <x v="3"/>
    <m/>
  </r>
  <r>
    <d v="2025-04-04T00:00:00"/>
    <s v="Fale"/>
    <s v="Male"/>
    <s v="Vaitele"/>
    <n v="7231662"/>
    <s v="Nuu"/>
    <x v="2"/>
    <x v="2"/>
    <x v="2"/>
    <x v="30"/>
    <x v="0"/>
    <n v="30"/>
    <x v="0"/>
    <x v="7"/>
    <m/>
  </r>
  <r>
    <d v="2025-05-04T00:00:00"/>
    <s v="Grace"/>
    <s v="Female"/>
    <s v="Tuanai"/>
    <n v="7598597"/>
    <s v="Nuu"/>
    <x v="2"/>
    <x v="2"/>
    <x v="2"/>
    <x v="30"/>
    <x v="0"/>
    <n v="3"/>
    <x v="0"/>
    <x v="14"/>
    <m/>
  </r>
  <r>
    <d v="2025-07-04T00:00:00"/>
    <s v="Millie"/>
    <s v="Female"/>
    <s v="Vaitele"/>
    <n v="7148073"/>
    <s v="Nuu"/>
    <x v="2"/>
    <x v="2"/>
    <x v="2"/>
    <x v="30"/>
    <x v="0"/>
    <n v="5"/>
    <x v="0"/>
    <x v="4"/>
    <m/>
  </r>
  <r>
    <d v="2025-07-04T00:00:00"/>
    <s v="Chris"/>
    <s v="Male"/>
    <s v="Taufusi"/>
    <n v="7291454"/>
    <s v="Nuu"/>
    <x v="2"/>
    <x v="2"/>
    <x v="2"/>
    <x v="30"/>
    <x v="0"/>
    <n v="1"/>
    <x v="0"/>
    <x v="2"/>
    <m/>
  </r>
  <r>
    <d v="2025-08-04T00:00:00"/>
    <s v="Ana"/>
    <s v="Female"/>
    <s v="Nuu fou"/>
    <n v="7287151"/>
    <s v="Nuu"/>
    <x v="2"/>
    <x v="2"/>
    <x v="2"/>
    <x v="30"/>
    <x v="0"/>
    <n v="6"/>
    <x v="0"/>
    <x v="15"/>
    <m/>
  </r>
  <r>
    <d v="2025-09-04T00:00:00"/>
    <s v="Iosefa"/>
    <s v="Male"/>
    <s v="Sinalei Resort(Siumu)"/>
    <n v="7234044"/>
    <s v="Nuu"/>
    <x v="2"/>
    <x v="2"/>
    <x v="2"/>
    <x v="30"/>
    <x v="0"/>
    <n v="5"/>
    <x v="0"/>
    <x v="4"/>
    <m/>
  </r>
  <r>
    <d v="2025-10-04T00:00:00"/>
    <s v="Kuini"/>
    <s v="Male"/>
    <s v="Vailima"/>
    <n v="0"/>
    <s v="Nuu"/>
    <x v="2"/>
    <x v="2"/>
    <x v="2"/>
    <x v="30"/>
    <x v="0"/>
    <n v="5"/>
    <x v="0"/>
    <x v="4"/>
    <m/>
  </r>
  <r>
    <s v="14/4/2025"/>
    <s v="Tafa Solomona"/>
    <s v="Female"/>
    <s v="Vaivase tai"/>
    <n v="0"/>
    <s v="Nuu"/>
    <x v="2"/>
    <x v="2"/>
    <x v="2"/>
    <x v="30"/>
    <x v="0"/>
    <n v="10"/>
    <x v="0"/>
    <x v="5"/>
    <m/>
  </r>
  <r>
    <s v="18/4/2025"/>
    <s v="Pamela"/>
    <s v="Female"/>
    <s v="Manunu"/>
    <n v="7365975"/>
    <s v="Nuu"/>
    <x v="2"/>
    <x v="2"/>
    <x v="2"/>
    <x v="30"/>
    <x v="0"/>
    <n v="15"/>
    <x v="0"/>
    <x v="18"/>
    <m/>
  </r>
  <r>
    <s v="26/4/2025"/>
    <s v="Elepise"/>
    <s v="Male"/>
    <s v="Vaivase Uta"/>
    <n v="7718864"/>
    <s v="Nuu"/>
    <x v="2"/>
    <x v="2"/>
    <x v="2"/>
    <x v="30"/>
    <x v="0"/>
    <n v="4"/>
    <x v="0"/>
    <x v="1"/>
    <m/>
  </r>
  <r>
    <s v="28/4/2025"/>
    <s v="Ana"/>
    <s v="Female"/>
    <s v="Vaitele Fou"/>
    <n v="0"/>
    <s v="Nuu"/>
    <x v="2"/>
    <x v="2"/>
    <x v="2"/>
    <x v="30"/>
    <x v="0"/>
    <n v="8"/>
    <x v="0"/>
    <x v="11"/>
    <m/>
  </r>
  <r>
    <s v="30/4/2025"/>
    <s v="Jessie"/>
    <s v="Female"/>
    <s v="Lepa"/>
    <n v="7223426"/>
    <s v="Nuu"/>
    <x v="1"/>
    <x v="22"/>
    <x v="22"/>
    <x v="31"/>
    <x v="0"/>
    <n v="1"/>
    <x v="0"/>
    <x v="2"/>
    <m/>
  </r>
  <r>
    <s v="25/04/2025"/>
    <s v="Talo"/>
    <s v="Male"/>
    <s v="Tafitoala"/>
    <n v="7206455"/>
    <s v="Nuu"/>
    <x v="0"/>
    <x v="5"/>
    <x v="5"/>
    <x v="32"/>
    <x v="0"/>
    <n v="2"/>
    <x v="0"/>
    <x v="6"/>
    <m/>
  </r>
  <r>
    <d v="2025-02-04T00:00:00"/>
    <s v="Lusia Pouniu"/>
    <s v="Female"/>
    <s v="Leulumoega tuai"/>
    <n v="7594465"/>
    <s v="Nuu"/>
    <x v="0"/>
    <x v="23"/>
    <x v="23"/>
    <x v="33"/>
    <x v="0"/>
    <n v="10"/>
    <x v="0"/>
    <x v="5"/>
    <m/>
  </r>
  <r>
    <d v="2025-09-04T00:00:00"/>
    <s v="Pisa"/>
    <s v="Female"/>
    <s v="Asau"/>
    <n v="0"/>
    <s v="Nuu"/>
    <x v="0"/>
    <x v="23"/>
    <x v="23"/>
    <x v="33"/>
    <x v="0"/>
    <n v="8"/>
    <x v="0"/>
    <x v="11"/>
    <m/>
  </r>
  <r>
    <d v="2025-09-04T00:00:00"/>
    <s v="Pisa"/>
    <s v="Female"/>
    <s v="Asau"/>
    <n v="0"/>
    <s v="Nuu"/>
    <x v="0"/>
    <x v="23"/>
    <x v="23"/>
    <x v="33"/>
    <x v="0"/>
    <n v="3"/>
    <x v="0"/>
    <x v="14"/>
    <m/>
  </r>
  <r>
    <d v="2025-12-04T00:00:00"/>
    <s v="Tua"/>
    <s v="Male"/>
    <s v="Vailima"/>
    <n v="0"/>
    <s v="Nuu"/>
    <x v="0"/>
    <x v="23"/>
    <x v="23"/>
    <x v="33"/>
    <x v="0"/>
    <n v="5"/>
    <x v="0"/>
    <x v="4"/>
    <m/>
  </r>
  <r>
    <s v="20/4/2025"/>
    <s v="Sisi"/>
    <s v="Female"/>
    <s v="Solosolo"/>
    <n v="7226654"/>
    <s v="Nuu"/>
    <x v="0"/>
    <x v="23"/>
    <x v="23"/>
    <x v="33"/>
    <x v="0"/>
    <n v="4"/>
    <x v="0"/>
    <x v="1"/>
    <m/>
  </r>
  <r>
    <s v="21/4/2025"/>
    <s v="Ana"/>
    <s v="Female"/>
    <s v="Falelauniu"/>
    <n v="7624810"/>
    <s v="Nuu"/>
    <x v="0"/>
    <x v="23"/>
    <x v="23"/>
    <x v="33"/>
    <x v="0"/>
    <n v="10"/>
    <x v="0"/>
    <x v="5"/>
    <m/>
  </r>
  <r>
    <s v="24/4/2025"/>
    <s v="Brenda"/>
    <s v="Female"/>
    <s v="Tafaigata"/>
    <n v="7240318"/>
    <s v="Nuu"/>
    <x v="0"/>
    <x v="23"/>
    <x v="23"/>
    <x v="33"/>
    <x v="0"/>
    <n v="3"/>
    <x v="0"/>
    <x v="14"/>
    <m/>
  </r>
  <r>
    <s v="25/04/2025"/>
    <s v="Prince"/>
    <s v="Male"/>
    <s v="Laulii"/>
    <n v="7593908"/>
    <s v="Nuu"/>
    <x v="0"/>
    <x v="23"/>
    <x v="23"/>
    <x v="33"/>
    <x v="0"/>
    <n v="10"/>
    <x v="0"/>
    <x v="5"/>
    <m/>
  </r>
  <r>
    <s v="26/4/2025"/>
    <s v="Emma"/>
    <s v="Female"/>
    <s v="Siusega"/>
    <n v="7516376"/>
    <s v="Nuu"/>
    <x v="0"/>
    <x v="23"/>
    <x v="23"/>
    <x v="33"/>
    <x v="0"/>
    <n v="10"/>
    <x v="0"/>
    <x v="5"/>
    <m/>
  </r>
  <r>
    <s v="27/4/2025"/>
    <s v="Kaio"/>
    <s v="Male"/>
    <s v="Faleatiu"/>
    <n v="0"/>
    <s v="Nuu"/>
    <x v="0"/>
    <x v="23"/>
    <x v="23"/>
    <x v="33"/>
    <x v="0"/>
    <n v="5"/>
    <x v="0"/>
    <x v="4"/>
    <m/>
  </r>
  <r>
    <s v="29/04/2025"/>
    <s v="Rhonda"/>
    <s v="Female"/>
    <s v="Lotopa"/>
    <n v="0"/>
    <s v="Nuu"/>
    <x v="0"/>
    <x v="23"/>
    <x v="23"/>
    <x v="33"/>
    <x v="0"/>
    <n v="12"/>
    <x v="0"/>
    <x v="3"/>
    <m/>
  </r>
  <r>
    <s v="30/4/2025"/>
    <s v="Agnes Florist"/>
    <s v="Female"/>
    <s v="Vaivase Uta"/>
    <n v="20492"/>
    <s v="Nuu"/>
    <x v="5"/>
    <x v="24"/>
    <x v="24"/>
    <x v="34"/>
    <x v="2"/>
    <n v="10"/>
    <x v="4"/>
    <x v="30"/>
    <m/>
  </r>
  <r>
    <s v="30/4/2025"/>
    <s v="Jessie"/>
    <s v="Female"/>
    <s v="Lepa"/>
    <n v="7223426"/>
    <s v="Nuu"/>
    <x v="5"/>
    <x v="24"/>
    <x v="24"/>
    <x v="34"/>
    <x v="2"/>
    <n v="2"/>
    <x v="4"/>
    <x v="3"/>
    <m/>
  </r>
  <r>
    <s v="30/4/2025"/>
    <s v="Lautasi"/>
    <s v="Female"/>
    <s v="Leulumoega"/>
    <n v="7160607"/>
    <s v="Nuu"/>
    <x v="5"/>
    <x v="24"/>
    <x v="24"/>
    <x v="34"/>
    <x v="2"/>
    <n v="6"/>
    <x v="4"/>
    <x v="35"/>
    <m/>
  </r>
  <r>
    <d v="2025-01-04T00:00:00"/>
    <s v="Sua"/>
    <s v="Male"/>
    <s v="Tauese"/>
    <n v="0"/>
    <s v="Nuu"/>
    <x v="4"/>
    <x v="25"/>
    <x v="25"/>
    <x v="35"/>
    <x v="0"/>
    <n v="10"/>
    <x v="3"/>
    <x v="6"/>
    <m/>
  </r>
  <r>
    <d v="2025-01-04T00:00:00"/>
    <s v="Tala"/>
    <s v="male "/>
    <s v="Magiagi"/>
    <n v="0"/>
    <s v="Nuu"/>
    <x v="4"/>
    <x v="25"/>
    <x v="25"/>
    <x v="35"/>
    <x v="0"/>
    <n v="30"/>
    <x v="3"/>
    <x v="15"/>
    <m/>
  </r>
  <r>
    <d v="2025-04-04T00:00:00"/>
    <s v="Segi Ale"/>
    <s v="Male"/>
    <s v="Tafaigata"/>
    <n v="0"/>
    <s v="Nuu"/>
    <x v="4"/>
    <x v="25"/>
    <x v="25"/>
    <x v="35"/>
    <x v="0"/>
    <n v="100"/>
    <x v="3"/>
    <x v="12"/>
    <m/>
  </r>
  <r>
    <d v="2025-04-04T00:00:00"/>
    <s v="Fata.Filipo"/>
    <s v="Male"/>
    <s v="Vaimoso"/>
    <n v="0"/>
    <s v="Nuu"/>
    <x v="4"/>
    <x v="25"/>
    <x v="25"/>
    <x v="35"/>
    <x v="0"/>
    <n v="400"/>
    <x v="3"/>
    <x v="19"/>
    <m/>
  </r>
  <r>
    <d v="2025-04-04T00:00:00"/>
    <s v="Segi Ale"/>
    <s v="Male"/>
    <s v="Tafaigata"/>
    <n v="0"/>
    <s v="Nuu"/>
    <x v="4"/>
    <x v="25"/>
    <x v="25"/>
    <x v="35"/>
    <x v="0"/>
    <n v="100"/>
    <x v="3"/>
    <x v="12"/>
    <m/>
  </r>
  <r>
    <d v="2025-04-04T00:00:00"/>
    <s v="Su'a Anthony"/>
    <s v="Male"/>
    <s v="Aleisa"/>
    <n v="0"/>
    <s v="Aleisa"/>
    <x v="4"/>
    <x v="25"/>
    <x v="25"/>
    <x v="35"/>
    <x v="0"/>
    <n v="20"/>
    <x v="3"/>
    <x v="1"/>
    <n v="2159591"/>
  </r>
  <r>
    <d v="2025-07-04T00:00:00"/>
    <s v="Uti"/>
    <s v="Male"/>
    <s v="Vaoala "/>
    <n v="0"/>
    <s v="Nuu"/>
    <x v="4"/>
    <x v="25"/>
    <x v="25"/>
    <x v="35"/>
    <x v="0"/>
    <n v="100"/>
    <x v="3"/>
    <x v="12"/>
    <m/>
  </r>
  <r>
    <d v="2025-08-04T00:00:00"/>
    <s v="Livisitone "/>
    <s v="male "/>
    <s v="Piula"/>
    <n v="0"/>
    <s v="Nuu"/>
    <x v="4"/>
    <x v="25"/>
    <x v="25"/>
    <x v="35"/>
    <x v="0"/>
    <n v="4"/>
    <x v="3"/>
    <x v="36"/>
    <m/>
  </r>
  <r>
    <d v="2025-11-04T00:00:00"/>
    <s v="Lau"/>
    <s v="Male"/>
    <s v="Tapatapao"/>
    <n v="0"/>
    <s v="Nuu"/>
    <x v="4"/>
    <x v="25"/>
    <x v="25"/>
    <x v="35"/>
    <x v="0"/>
    <n v="50"/>
    <x v="3"/>
    <x v="5"/>
    <m/>
  </r>
  <r>
    <d v="2025-11-04T00:00:00"/>
    <s v="Agaalofa.Sua"/>
    <s v="Male"/>
    <s v="Apia"/>
    <n v="0"/>
    <s v="Nuu"/>
    <x v="4"/>
    <x v="25"/>
    <x v="25"/>
    <x v="35"/>
    <x v="0"/>
    <n v="200"/>
    <x v="3"/>
    <x v="0"/>
    <m/>
  </r>
  <r>
    <s v="15/4/2025"/>
    <s v="Laulu"/>
    <s v="Male"/>
    <s v="Vaigaga"/>
    <n v="0"/>
    <s v="Nuu"/>
    <x v="4"/>
    <x v="25"/>
    <x v="25"/>
    <x v="35"/>
    <x v="0"/>
    <n v="100"/>
    <x v="3"/>
    <x v="12"/>
    <n v="2171045"/>
  </r>
  <r>
    <s v="15/4/2025"/>
    <s v="Sapati"/>
    <s v="Male"/>
    <s v="Manunu"/>
    <n v="0"/>
    <s v="Nuu"/>
    <x v="4"/>
    <x v="25"/>
    <x v="25"/>
    <x v="35"/>
    <x v="0"/>
    <n v="100"/>
    <x v="3"/>
    <x v="12"/>
    <m/>
  </r>
  <r>
    <s v="15/4/2025"/>
    <s v="Seuseu"/>
    <s v="Male"/>
    <s v="Manono"/>
    <n v="0"/>
    <s v="Nuu"/>
    <x v="4"/>
    <x v="25"/>
    <x v="25"/>
    <x v="35"/>
    <x v="0"/>
    <n v="1500"/>
    <x v="3"/>
    <x v="37"/>
    <m/>
  </r>
  <r>
    <s v="16/4/2025"/>
    <s v="Iona"/>
    <s v="Male"/>
    <s v="Vailele"/>
    <n v="0"/>
    <s v="Nuu"/>
    <x v="4"/>
    <x v="25"/>
    <x v="25"/>
    <x v="35"/>
    <x v="0"/>
    <n v="100"/>
    <x v="3"/>
    <x v="12"/>
    <m/>
  </r>
  <r>
    <s v="16/4/2025"/>
    <s v="Pameta"/>
    <s v="Male"/>
    <s v="Manunu"/>
    <n v="0"/>
    <s v="Nuu"/>
    <x v="4"/>
    <x v="25"/>
    <x v="25"/>
    <x v="35"/>
    <x v="0"/>
    <n v="20"/>
    <x v="3"/>
    <x v="1"/>
    <m/>
  </r>
  <r>
    <s v="17/4/2025"/>
    <s v="Agaalofa.Sua"/>
    <s v="Male"/>
    <s v="Samusu"/>
    <n v="0"/>
    <s v="Nuu"/>
    <x v="4"/>
    <x v="25"/>
    <x v="25"/>
    <x v="35"/>
    <x v="0"/>
    <n v="200"/>
    <x v="3"/>
    <x v="0"/>
    <m/>
  </r>
  <r>
    <s v="22/4/2025"/>
    <s v="Petelo. Lepou"/>
    <s v="Male"/>
    <s v="Poutasi "/>
    <n v="0"/>
    <s v="Nuu"/>
    <x v="4"/>
    <x v="25"/>
    <x v="25"/>
    <x v="35"/>
    <x v="0"/>
    <n v="1000"/>
    <x v="3"/>
    <x v="38"/>
    <m/>
  </r>
  <r>
    <s v="22/4/2025"/>
    <s v="Mulitalo"/>
    <s v="Male"/>
    <s v="Aleisa"/>
    <n v="0"/>
    <s v="Nuu"/>
    <x v="4"/>
    <x v="25"/>
    <x v="25"/>
    <x v="35"/>
    <x v="0"/>
    <n v="20"/>
    <x v="3"/>
    <x v="1"/>
    <m/>
  </r>
  <r>
    <s v="24/4/2025"/>
    <s v="Maota"/>
    <s v="Male"/>
    <s v="Toamua"/>
    <n v="0"/>
    <s v="Nuu"/>
    <x v="4"/>
    <x v="25"/>
    <x v="25"/>
    <x v="35"/>
    <x v="0"/>
    <n v="20"/>
    <x v="6"/>
    <x v="1"/>
    <m/>
  </r>
  <r>
    <s v="24/4/2025"/>
    <s v="Fuimaono"/>
    <s v="Male"/>
    <s v="Siusega"/>
    <n v="0"/>
    <s v="Nuu"/>
    <x v="4"/>
    <x v="25"/>
    <x v="25"/>
    <x v="35"/>
    <x v="0"/>
    <n v="200"/>
    <x v="3"/>
    <x v="0"/>
    <m/>
  </r>
  <r>
    <s v="25/4/2025"/>
    <s v="Lepuleaitui"/>
    <s v="Male"/>
    <s v="Tapatapao"/>
    <n v="0"/>
    <s v="Nuu"/>
    <x v="4"/>
    <x v="25"/>
    <x v="25"/>
    <x v="35"/>
    <x v="0"/>
    <n v="100"/>
    <x v="3"/>
    <x v="12"/>
    <n v="2171132"/>
  </r>
  <r>
    <s v="28/4/2025"/>
    <s v="Ricky "/>
    <s v="Male"/>
    <s v="Magiagi"/>
    <n v="0"/>
    <s v="Nuu"/>
    <x v="4"/>
    <x v="25"/>
    <x v="25"/>
    <x v="35"/>
    <x v="0"/>
    <n v="100"/>
    <x v="3"/>
    <x v="12"/>
    <m/>
  </r>
  <r>
    <s v="30/4/2025"/>
    <s v="Selefa"/>
    <s v="Male"/>
    <s v="Sauniatu"/>
    <n v="0"/>
    <s v="Nuu"/>
    <x v="4"/>
    <x v="25"/>
    <x v="25"/>
    <x v="35"/>
    <x v="0"/>
    <n v="20"/>
    <x v="3"/>
    <x v="1"/>
    <m/>
  </r>
  <r>
    <s v="30/4/2025"/>
    <s v="Ina"/>
    <s v="Male"/>
    <s v="Tuanai"/>
    <n v="0"/>
    <s v="Nuu"/>
    <x v="4"/>
    <x v="25"/>
    <x v="25"/>
    <x v="35"/>
    <x v="0"/>
    <n v="300"/>
    <x v="3"/>
    <x v="30"/>
    <m/>
  </r>
  <r>
    <s v="30/4/2025"/>
    <s v="Falgisisi"/>
    <s v="Male"/>
    <s v="Aleipata"/>
    <n v="0"/>
    <s v="Nuu"/>
    <x v="4"/>
    <x v="25"/>
    <x v="25"/>
    <x v="35"/>
    <x v="0"/>
    <n v="100"/>
    <x v="3"/>
    <x v="12"/>
    <m/>
  </r>
  <r>
    <s v="13/4/2025"/>
    <s v="Trissy"/>
    <s v="Female"/>
    <s v="Fasitoo Uta"/>
    <n v="7729868"/>
    <s v="Nuu"/>
    <x v="0"/>
    <x v="8"/>
    <x v="8"/>
    <x v="36"/>
    <x v="0"/>
    <n v="50"/>
    <x v="0"/>
    <x v="10"/>
    <m/>
  </r>
  <r>
    <s v="17/4/2025"/>
    <s v="Pepe"/>
    <s v="Female"/>
    <s v="Manono"/>
    <n v="7364300"/>
    <s v="Nuu"/>
    <x v="0"/>
    <x v="8"/>
    <x v="8"/>
    <x v="36"/>
    <x v="0"/>
    <n v="3"/>
    <x v="0"/>
    <x v="14"/>
    <m/>
  </r>
  <r>
    <s v="18/4/2025"/>
    <s v="Pamela"/>
    <s v="Female"/>
    <s v="Manunu"/>
    <n v="7365975"/>
    <s v="Nuu"/>
    <x v="0"/>
    <x v="8"/>
    <x v="8"/>
    <x v="36"/>
    <x v="0"/>
    <n v="20"/>
    <x v="0"/>
    <x v="12"/>
    <m/>
  </r>
  <r>
    <s v="19/4/2025"/>
    <s v="Ana Feli"/>
    <s v="Female"/>
    <s v="Fasitoo Uta"/>
    <n v="7305078"/>
    <s v="Nuu"/>
    <x v="0"/>
    <x v="8"/>
    <x v="8"/>
    <x v="36"/>
    <x v="0"/>
    <n v="5"/>
    <x v="0"/>
    <x v="4"/>
    <m/>
  </r>
  <r>
    <s v="20/4/2025"/>
    <s v="Sisi"/>
    <s v="Female"/>
    <s v="Solosolo"/>
    <n v="7226654"/>
    <s v="Nuu"/>
    <x v="0"/>
    <x v="8"/>
    <x v="8"/>
    <x v="36"/>
    <x v="0"/>
    <n v="12"/>
    <x v="0"/>
    <x v="3"/>
    <m/>
  </r>
  <r>
    <s v="20/4/2025"/>
    <s v="Sina"/>
    <s v="Female"/>
    <s v="Vaitele"/>
    <n v="0"/>
    <s v="Nuu"/>
    <x v="0"/>
    <x v="8"/>
    <x v="8"/>
    <x v="36"/>
    <x v="0"/>
    <n v="6"/>
    <x v="0"/>
    <x v="15"/>
    <m/>
  </r>
  <r>
    <s v="23/4/2025"/>
    <s v="Sam"/>
    <s v="Male"/>
    <s v="Saleimoa"/>
    <n v="7559537"/>
    <s v="Nuu"/>
    <x v="0"/>
    <x v="8"/>
    <x v="8"/>
    <x v="36"/>
    <x v="0"/>
    <n v="3"/>
    <x v="0"/>
    <x v="14"/>
    <m/>
  </r>
  <r>
    <s v="23/4/2025"/>
    <s v="Sam Fuimaono"/>
    <s v="Male"/>
    <s v="Mutiatele"/>
    <n v="7685283"/>
    <s v="Nuu"/>
    <x v="0"/>
    <x v="8"/>
    <x v="8"/>
    <x v="36"/>
    <x v="0"/>
    <n v="5"/>
    <x v="0"/>
    <x v="4"/>
    <m/>
  </r>
  <r>
    <s v="23/4/2025"/>
    <s v="Vaialia"/>
    <s v="Female"/>
    <s v="Vaitele"/>
    <n v="7729639"/>
    <s v="Nuu"/>
    <x v="0"/>
    <x v="8"/>
    <x v="8"/>
    <x v="36"/>
    <x v="0"/>
    <n v="50"/>
    <x v="0"/>
    <x v="10"/>
    <m/>
  </r>
  <r>
    <s v="24/4/2025"/>
    <s v="Brenda"/>
    <s v="Female"/>
    <s v="Tafaigata"/>
    <n v="7240318"/>
    <s v="Nuu"/>
    <x v="0"/>
    <x v="8"/>
    <x v="8"/>
    <x v="36"/>
    <x v="0"/>
    <n v="2"/>
    <x v="0"/>
    <x v="6"/>
    <m/>
  </r>
  <r>
    <s v="24/4/2025"/>
    <s v="Brenda"/>
    <s v="Female"/>
    <s v="Tafaigata"/>
    <n v="7240318"/>
    <s v="Nuu"/>
    <x v="0"/>
    <x v="8"/>
    <x v="8"/>
    <x v="36"/>
    <x v="0"/>
    <n v="2"/>
    <x v="0"/>
    <x v="6"/>
    <m/>
  </r>
  <r>
    <s v="24/4/2025"/>
    <s v="Luisa"/>
    <s v="Female"/>
    <s v="Leulumoega"/>
    <n v="7782056"/>
    <s v="Nuu"/>
    <x v="0"/>
    <x v="8"/>
    <x v="8"/>
    <x v="36"/>
    <x v="0"/>
    <n v="20"/>
    <x v="0"/>
    <x v="12"/>
    <m/>
  </r>
  <r>
    <s v="25/04/2025"/>
    <s v="Prince"/>
    <s v="Male"/>
    <s v="Laulii"/>
    <n v="7593908"/>
    <s v="Nuu"/>
    <x v="0"/>
    <x v="8"/>
    <x v="8"/>
    <x v="36"/>
    <x v="0"/>
    <n v="4"/>
    <x v="0"/>
    <x v="1"/>
    <m/>
  </r>
  <r>
    <s v="25/04/2025"/>
    <s v="Francis Wulf"/>
    <s v="Male"/>
    <s v="Vailoa Faleata"/>
    <n v="7383660"/>
    <s v="Nuu"/>
    <x v="0"/>
    <x v="8"/>
    <x v="8"/>
    <x v="36"/>
    <x v="0"/>
    <n v="5"/>
    <x v="0"/>
    <x v="4"/>
    <m/>
  </r>
  <r>
    <s v="26/4/2025"/>
    <s v="Elepise"/>
    <s v="Male"/>
    <s v="Vaivase Uta"/>
    <n v="7718864"/>
    <s v="Nuu"/>
    <x v="0"/>
    <x v="8"/>
    <x v="8"/>
    <x v="36"/>
    <x v="0"/>
    <n v="5"/>
    <x v="0"/>
    <x v="4"/>
    <m/>
  </r>
  <r>
    <s v="26/4/2025"/>
    <s v="Emma"/>
    <s v="Female"/>
    <s v="Siusega"/>
    <n v="7516376"/>
    <s v="Nuu"/>
    <x v="0"/>
    <x v="8"/>
    <x v="8"/>
    <x v="36"/>
    <x v="0"/>
    <n v="10"/>
    <x v="0"/>
    <x v="5"/>
    <m/>
  </r>
  <r>
    <s v="27/4/2025"/>
    <s v="Mao"/>
    <s v="Male"/>
    <s v="Siusega"/>
    <n v="7596634"/>
    <s v="Nuu"/>
    <x v="0"/>
    <x v="8"/>
    <x v="8"/>
    <x v="36"/>
    <x v="0"/>
    <n v="5"/>
    <x v="0"/>
    <x v="4"/>
    <m/>
  </r>
  <r>
    <s v="28/4/2025"/>
    <s v="khan"/>
    <s v="Female"/>
    <s v="Samatau"/>
    <n v="0"/>
    <s v="Nuu"/>
    <x v="0"/>
    <x v="8"/>
    <x v="8"/>
    <x v="36"/>
    <x v="0"/>
    <n v="7"/>
    <x v="0"/>
    <x v="16"/>
    <m/>
  </r>
  <r>
    <s v="28/4/2025"/>
    <s v="Vaialia"/>
    <s v="Female"/>
    <s v="Vaitele"/>
    <n v="7729639"/>
    <s v="Nuu"/>
    <x v="0"/>
    <x v="8"/>
    <x v="8"/>
    <x v="36"/>
    <x v="0"/>
    <n v="20"/>
    <x v="0"/>
    <x v="12"/>
    <m/>
  </r>
  <r>
    <s v="28/4/2025"/>
    <s v="Fiti"/>
    <s v="Male"/>
    <s v="Aleisa"/>
    <n v="0"/>
    <s v="Nuu"/>
    <x v="0"/>
    <x v="8"/>
    <x v="8"/>
    <x v="36"/>
    <x v="0"/>
    <n v="4"/>
    <x v="0"/>
    <x v="1"/>
    <m/>
  </r>
  <r>
    <s v="28/4/2025"/>
    <s v="John"/>
    <s v="Male"/>
    <s v="Saluafata"/>
    <n v="0"/>
    <s v="Nuu"/>
    <x v="0"/>
    <x v="8"/>
    <x v="8"/>
    <x v="36"/>
    <x v="0"/>
    <n v="10"/>
    <x v="0"/>
    <x v="5"/>
    <m/>
  </r>
  <r>
    <s v="29/04/2025"/>
    <s v="Peter Lui"/>
    <s v="Male"/>
    <s v="Vaoala"/>
    <n v="7739381"/>
    <s v="Nuu"/>
    <x v="0"/>
    <x v="8"/>
    <x v="8"/>
    <x v="36"/>
    <x v="0"/>
    <n v="10"/>
    <x v="0"/>
    <x v="5"/>
    <m/>
  </r>
  <r>
    <s v="29/04/2025"/>
    <s v="Tom Ah Yen"/>
    <s v="Male"/>
    <s v="Lotopa"/>
    <n v="7367111"/>
    <s v="Nuu"/>
    <x v="0"/>
    <x v="8"/>
    <x v="8"/>
    <x v="36"/>
    <x v="0"/>
    <n v="5"/>
    <x v="0"/>
    <x v="4"/>
    <m/>
  </r>
  <r>
    <s v="29/04/2025"/>
    <s v="Seleni"/>
    <s v="Male"/>
    <s v="Falelauniu"/>
    <n v="0"/>
    <s v="Nuu"/>
    <x v="0"/>
    <x v="8"/>
    <x v="8"/>
    <x v="36"/>
    <x v="0"/>
    <n v="10"/>
    <x v="0"/>
    <x v="5"/>
    <m/>
  </r>
  <r>
    <s v="29/04/2025"/>
    <s v="Salanoa"/>
    <s v="Female"/>
    <s v="Papata"/>
    <n v="0"/>
    <s v="Nuu"/>
    <x v="0"/>
    <x v="8"/>
    <x v="8"/>
    <x v="36"/>
    <x v="0"/>
    <n v="5"/>
    <x v="0"/>
    <x v="4"/>
    <m/>
  </r>
  <r>
    <s v="29/04/2025"/>
    <s v="Ivona"/>
    <s v="Female"/>
    <s v="Puipa'a"/>
    <n v="0"/>
    <s v="Nuu"/>
    <x v="0"/>
    <x v="8"/>
    <x v="8"/>
    <x v="36"/>
    <x v="0"/>
    <n v="10"/>
    <x v="0"/>
    <x v="5"/>
    <m/>
  </r>
  <r>
    <s v="29/04/2025"/>
    <s v="Isaako Viki"/>
    <s v="Male"/>
    <s v="Faatoia"/>
    <n v="0"/>
    <s v="Nuu"/>
    <x v="0"/>
    <x v="8"/>
    <x v="8"/>
    <x v="36"/>
    <x v="0"/>
    <n v="5"/>
    <x v="0"/>
    <x v="4"/>
    <m/>
  </r>
  <r>
    <s v="29/04/2025"/>
    <s v="Seei"/>
    <s v="Female"/>
    <s v="Nuu fou"/>
    <n v="0"/>
    <s v="Nuu"/>
    <x v="0"/>
    <x v="8"/>
    <x v="8"/>
    <x v="36"/>
    <x v="0"/>
    <n v="20"/>
    <x v="0"/>
    <x v="12"/>
    <m/>
  </r>
  <r>
    <s v="29/04/2025"/>
    <s v="Emma"/>
    <s v="Female"/>
    <s v="Satapuala"/>
    <n v="0"/>
    <s v="Nuu"/>
    <x v="0"/>
    <x v="8"/>
    <x v="8"/>
    <x v="36"/>
    <x v="0"/>
    <n v="10"/>
    <x v="0"/>
    <x v="5"/>
    <m/>
  </r>
  <r>
    <s v="29/04/2025"/>
    <s v="Penina Khan"/>
    <s v="Female"/>
    <s v="Samatau"/>
    <n v="7689920"/>
    <s v="Nuu"/>
    <x v="0"/>
    <x v="8"/>
    <x v="8"/>
    <x v="36"/>
    <x v="0"/>
    <n v="10"/>
    <x v="0"/>
    <x v="5"/>
    <m/>
  </r>
  <r>
    <s v="29/04/2025"/>
    <s v="Ualesi"/>
    <s v="Female"/>
    <s v="Faleula"/>
    <n v="7271099"/>
    <s v="Nuu"/>
    <x v="0"/>
    <x v="8"/>
    <x v="8"/>
    <x v="36"/>
    <x v="0"/>
    <n v="3"/>
    <x v="0"/>
    <x v="14"/>
    <m/>
  </r>
  <r>
    <s v="29/04/2025"/>
    <s v="Ualesi"/>
    <s v="Female"/>
    <s v="Faleula"/>
    <n v="7271099"/>
    <s v="Nuu"/>
    <x v="0"/>
    <x v="8"/>
    <x v="8"/>
    <x v="36"/>
    <x v="0"/>
    <n v="3"/>
    <x v="0"/>
    <x v="14"/>
    <m/>
  </r>
  <r>
    <s v="29/04/2025"/>
    <s v="Lasa"/>
    <s v="Male"/>
    <s v="Vaitele"/>
    <n v="7599218"/>
    <s v="Nuu"/>
    <x v="0"/>
    <x v="8"/>
    <x v="8"/>
    <x v="36"/>
    <x v="0"/>
    <n v="10"/>
    <x v="0"/>
    <x v="5"/>
    <m/>
  </r>
  <r>
    <s v="29/04/2025"/>
    <s v="Lusia Pouniu"/>
    <s v="Female"/>
    <s v="Leulumoega"/>
    <n v="7594465"/>
    <s v="Nuu"/>
    <x v="0"/>
    <x v="8"/>
    <x v="8"/>
    <x v="36"/>
    <x v="0"/>
    <n v="12"/>
    <x v="0"/>
    <x v="3"/>
    <m/>
  </r>
  <r>
    <s v="30/4/2025"/>
    <s v="Tapuai Viliamu"/>
    <s v="Male"/>
    <s v="Ulutogia"/>
    <n v="7251717"/>
    <s v="Nuu"/>
    <x v="0"/>
    <x v="8"/>
    <x v="8"/>
    <x v="36"/>
    <x v="0"/>
    <n v="10"/>
    <x v="0"/>
    <x v="5"/>
    <m/>
  </r>
  <r>
    <s v="30//4/2025"/>
    <s v="Uaine"/>
    <s v="Female"/>
    <s v="Maninoa Siumu"/>
    <n v="7341788"/>
    <s v="Nuu"/>
    <x v="0"/>
    <x v="8"/>
    <x v="8"/>
    <x v="36"/>
    <x v="0"/>
    <n v="30"/>
    <x v="0"/>
    <x v="7"/>
    <m/>
  </r>
  <r>
    <s v="30/4/2025"/>
    <s v="Jesse"/>
    <s v="Female"/>
    <s v="Lepa"/>
    <n v="7223426"/>
    <s v="Nuu"/>
    <x v="0"/>
    <x v="8"/>
    <x v="8"/>
    <x v="36"/>
    <x v="0"/>
    <n v="5"/>
    <x v="0"/>
    <x v="4"/>
    <m/>
  </r>
  <r>
    <s v="30/4/2025"/>
    <s v="Fili"/>
    <s v="Female"/>
    <s v="Siusega"/>
    <n v="7369474"/>
    <s v="Nuu"/>
    <x v="0"/>
    <x v="8"/>
    <x v="8"/>
    <x v="36"/>
    <x v="0"/>
    <n v="10"/>
    <x v="0"/>
    <x v="5"/>
    <m/>
  </r>
  <r>
    <s v="30/4/2025"/>
    <s v="Aperaamo"/>
    <s v="Male"/>
    <s v="Vaitele Uta"/>
    <n v="7160607"/>
    <s v="Nuu"/>
    <x v="0"/>
    <x v="8"/>
    <x v="8"/>
    <x v="36"/>
    <x v="0"/>
    <n v="10"/>
    <x v="0"/>
    <x v="5"/>
    <m/>
  </r>
  <r>
    <s v="30/4/2025"/>
    <s v="Lautasi"/>
    <s v="Male"/>
    <s v="Leulumoega Fou"/>
    <n v="7160607"/>
    <s v="Nuu"/>
    <x v="0"/>
    <x v="8"/>
    <x v="8"/>
    <x v="36"/>
    <x v="0"/>
    <n v="10"/>
    <x v="0"/>
    <x v="5"/>
    <m/>
  </r>
  <r>
    <s v="30/4/2025"/>
    <s v="Aukusitino"/>
    <s v="Male"/>
    <s v="Mulivai"/>
    <n v="7600661"/>
    <s v="Nuu"/>
    <x v="0"/>
    <x v="8"/>
    <x v="8"/>
    <x v="36"/>
    <x v="0"/>
    <n v="20"/>
    <x v="0"/>
    <x v="5"/>
    <m/>
  </r>
  <r>
    <s v="30/4/2025"/>
    <s v="Sieni"/>
    <s v="Female"/>
    <s v="Tuanai"/>
    <n v="0"/>
    <s v="Nuu"/>
    <x v="0"/>
    <x v="8"/>
    <x v="8"/>
    <x v="36"/>
    <x v="0"/>
    <n v="6"/>
    <x v="0"/>
    <x v="15"/>
    <m/>
  </r>
  <r>
    <d v="2025-01-04T00:00:00"/>
    <s v="Chirs"/>
    <s v="Male"/>
    <s v="Alafua"/>
    <n v="0"/>
    <s v="Nuu"/>
    <x v="3"/>
    <x v="26"/>
    <x v="26"/>
    <x v="37"/>
    <x v="0"/>
    <n v="1"/>
    <x v="0"/>
    <x v="2"/>
    <m/>
  </r>
  <r>
    <s v="24/4/2025"/>
    <s v="Penina"/>
    <s v="Female"/>
    <s v="Fasitoo tai"/>
    <n v="0"/>
    <s v="Nuu"/>
    <x v="3"/>
    <x v="26"/>
    <x v="26"/>
    <x v="37"/>
    <x v="0"/>
    <n v="10"/>
    <x v="0"/>
    <x v="5"/>
    <m/>
  </r>
  <r>
    <d v="2025-01-04T00:00:00"/>
    <s v="Lofi"/>
    <s v="Female"/>
    <s v="Vaitele"/>
    <n v="0"/>
    <s v="Nuu"/>
    <x v="0"/>
    <x v="0"/>
    <x v="0"/>
    <x v="38"/>
    <x v="0"/>
    <n v="5"/>
    <x v="0"/>
    <x v="4"/>
    <m/>
  </r>
  <r>
    <d v="2025-02-04T00:00:00"/>
    <s v="Lusia Pouniu"/>
    <s v="Female"/>
    <s v=" Leulumoega tuai"/>
    <n v="7594465"/>
    <s v="Nuu"/>
    <x v="0"/>
    <x v="0"/>
    <x v="0"/>
    <x v="38"/>
    <x v="0"/>
    <n v="20"/>
    <x v="0"/>
    <x v="12"/>
    <m/>
  </r>
  <r>
    <d v="2025-02-04T00:00:00"/>
    <s v="Luisa"/>
    <s v="Female"/>
    <s v="Leulumoega"/>
    <n v="7782056"/>
    <s v="Nuu"/>
    <x v="0"/>
    <x v="0"/>
    <x v="0"/>
    <x v="38"/>
    <x v="0"/>
    <n v="20"/>
    <x v="0"/>
    <x v="12"/>
    <m/>
  </r>
  <r>
    <d v="2025-02-04T00:00:00"/>
    <s v="Verna"/>
    <s v="Female"/>
    <s v="Faleula"/>
    <n v="7759649"/>
    <s v="Nuu"/>
    <x v="0"/>
    <x v="0"/>
    <x v="0"/>
    <x v="38"/>
    <x v="0"/>
    <n v="5"/>
    <x v="0"/>
    <x v="4"/>
    <m/>
  </r>
  <r>
    <d v="2025-02-04T00:00:00"/>
    <s v="Tauiliili"/>
    <s v="Male"/>
    <s v="Vaitele"/>
    <n v="0"/>
    <s v="Nuu"/>
    <x v="0"/>
    <x v="0"/>
    <x v="0"/>
    <x v="38"/>
    <x v="0"/>
    <n v="3"/>
    <x v="0"/>
    <x v="14"/>
    <m/>
  </r>
  <r>
    <d v="2025-02-04T00:00:00"/>
    <s v="Tolo"/>
    <s v="Male"/>
    <s v="Vailima"/>
    <n v="0"/>
    <s v="Nuu"/>
    <x v="0"/>
    <x v="0"/>
    <x v="0"/>
    <x v="38"/>
    <x v="0"/>
    <n v="5"/>
    <x v="0"/>
    <x v="4"/>
    <m/>
  </r>
  <r>
    <d v="2025-02-04T00:00:00"/>
    <s v="Lama"/>
    <s v="Male"/>
    <s v="Siumu"/>
    <n v="7603187"/>
    <s v="Nuu"/>
    <x v="0"/>
    <x v="0"/>
    <x v="0"/>
    <x v="38"/>
    <x v="0"/>
    <n v="40"/>
    <x v="0"/>
    <x v="0"/>
    <m/>
  </r>
  <r>
    <d v="2025-02-04T00:00:00"/>
    <s v="Ana"/>
    <s v="Female"/>
    <s v="Seesee"/>
    <n v="7205061"/>
    <s v="Nuu"/>
    <x v="0"/>
    <x v="0"/>
    <x v="0"/>
    <x v="38"/>
    <x v="0"/>
    <n v="10"/>
    <x v="0"/>
    <x v="5"/>
    <m/>
  </r>
  <r>
    <d v="2025-02-04T00:00:00"/>
    <s v="Tia"/>
    <s v="Male"/>
    <s v="Falelatai"/>
    <n v="0"/>
    <s v="Nuu"/>
    <x v="0"/>
    <x v="0"/>
    <x v="0"/>
    <x v="38"/>
    <x v="0"/>
    <n v="40"/>
    <x v="0"/>
    <x v="0"/>
    <m/>
  </r>
  <r>
    <d v="2025-03-04T00:00:00"/>
    <s v="Aleluia"/>
    <s v="Female"/>
    <s v="Nofoalii"/>
    <n v="7347725"/>
    <s v="Nuu"/>
    <x v="0"/>
    <x v="0"/>
    <x v="0"/>
    <x v="38"/>
    <x v="0"/>
    <n v="5"/>
    <x v="0"/>
    <x v="4"/>
    <m/>
  </r>
  <r>
    <d v="2025-03-04T00:00:00"/>
    <s v="Aperaamo"/>
    <s v="Male"/>
    <s v="Vaitele Uta"/>
    <n v="7160607"/>
    <s v="Nuu"/>
    <x v="0"/>
    <x v="0"/>
    <x v="0"/>
    <x v="38"/>
    <x v="0"/>
    <n v="10"/>
    <x v="0"/>
    <x v="5"/>
    <m/>
  </r>
  <r>
    <d v="2025-03-04T00:00:00"/>
    <s v="Fata"/>
    <s v="Male"/>
    <s v="Afega"/>
    <n v="7171602"/>
    <s v="Nuu"/>
    <x v="0"/>
    <x v="0"/>
    <x v="0"/>
    <x v="38"/>
    <x v="0"/>
    <n v="4"/>
    <x v="0"/>
    <x v="1"/>
    <m/>
  </r>
  <r>
    <d v="2025-04-04T00:00:00"/>
    <s v="Tracey"/>
    <s v="Female"/>
    <s v="Fasitoo Uta"/>
    <n v="7721868"/>
    <s v=" Nuu"/>
    <x v="0"/>
    <x v="0"/>
    <x v="0"/>
    <x v="38"/>
    <x v="0"/>
    <n v="100"/>
    <x v="0"/>
    <x v="9"/>
    <m/>
  </r>
  <r>
    <d v="2025-04-04T00:00:00"/>
    <s v="Vaeluaga Ualesi"/>
    <s v="Female"/>
    <s v="Nuu fou"/>
    <n v="7269700"/>
    <s v="Nuu"/>
    <x v="0"/>
    <x v="0"/>
    <x v="0"/>
    <x v="38"/>
    <x v="0"/>
    <n v="4"/>
    <x v="0"/>
    <x v="14"/>
    <m/>
  </r>
  <r>
    <d v="2025-05-04T00:00:00"/>
    <s v="kini"/>
    <s v="Male"/>
    <s v="Puipa'a"/>
    <n v="7349142"/>
    <s v="Nuu"/>
    <x v="0"/>
    <x v="0"/>
    <x v="0"/>
    <x v="38"/>
    <x v="0"/>
    <n v="1"/>
    <x v="0"/>
    <x v="2"/>
    <m/>
  </r>
  <r>
    <d v="2025-05-04T00:00:00"/>
    <s v="Ioane Okesene"/>
    <s v="Male"/>
    <s v="Vailima"/>
    <n v="7665526"/>
    <s v="Nuu"/>
    <x v="0"/>
    <x v="0"/>
    <x v="0"/>
    <x v="38"/>
    <x v="0"/>
    <n v="5"/>
    <x v="0"/>
    <x v="4"/>
    <m/>
  </r>
  <r>
    <d v="2025-05-04T00:00:00"/>
    <s v="Lama"/>
    <s v="Male"/>
    <s v="Siumu"/>
    <n v="7603187"/>
    <s v="Nuu"/>
    <x v="0"/>
    <x v="0"/>
    <x v="0"/>
    <x v="38"/>
    <x v="0"/>
    <n v="30"/>
    <x v="0"/>
    <x v="7"/>
    <m/>
  </r>
  <r>
    <d v="2025-05-04T00:00:00"/>
    <s v="Tiresa"/>
    <s v="Female"/>
    <s v="Siumu"/>
    <n v="7671718"/>
    <s v="Nuu"/>
    <x v="0"/>
    <x v="0"/>
    <x v="0"/>
    <x v="38"/>
    <x v="0"/>
    <n v="50"/>
    <x v="0"/>
    <x v="10"/>
    <m/>
  </r>
  <r>
    <d v="2025-05-04T00:00:00"/>
    <s v="Fouina Milford"/>
    <s v="Male"/>
    <s v="Tuanai"/>
    <n v="7773769"/>
    <s v="Nuu"/>
    <x v="0"/>
    <x v="0"/>
    <x v="0"/>
    <x v="38"/>
    <x v="0"/>
    <n v="70"/>
    <x v="0"/>
    <x v="39"/>
    <m/>
  </r>
  <r>
    <d v="2025-06-04T00:00:00"/>
    <s v="Afiafi"/>
    <s v="Female"/>
    <s v="Saanapu"/>
    <n v="0"/>
    <s v="Nuu"/>
    <x v="0"/>
    <x v="0"/>
    <x v="0"/>
    <x v="38"/>
    <x v="0"/>
    <n v="5"/>
    <x v="0"/>
    <x v="4"/>
    <m/>
  </r>
  <r>
    <d v="2025-07-04T00:00:00"/>
    <s v="Millie"/>
    <s v="Female"/>
    <s v="Vaitele"/>
    <n v="7148073"/>
    <s v="Nuu"/>
    <x v="0"/>
    <x v="0"/>
    <x v="0"/>
    <x v="38"/>
    <x v="0"/>
    <n v="5"/>
    <x v="0"/>
    <x v="4"/>
    <m/>
  </r>
  <r>
    <d v="2025-07-04T00:00:00"/>
    <s v="Chris"/>
    <s v="Male"/>
    <s v="Taufusi"/>
    <n v="7291454"/>
    <s v="Nuu"/>
    <x v="0"/>
    <x v="0"/>
    <x v="0"/>
    <x v="38"/>
    <x v="0"/>
    <n v="1"/>
    <x v="0"/>
    <x v="2"/>
    <m/>
  </r>
  <r>
    <d v="2025-07-04T00:00:00"/>
    <s v="Mikey Te'o"/>
    <s v="Male"/>
    <s v="Apia"/>
    <n v="20605"/>
    <s v="Nuu"/>
    <x v="0"/>
    <x v="0"/>
    <x v="0"/>
    <x v="38"/>
    <x v="0"/>
    <n v="12"/>
    <x v="0"/>
    <x v="3"/>
    <m/>
  </r>
  <r>
    <d v="2025-09-04T00:00:00"/>
    <s v="Sio"/>
    <s v="Male"/>
    <s v="MTC"/>
    <n v="0"/>
    <s v="Nuu"/>
    <x v="0"/>
    <x v="0"/>
    <x v="0"/>
    <x v="38"/>
    <x v="0"/>
    <n v="5"/>
    <x v="0"/>
    <x v="4"/>
    <m/>
  </r>
  <r>
    <d v="2025-10-04T00:00:00"/>
    <s v="Lui"/>
    <s v="Male"/>
    <s v="Faatoia"/>
    <n v="0"/>
    <s v="Nuu"/>
    <x v="0"/>
    <x v="0"/>
    <x v="0"/>
    <x v="38"/>
    <x v="0"/>
    <n v="10"/>
    <x v="0"/>
    <x v="5"/>
    <m/>
  </r>
  <r>
    <s v="17/4/2025"/>
    <s v="Pepe"/>
    <s v="Female"/>
    <s v="Manono"/>
    <n v="7364300"/>
    <s v="Nuu"/>
    <x v="0"/>
    <x v="0"/>
    <x v="0"/>
    <x v="38"/>
    <x v="0"/>
    <n v="3"/>
    <x v="0"/>
    <x v="14"/>
    <m/>
  </r>
  <r>
    <s v="19/4/2025"/>
    <s v="Ana Feli"/>
    <s v="Female"/>
    <s v="Fasitoo Uta"/>
    <n v="7305078"/>
    <s v="Nuu"/>
    <x v="0"/>
    <x v="0"/>
    <x v="0"/>
    <x v="38"/>
    <x v="0"/>
    <n v="5"/>
    <x v="0"/>
    <x v="4"/>
    <m/>
  </r>
  <r>
    <s v="20/4/2025"/>
    <s v="Sisi"/>
    <s v="Female"/>
    <s v="Solosolo"/>
    <n v="7226654"/>
    <s v="Nuu"/>
    <x v="0"/>
    <x v="0"/>
    <x v="0"/>
    <x v="38"/>
    <x v="0"/>
    <n v="6"/>
    <x v="0"/>
    <x v="15"/>
    <m/>
  </r>
  <r>
    <s v="20/4/2025"/>
    <s v="Sina"/>
    <s v="Female"/>
    <s v="Vaitele"/>
    <n v="0"/>
    <s v="Nuu"/>
    <x v="0"/>
    <x v="0"/>
    <x v="0"/>
    <x v="38"/>
    <x v="0"/>
    <n v="6"/>
    <x v="0"/>
    <x v="15"/>
    <m/>
  </r>
  <r>
    <s v="27/4/2025"/>
    <s v="Dulcie"/>
    <s v="Female"/>
    <s v="Aleisa"/>
    <n v="7635413"/>
    <s v="Nuu"/>
    <x v="0"/>
    <x v="0"/>
    <x v="0"/>
    <x v="38"/>
    <x v="0"/>
    <n v="10"/>
    <x v="0"/>
    <x v="5"/>
    <m/>
  </r>
  <r>
    <s v="27/4/2025"/>
    <s v="Paulo"/>
    <s v="Male"/>
    <s v="Nuu fou"/>
    <n v="7246242"/>
    <s v="Nuu"/>
    <x v="0"/>
    <x v="0"/>
    <x v="0"/>
    <x v="38"/>
    <x v="0"/>
    <n v="10"/>
    <x v="0"/>
    <x v="5"/>
    <m/>
  </r>
  <r>
    <s v="27/4/2025"/>
    <s v="Mao"/>
    <s v="Male"/>
    <s v="Siusega"/>
    <n v="7596634"/>
    <s v="Nuu"/>
    <x v="0"/>
    <x v="0"/>
    <x v="0"/>
    <x v="38"/>
    <x v="0"/>
    <n v="6"/>
    <x v="0"/>
    <x v="15"/>
    <m/>
  </r>
  <r>
    <s v="28/4/2025"/>
    <s v="Tiresa"/>
    <s v="Female"/>
    <s v="Siumu"/>
    <n v="0"/>
    <s v="Nuu"/>
    <x v="0"/>
    <x v="0"/>
    <x v="0"/>
    <x v="38"/>
    <x v="0"/>
    <n v="5"/>
    <x v="0"/>
    <x v="4"/>
    <m/>
  </r>
  <r>
    <s v="28/4/2025"/>
    <s v="Faafouina Milford"/>
    <s v="Male"/>
    <s v="Tuanai"/>
    <n v="0"/>
    <s v="Nuu"/>
    <x v="0"/>
    <x v="0"/>
    <x v="0"/>
    <x v="38"/>
    <x v="0"/>
    <n v="50"/>
    <x v="0"/>
    <x v="10"/>
    <m/>
  </r>
  <r>
    <s v="28/4/2025"/>
    <s v="John"/>
    <s v="Male"/>
    <s v="Saluafata"/>
    <n v="0"/>
    <s v="Nuu"/>
    <x v="0"/>
    <x v="0"/>
    <x v="0"/>
    <x v="38"/>
    <x v="0"/>
    <n v="10"/>
    <x v="0"/>
    <x v="5"/>
    <m/>
  </r>
  <r>
    <s v="29/04/2025"/>
    <s v="Alofa Filipo"/>
    <s v="Male"/>
    <s v="Aleisa"/>
    <n v="0"/>
    <s v="Nuu"/>
    <x v="0"/>
    <x v="0"/>
    <x v="0"/>
    <x v="38"/>
    <x v="0"/>
    <n v="5"/>
    <x v="0"/>
    <x v="4"/>
    <m/>
  </r>
  <r>
    <s v="29/04/2025"/>
    <s v="Tom Ah Yen"/>
    <s v="Male"/>
    <s v="Lotopa"/>
    <n v="7367111"/>
    <s v="Nuu"/>
    <x v="0"/>
    <x v="0"/>
    <x v="0"/>
    <x v="38"/>
    <x v="0"/>
    <n v="10"/>
    <x v="0"/>
    <x v="5"/>
    <m/>
  </r>
  <r>
    <s v="29/04/2025"/>
    <s v="Isaako Viki"/>
    <s v="Male"/>
    <s v="Faatoia"/>
    <n v="0"/>
    <s v="Nuu"/>
    <x v="0"/>
    <x v="0"/>
    <x v="0"/>
    <x v="38"/>
    <x v="0"/>
    <n v="10"/>
    <x v="0"/>
    <x v="5"/>
    <m/>
  </r>
  <r>
    <s v="29/04/2025"/>
    <s v="Laralle"/>
    <s v="Female"/>
    <s v="Vaigaga"/>
    <n v="7651920"/>
    <s v="Nuu"/>
    <x v="0"/>
    <x v="0"/>
    <x v="0"/>
    <x v="38"/>
    <x v="0"/>
    <n v="5"/>
    <x v="0"/>
    <x v="4"/>
    <m/>
  </r>
  <r>
    <s v="29/04/2025"/>
    <s v="Luseane"/>
    <s v="Female"/>
    <s v="Vaiala"/>
    <n v="0"/>
    <s v="Nuu"/>
    <x v="0"/>
    <x v="0"/>
    <x v="0"/>
    <x v="38"/>
    <x v="0"/>
    <n v="10"/>
    <x v="0"/>
    <x v="5"/>
    <m/>
  </r>
  <r>
    <s v="29/04/2025"/>
    <s v="Penina Khan"/>
    <s v="Female"/>
    <s v="Samatau"/>
    <n v="7689920"/>
    <s v="Nuu"/>
    <x v="0"/>
    <x v="0"/>
    <x v="0"/>
    <x v="38"/>
    <x v="0"/>
    <n v="10"/>
    <x v="0"/>
    <x v="5"/>
    <m/>
  </r>
  <r>
    <s v="29/04/2025"/>
    <s v="Ualesi"/>
    <s v="Female"/>
    <s v="Faleula"/>
    <n v="7271099"/>
    <s v="Nuu"/>
    <x v="0"/>
    <x v="0"/>
    <x v="0"/>
    <x v="38"/>
    <x v="0"/>
    <n v="3"/>
    <x v="0"/>
    <x v="14"/>
    <m/>
  </r>
  <r>
    <s v="29/04/2025"/>
    <s v="Lasa"/>
    <s v="Male"/>
    <s v="Vaitele"/>
    <n v="7599218"/>
    <s v="Nuu"/>
    <x v="0"/>
    <x v="0"/>
    <x v="0"/>
    <x v="38"/>
    <x v="0"/>
    <n v="10"/>
    <x v="0"/>
    <x v="5"/>
    <m/>
  </r>
  <r>
    <s v="30/4/2025"/>
    <s v="Agnes Florist"/>
    <s v="Female"/>
    <s v="Vaivase Uta"/>
    <n v="20492"/>
    <s v="Nuu"/>
    <x v="0"/>
    <x v="0"/>
    <x v="0"/>
    <x v="38"/>
    <x v="0"/>
    <n v="10"/>
    <x v="0"/>
    <x v="5"/>
    <m/>
  </r>
  <r>
    <s v="30/4/2025"/>
    <s v="Tapuai Viliamu"/>
    <s v="Male"/>
    <s v="Ulutogia"/>
    <n v="7251717"/>
    <s v="Nuu"/>
    <x v="0"/>
    <x v="0"/>
    <x v="0"/>
    <x v="38"/>
    <x v="0"/>
    <n v="2"/>
    <x v="0"/>
    <x v="6"/>
    <m/>
  </r>
  <r>
    <s v="30/4/2025"/>
    <s v="Jesse"/>
    <s v="Female"/>
    <s v="Lepa"/>
    <n v="7223426"/>
    <s v="Nuu"/>
    <x v="0"/>
    <x v="0"/>
    <x v="0"/>
    <x v="38"/>
    <x v="0"/>
    <n v="10"/>
    <x v="0"/>
    <x v="5"/>
    <m/>
  </r>
  <r>
    <s v="30/4/2025"/>
    <s v="Fili"/>
    <s v="Female"/>
    <s v="Siusega"/>
    <n v="7369474"/>
    <s v="Nuu"/>
    <x v="0"/>
    <x v="0"/>
    <x v="0"/>
    <x v="38"/>
    <x v="0"/>
    <n v="10"/>
    <x v="0"/>
    <x v="5"/>
    <m/>
  </r>
  <r>
    <s v="30/4/2025"/>
    <s v="Aperaamo"/>
    <s v="Male"/>
    <s v="Vaitele Uta"/>
    <n v="7160607"/>
    <s v="Nuu"/>
    <x v="0"/>
    <x v="0"/>
    <x v="0"/>
    <x v="38"/>
    <x v="0"/>
    <n v="18"/>
    <x v="0"/>
    <x v="29"/>
    <m/>
  </r>
  <r>
    <s v="30/4/2025"/>
    <s v="Lautasi"/>
    <s v="Male"/>
    <s v="Leulumoega Fou"/>
    <n v="7160607"/>
    <s v="Nuu"/>
    <x v="0"/>
    <x v="0"/>
    <x v="0"/>
    <x v="38"/>
    <x v="0"/>
    <n v="20"/>
    <x v="0"/>
    <x v="12"/>
    <m/>
  </r>
  <r>
    <s v="30/4/2025"/>
    <s v="Aukusitino"/>
    <s v="Male"/>
    <s v="Mulivai"/>
    <n v="7600661"/>
    <s v="Nuu"/>
    <x v="0"/>
    <x v="0"/>
    <x v="0"/>
    <x v="38"/>
    <x v="0"/>
    <n v="20"/>
    <x v="0"/>
    <x v="12"/>
    <m/>
  </r>
  <r>
    <s v="30/4/2025"/>
    <s v="Sieni"/>
    <s v="Female"/>
    <s v="Tuanai"/>
    <n v="0"/>
    <s v="Nuu"/>
    <x v="0"/>
    <x v="0"/>
    <x v="0"/>
    <x v="38"/>
    <x v="0"/>
    <n v="6"/>
    <x v="0"/>
    <x v="15"/>
    <m/>
  </r>
  <r>
    <s v="16/04/2025"/>
    <s v="Seluia Selo"/>
    <s v="Female"/>
    <s v="Savaia"/>
    <n v="0"/>
    <s v="Savaia"/>
    <x v="0"/>
    <x v="0"/>
    <x v="0"/>
    <x v="39"/>
    <x v="0"/>
    <n v="15"/>
    <x v="0"/>
    <x v="18"/>
    <n v="2171062"/>
  </r>
  <r>
    <s v="16/04/2025"/>
    <s v="Sauiluma Ulu"/>
    <s v="Male"/>
    <s v="Poutasi"/>
    <n v="0"/>
    <s v="Poutasi "/>
    <x v="0"/>
    <x v="0"/>
    <x v="0"/>
    <x v="39"/>
    <x v="0"/>
    <n v="10"/>
    <x v="0"/>
    <x v="5"/>
    <n v="2171063"/>
  </r>
  <r>
    <s v="24/4/2025"/>
    <s v="Brenda"/>
    <s v="Female"/>
    <s v="Tafaigata"/>
    <n v="7240318"/>
    <s v="Nuu"/>
    <x v="0"/>
    <x v="0"/>
    <x v="0"/>
    <x v="39"/>
    <x v="0"/>
    <n v="1"/>
    <x v="0"/>
    <x v="2"/>
    <m/>
  </r>
  <r>
    <s v="24/4/2025"/>
    <s v="Luisa"/>
    <s v="Female"/>
    <s v="Leulumoega"/>
    <n v="7782056"/>
    <s v="Nuu"/>
    <x v="0"/>
    <x v="0"/>
    <x v="0"/>
    <x v="39"/>
    <x v="0"/>
    <n v="10"/>
    <x v="0"/>
    <x v="5"/>
    <m/>
  </r>
  <r>
    <s v="29/4/2025"/>
    <s v="Luasene"/>
    <s v="Male"/>
    <s v="Vaiala"/>
    <n v="7603540"/>
    <s v="Nuu"/>
    <x v="1"/>
    <x v="27"/>
    <x v="27"/>
    <x v="40"/>
    <x v="0"/>
    <n v="4"/>
    <x v="0"/>
    <x v="1"/>
    <m/>
  </r>
  <r>
    <s v="29/4/2025"/>
    <s v="Soe Taufaatua"/>
    <s v="Male"/>
    <s v="Malie"/>
    <n v="7603540"/>
    <s v="Nuu"/>
    <x v="1"/>
    <x v="27"/>
    <x v="27"/>
    <x v="40"/>
    <x v="0"/>
    <n v="2"/>
    <x v="0"/>
    <x v="6"/>
    <m/>
  </r>
  <r>
    <s v="29/4/2025"/>
    <s v="Penina Puni"/>
    <s v="Female"/>
    <s v="Samatau"/>
    <n v="7653788"/>
    <s v="Nuu"/>
    <x v="1"/>
    <x v="27"/>
    <x v="27"/>
    <x v="40"/>
    <x v="0"/>
    <n v="3"/>
    <x v="0"/>
    <x v="14"/>
    <m/>
  </r>
  <r>
    <d v="2025-01-05T00:00:00"/>
    <s v="Tai"/>
    <s v="Male"/>
    <s v="Falelauniu"/>
    <n v="0"/>
    <s v="Nuu"/>
    <x v="1"/>
    <x v="1"/>
    <x v="1"/>
    <x v="1"/>
    <x v="0"/>
    <n v="3"/>
    <x v="0"/>
    <x v="14"/>
    <m/>
  </r>
  <r>
    <d v="2025-02-05T00:00:00"/>
    <s v="Chris"/>
    <s v="Male"/>
    <s v="Vaiala"/>
    <n v="7527681"/>
    <s v="Nuu"/>
    <x v="1"/>
    <x v="1"/>
    <x v="1"/>
    <x v="1"/>
    <x v="0"/>
    <n v="3"/>
    <x v="0"/>
    <x v="14"/>
    <m/>
  </r>
  <r>
    <s v="15/5/2025"/>
    <s v="David"/>
    <s v="Male"/>
    <s v="Leauvaa"/>
    <n v="0"/>
    <s v="Nuu"/>
    <x v="1"/>
    <x v="1"/>
    <x v="1"/>
    <x v="1"/>
    <x v="0"/>
    <n v="3"/>
    <x v="0"/>
    <x v="14"/>
    <m/>
  </r>
  <r>
    <d v="2025-05-22T00:00:00"/>
    <s v="Stevenson"/>
    <s v="Male"/>
    <s v="Manase"/>
    <n v="0"/>
    <s v="Nuu"/>
    <x v="1"/>
    <x v="1"/>
    <x v="1"/>
    <x v="1"/>
    <x v="0"/>
    <n v="12"/>
    <x v="0"/>
    <x v="3"/>
    <m/>
  </r>
  <r>
    <d v="2025-02-05T00:00:00"/>
    <s v="Leiataua Kilali"/>
    <s v="Male"/>
    <s v="Vaivase/Manono"/>
    <n v="0"/>
    <s v="Nuu"/>
    <x v="2"/>
    <x v="2"/>
    <x v="2"/>
    <x v="2"/>
    <x v="0"/>
    <n v="5"/>
    <x v="0"/>
    <x v="4"/>
    <m/>
  </r>
  <r>
    <d v="2025-05-05T00:00:00"/>
    <s v="Fuimaono"/>
    <s v="Female"/>
    <s v="Vaimoso"/>
    <n v="7701311"/>
    <s v="Nuu"/>
    <x v="2"/>
    <x v="2"/>
    <x v="2"/>
    <x v="2"/>
    <x v="0"/>
    <n v="5"/>
    <x v="0"/>
    <x v="4"/>
    <m/>
  </r>
  <r>
    <d v="2025-07-05T00:00:00"/>
    <s v="Holy"/>
    <s v="Female"/>
    <s v="Vailele"/>
    <n v="7293568"/>
    <s v="Nuu"/>
    <x v="2"/>
    <x v="2"/>
    <x v="2"/>
    <x v="2"/>
    <x v="0"/>
    <n v="2"/>
    <x v="0"/>
    <x v="6"/>
    <m/>
  </r>
  <r>
    <d v="2025-07-05T00:00:00"/>
    <s v="Etimani"/>
    <s v="Male"/>
    <s v="MPE"/>
    <n v="34500"/>
    <s v="Nuu"/>
    <x v="2"/>
    <x v="2"/>
    <x v="2"/>
    <x v="2"/>
    <x v="0"/>
    <n v="20"/>
    <x v="0"/>
    <x v="12"/>
    <m/>
  </r>
  <r>
    <s v="13/5/2025"/>
    <s v="Naite"/>
    <s v="Female"/>
    <s v="Nuu fou"/>
    <n v="7761280"/>
    <s v="Nuu"/>
    <x v="2"/>
    <x v="2"/>
    <x v="2"/>
    <x v="2"/>
    <x v="0"/>
    <n v="1"/>
    <x v="0"/>
    <x v="2"/>
    <m/>
  </r>
  <r>
    <s v="19/5/2035"/>
    <s v="Sia Iulio"/>
    <s v="Female"/>
    <s v="Vailoa Faleata"/>
    <n v="7254476"/>
    <s v="Nuu"/>
    <x v="2"/>
    <x v="2"/>
    <x v="2"/>
    <x v="2"/>
    <x v="0"/>
    <n v="1"/>
    <x v="0"/>
    <x v="2"/>
    <m/>
  </r>
  <r>
    <s v="28/5/2025"/>
    <s v="Saleimoa Vaai"/>
    <s v="Male"/>
    <s v="Asau"/>
    <n v="7609090"/>
    <s v="Nuu"/>
    <x v="2"/>
    <x v="2"/>
    <x v="2"/>
    <x v="2"/>
    <x v="0"/>
    <n v="3"/>
    <x v="0"/>
    <x v="14"/>
    <m/>
  </r>
  <r>
    <d v="2025-01-05T00:00:00"/>
    <s v="Tofilau"/>
    <s v="Male"/>
    <s v="Vaitele Fou"/>
    <n v="7338368"/>
    <s v="Nuu"/>
    <x v="0"/>
    <x v="3"/>
    <x v="3"/>
    <x v="3"/>
    <x v="0"/>
    <n v="5"/>
    <x v="0"/>
    <x v="2"/>
    <m/>
  </r>
  <r>
    <d v="2025-02-05T00:00:00"/>
    <s v="Auelio Pupualii"/>
    <s v="Male"/>
    <s v="Faleula"/>
    <n v="0"/>
    <s v="Nuu"/>
    <x v="0"/>
    <x v="3"/>
    <x v="3"/>
    <x v="3"/>
    <x v="0"/>
    <n v="50"/>
    <x v="0"/>
    <x v="10"/>
    <m/>
  </r>
  <r>
    <d v="2025-02-05T00:00:00"/>
    <s v="Leiataua Kilali"/>
    <s v="Male"/>
    <s v="Vaivase/Manono"/>
    <n v="0"/>
    <s v="Nuu"/>
    <x v="0"/>
    <x v="3"/>
    <x v="3"/>
    <x v="3"/>
    <x v="0"/>
    <n v="5"/>
    <x v="0"/>
    <x v="4"/>
    <m/>
  </r>
  <r>
    <d v="2025-02-05T00:00:00"/>
    <s v="Gloria"/>
    <s v="Female"/>
    <s v="Vavau"/>
    <n v="7267517"/>
    <s v="Nuu"/>
    <x v="0"/>
    <x v="3"/>
    <x v="3"/>
    <x v="3"/>
    <x v="0"/>
    <n v="10"/>
    <x v="0"/>
    <x v="5"/>
    <m/>
  </r>
  <r>
    <d v="2025-05-05T00:00:00"/>
    <s v="Sila"/>
    <s v="Female"/>
    <s v="Vaoala"/>
    <n v="7518213"/>
    <s v="Nuu"/>
    <x v="0"/>
    <x v="3"/>
    <x v="3"/>
    <x v="3"/>
    <x v="0"/>
    <n v="34"/>
    <x v="0"/>
    <x v="40"/>
    <m/>
  </r>
  <r>
    <d v="2025-06-05T00:00:00"/>
    <s v="Sagifili Fialelei"/>
    <s v="Male"/>
    <s v="Sataoa"/>
    <n v="0"/>
    <s v="Nuu"/>
    <x v="0"/>
    <x v="3"/>
    <x v="3"/>
    <x v="3"/>
    <x v="0"/>
    <n v="5"/>
    <x v="0"/>
    <x v="4"/>
    <m/>
  </r>
  <r>
    <d v="2025-06-05T00:00:00"/>
    <s v="Samu"/>
    <s v="Male"/>
    <s v="Vailele"/>
    <n v="0"/>
    <s v="Nuu"/>
    <x v="0"/>
    <x v="3"/>
    <x v="3"/>
    <x v="3"/>
    <x v="0"/>
    <n v="3"/>
    <x v="7"/>
    <x v="2"/>
    <m/>
  </r>
  <r>
    <d v="2025-07-05T00:00:00"/>
    <s v="Holy"/>
    <s v="Female"/>
    <s v="Vailele"/>
    <n v="7293568"/>
    <s v="Nuu"/>
    <x v="0"/>
    <x v="3"/>
    <x v="3"/>
    <x v="3"/>
    <x v="0"/>
    <n v="5"/>
    <x v="0"/>
    <x v="4"/>
    <m/>
  </r>
  <r>
    <d v="2025-07-05T00:00:00"/>
    <s v="Etimani"/>
    <s v="Male"/>
    <s v="MPE"/>
    <n v="34500"/>
    <s v="Nuu"/>
    <x v="0"/>
    <x v="3"/>
    <x v="3"/>
    <x v="3"/>
    <x v="0"/>
    <n v="20"/>
    <x v="0"/>
    <x v="12"/>
    <m/>
  </r>
  <r>
    <d v="2025-07-05T00:00:00"/>
    <s v="Etimani"/>
    <s v="Male"/>
    <s v="Vaimoso"/>
    <n v="7394204"/>
    <s v="Nuu"/>
    <x v="0"/>
    <x v="3"/>
    <x v="3"/>
    <x v="3"/>
    <x v="0"/>
    <n v="30"/>
    <x v="0"/>
    <x v="7"/>
    <m/>
  </r>
  <r>
    <d v="2025-08-05T00:00:00"/>
    <s v="AMTC .M"/>
    <s v="Male"/>
    <s v="Moamoa"/>
    <n v="7712712"/>
    <s v="Nuu"/>
    <x v="0"/>
    <x v="3"/>
    <x v="3"/>
    <x v="3"/>
    <x v="0"/>
    <n v="10"/>
    <x v="0"/>
    <x v="5"/>
    <m/>
  </r>
  <r>
    <d v="2025-09-05T00:00:00"/>
    <s v="Ieremia"/>
    <s v="Male"/>
    <s v="Vaitele"/>
    <n v="0"/>
    <s v="Nuu"/>
    <x v="0"/>
    <x v="3"/>
    <x v="3"/>
    <x v="3"/>
    <x v="0"/>
    <n v="10"/>
    <x v="0"/>
    <x v="13"/>
    <m/>
  </r>
  <r>
    <d v="2025-09-05T00:00:00"/>
    <s v="Lini"/>
    <s v="Female"/>
    <s v="Fasitoo Uta"/>
    <n v="7262212"/>
    <s v="Nuu"/>
    <x v="0"/>
    <x v="3"/>
    <x v="3"/>
    <x v="3"/>
    <x v="0"/>
    <n v="10"/>
    <x v="0"/>
    <x v="5"/>
    <m/>
  </r>
  <r>
    <s v="13/5/2025"/>
    <s v="Naite"/>
    <s v="Female"/>
    <s v="Nuu fou"/>
    <n v="7761280"/>
    <s v="Nuu"/>
    <x v="0"/>
    <x v="3"/>
    <x v="3"/>
    <x v="3"/>
    <x v="0"/>
    <n v="3"/>
    <x v="0"/>
    <x v="14"/>
    <m/>
  </r>
  <r>
    <s v="13/5/2035"/>
    <s v="Paulo"/>
    <s v="Male"/>
    <s v="Aleisa"/>
    <n v="7152066"/>
    <s v="Nuu"/>
    <x v="0"/>
    <x v="3"/>
    <x v="3"/>
    <x v="3"/>
    <x v="0"/>
    <n v="20"/>
    <x v="0"/>
    <x v="12"/>
    <m/>
  </r>
  <r>
    <s v="13/5/2025"/>
    <s v="Hana"/>
    <s v="Female"/>
    <s v="Fasitoo Tai"/>
    <n v="7204365"/>
    <s v="Nuu"/>
    <x v="0"/>
    <x v="3"/>
    <x v="3"/>
    <x v="3"/>
    <x v="0"/>
    <n v="5"/>
    <x v="0"/>
    <x v="4"/>
    <m/>
  </r>
  <r>
    <s v="14/5/2025"/>
    <s v="Vaialia"/>
    <s v="Female"/>
    <s v="Vaitele"/>
    <n v="0"/>
    <s v="Nuu"/>
    <x v="0"/>
    <x v="3"/>
    <x v="3"/>
    <x v="3"/>
    <x v="0"/>
    <n v="50"/>
    <x v="0"/>
    <x v="10"/>
    <m/>
  </r>
  <r>
    <s v="14/5/2025"/>
    <s v="Tavita"/>
    <s v="Male"/>
    <s v="Malie"/>
    <n v="7227622"/>
    <s v="Nuu"/>
    <x v="0"/>
    <x v="3"/>
    <x v="3"/>
    <x v="3"/>
    <x v="0"/>
    <n v="10"/>
    <x v="0"/>
    <x v="5"/>
    <m/>
  </r>
  <r>
    <s v="14/5/2025"/>
    <s v="Kolio"/>
    <s v="Male"/>
    <s v="Lefaga"/>
    <n v="0"/>
    <s v="Nuu"/>
    <x v="0"/>
    <x v="3"/>
    <x v="3"/>
    <x v="3"/>
    <x v="0"/>
    <n v="10"/>
    <x v="0"/>
    <x v="5"/>
    <m/>
  </r>
  <r>
    <s v="19/5/2025"/>
    <s v="Luapule"/>
    <s v="Female"/>
    <s v="Lotofaga"/>
    <n v="7354928"/>
    <s v="Nuu"/>
    <x v="0"/>
    <x v="3"/>
    <x v="3"/>
    <x v="3"/>
    <x v="0"/>
    <n v="5"/>
    <x v="0"/>
    <x v="4"/>
    <m/>
  </r>
  <r>
    <s v="19/5/2025"/>
    <s v="Peni"/>
    <s v="Male"/>
    <s v="Salamumu"/>
    <n v="7179664"/>
    <s v="Nuu"/>
    <x v="0"/>
    <x v="3"/>
    <x v="3"/>
    <x v="3"/>
    <x v="0"/>
    <n v="5"/>
    <x v="0"/>
    <x v="4"/>
    <m/>
  </r>
  <r>
    <s v="20/5/2025"/>
    <s v="Joe"/>
    <s v="Male"/>
    <s v="Alafua"/>
    <n v="7730516"/>
    <s v="Nuu"/>
    <x v="0"/>
    <x v="3"/>
    <x v="3"/>
    <x v="3"/>
    <x v="0"/>
    <n v="10"/>
    <x v="0"/>
    <x v="5"/>
    <m/>
  </r>
  <r>
    <s v="20/5/2025"/>
    <s v="Uaina"/>
    <s v="Female"/>
    <s v="Siumu"/>
    <n v="7516151"/>
    <s v="Nuu"/>
    <x v="0"/>
    <x v="3"/>
    <x v="3"/>
    <x v="3"/>
    <x v="0"/>
    <n v="10"/>
    <x v="0"/>
    <x v="5"/>
    <m/>
  </r>
  <r>
    <s v="21/5/2025"/>
    <s v="Alice"/>
    <s v="Female"/>
    <s v="Vailele"/>
    <n v="0"/>
    <s v="Nuu"/>
    <x v="0"/>
    <x v="3"/>
    <x v="3"/>
    <x v="3"/>
    <x v="0"/>
    <n v="2"/>
    <x v="0"/>
    <x v="6"/>
    <m/>
  </r>
  <r>
    <s v="21/5/2025"/>
    <s v="Asolua"/>
    <s v="Female"/>
    <s v="Papaloloa"/>
    <n v="7509954"/>
    <s v="Nuu"/>
    <x v="0"/>
    <x v="3"/>
    <x v="3"/>
    <x v="3"/>
    <x v="0"/>
    <n v="5"/>
    <x v="0"/>
    <x v="4"/>
    <m/>
  </r>
  <r>
    <s v="22/5/2025"/>
    <s v="Aleluia"/>
    <s v="Female"/>
    <s v="Nofoalii"/>
    <n v="0"/>
    <s v="Nuu"/>
    <x v="0"/>
    <x v="3"/>
    <x v="3"/>
    <x v="3"/>
    <x v="0"/>
    <n v="10"/>
    <x v="0"/>
    <x v="5"/>
    <m/>
  </r>
  <r>
    <s v="22/5/2025"/>
    <s v="Pita"/>
    <s v="Male"/>
    <s v="Falelauniu"/>
    <n v="7112737"/>
    <s v="Nuu"/>
    <x v="0"/>
    <x v="3"/>
    <x v="3"/>
    <x v="3"/>
    <x v="0"/>
    <n v="3"/>
    <x v="0"/>
    <x v="14"/>
    <m/>
  </r>
  <r>
    <s v="23/5/2025"/>
    <s v="To'i"/>
    <s v="Male"/>
    <s v="Vaitele Tai"/>
    <n v="7303200"/>
    <s v="Nuu"/>
    <x v="0"/>
    <x v="3"/>
    <x v="3"/>
    <x v="3"/>
    <x v="0"/>
    <n v="4"/>
    <x v="0"/>
    <x v="1"/>
    <m/>
  </r>
  <r>
    <s v="23/5/2025"/>
    <s v="Fetaui Pulusi"/>
    <s v="Female"/>
    <s v="Aleisa"/>
    <n v="0"/>
    <s v="Nuu"/>
    <x v="0"/>
    <x v="3"/>
    <x v="3"/>
    <x v="3"/>
    <x v="0"/>
    <n v="10"/>
    <x v="0"/>
    <x v="5"/>
    <m/>
  </r>
  <r>
    <s v="26/5/2025"/>
    <s v="Terisa"/>
    <s v="Female"/>
    <s v="Aleisa"/>
    <n v="7161175"/>
    <s v="Nuu"/>
    <x v="0"/>
    <x v="3"/>
    <x v="3"/>
    <x v="3"/>
    <x v="0"/>
    <n v="30"/>
    <x v="0"/>
    <x v="7"/>
    <m/>
  </r>
  <r>
    <s v="26/5/2034"/>
    <s v="Faafetai"/>
    <s v="Male"/>
    <s v="Falelauniu"/>
    <n v="7279218"/>
    <s v="Nuu"/>
    <x v="0"/>
    <x v="3"/>
    <x v="3"/>
    <x v="3"/>
    <x v="0"/>
    <n v="10"/>
    <x v="0"/>
    <x v="5"/>
    <m/>
  </r>
  <r>
    <s v="27/5/2025"/>
    <s v="Jessie"/>
    <s v="Female"/>
    <s v="Saanapu"/>
    <n v="0"/>
    <s v="Nuu"/>
    <x v="0"/>
    <x v="3"/>
    <x v="3"/>
    <x v="3"/>
    <x v="0"/>
    <n v="20"/>
    <x v="0"/>
    <x v="12"/>
    <m/>
  </r>
  <r>
    <s v="27/5/2025"/>
    <s v="Filo"/>
    <s v="Male"/>
    <s v="Ululoloa"/>
    <n v="7183508"/>
    <s v="Nuu"/>
    <x v="0"/>
    <x v="3"/>
    <x v="3"/>
    <x v="3"/>
    <x v="0"/>
    <n v="6"/>
    <x v="0"/>
    <x v="15"/>
    <m/>
  </r>
  <r>
    <s v="28/5/2025"/>
    <s v="Saleimoa Vaai"/>
    <s v="Male"/>
    <s v="Asau"/>
    <n v="7609090"/>
    <s v="Nuu"/>
    <x v="0"/>
    <x v="28"/>
    <x v="28"/>
    <x v="41"/>
    <x v="0"/>
    <n v="20"/>
    <x v="0"/>
    <x v="12"/>
    <m/>
  </r>
  <r>
    <s v="14/5/2025"/>
    <s v="Tom "/>
    <s v="Male"/>
    <s v="Lotopa"/>
    <n v="7367111"/>
    <s v="Nuu"/>
    <x v="0"/>
    <x v="5"/>
    <x v="5"/>
    <x v="5"/>
    <x v="0"/>
    <n v="5"/>
    <x v="0"/>
    <x v="4"/>
    <m/>
  </r>
  <r>
    <s v="16/5/2025"/>
    <s v="Elepise"/>
    <s v="Female"/>
    <s v="Vaivase Uta"/>
    <n v="7718864"/>
    <s v="Nuu"/>
    <x v="0"/>
    <x v="5"/>
    <x v="5"/>
    <x v="5"/>
    <x v="0"/>
    <n v="3"/>
    <x v="0"/>
    <x v="14"/>
    <m/>
  </r>
  <r>
    <s v="16/5/2025"/>
    <s v="Ninna"/>
    <s v="Female"/>
    <s v="Moamoa"/>
    <n v="0"/>
    <s v="Nuu"/>
    <x v="0"/>
    <x v="5"/>
    <x v="5"/>
    <x v="5"/>
    <x v="0"/>
    <n v="35"/>
    <x v="0"/>
    <x v="41"/>
    <m/>
  </r>
  <r>
    <s v="16/5/2025"/>
    <s v="Rajinder"/>
    <s v="Female"/>
    <s v="Vaivase"/>
    <n v="7343387"/>
    <s v="Nuu"/>
    <x v="0"/>
    <x v="5"/>
    <x v="5"/>
    <x v="5"/>
    <x v="0"/>
    <n v="2"/>
    <x v="0"/>
    <x v="6"/>
    <m/>
  </r>
  <r>
    <s v="19/5/2031"/>
    <s v="Fesolai Tavita"/>
    <s v="Male"/>
    <s v="Faleasiu"/>
    <n v="7783578"/>
    <s v="Nuu"/>
    <x v="0"/>
    <x v="5"/>
    <x v="5"/>
    <x v="5"/>
    <x v="0"/>
    <n v="2"/>
    <x v="0"/>
    <x v="6"/>
    <m/>
  </r>
  <r>
    <s v="19/5/2025"/>
    <s v="Mercy School"/>
    <s v="Male"/>
    <s v="Togafuafua"/>
    <n v="7540706"/>
    <s v="Nuu"/>
    <x v="0"/>
    <x v="5"/>
    <x v="5"/>
    <x v="5"/>
    <x v="0"/>
    <n v="2"/>
    <x v="0"/>
    <x v="6"/>
    <m/>
  </r>
  <r>
    <s v="19/5/2025"/>
    <s v="Luapule"/>
    <s v="Female"/>
    <s v="Lotofaga"/>
    <n v="7354928"/>
    <s v="Nuu"/>
    <x v="0"/>
    <x v="5"/>
    <x v="5"/>
    <x v="5"/>
    <x v="0"/>
    <n v="2"/>
    <x v="0"/>
    <x v="6"/>
    <m/>
  </r>
  <r>
    <s v="19/5/2025"/>
    <s v="Peni"/>
    <s v="Male"/>
    <s v="Salamumu"/>
    <n v="7179664"/>
    <s v="Nuu"/>
    <x v="0"/>
    <x v="5"/>
    <x v="5"/>
    <x v="5"/>
    <x v="0"/>
    <n v="2"/>
    <x v="0"/>
    <x v="6"/>
    <m/>
  </r>
  <r>
    <s v="21/5/2025"/>
    <s v="Mafutaga"/>
    <s v="Female"/>
    <s v="Tuanai"/>
    <n v="0"/>
    <s v="Nuu"/>
    <x v="0"/>
    <x v="5"/>
    <x v="5"/>
    <x v="5"/>
    <x v="0"/>
    <n v="6"/>
    <x v="0"/>
    <x v="15"/>
    <m/>
  </r>
  <r>
    <s v="21/5/2025"/>
    <s v="Alice"/>
    <s v="Female"/>
    <s v="Vailele"/>
    <n v="0"/>
    <s v="Nuu"/>
    <x v="0"/>
    <x v="5"/>
    <x v="5"/>
    <x v="5"/>
    <x v="0"/>
    <n v="1"/>
    <x v="0"/>
    <x v="2"/>
    <m/>
  </r>
  <r>
    <s v="21/5/2025"/>
    <s v="Asolua"/>
    <s v="Female"/>
    <s v="Papaloloa"/>
    <n v="7509954"/>
    <s v="Nuu"/>
    <x v="0"/>
    <x v="5"/>
    <x v="5"/>
    <x v="5"/>
    <x v="0"/>
    <n v="5"/>
    <x v="0"/>
    <x v="4"/>
    <m/>
  </r>
  <r>
    <s v="21/5/2025"/>
    <s v="Goshen Trust"/>
    <s v="Male"/>
    <s v="Vailima"/>
    <n v="7606128"/>
    <s v="Nuu"/>
    <x v="0"/>
    <x v="5"/>
    <x v="5"/>
    <x v="5"/>
    <x v="0"/>
    <n v="5"/>
    <x v="0"/>
    <x v="4"/>
    <m/>
  </r>
  <r>
    <s v="26/5/2025"/>
    <s v="Terisa"/>
    <s v="Female"/>
    <s v="Aleisa"/>
    <n v="7161175"/>
    <s v="Nuu"/>
    <x v="0"/>
    <x v="5"/>
    <x v="5"/>
    <x v="5"/>
    <x v="0"/>
    <n v="5"/>
    <x v="0"/>
    <x v="4"/>
    <m/>
  </r>
  <r>
    <s v="28/5/2025"/>
    <s v="Saleimoa Vaai"/>
    <s v="Male"/>
    <s v="Asau"/>
    <n v="7609090"/>
    <s v="Nuu"/>
    <x v="0"/>
    <x v="29"/>
    <x v="29"/>
    <x v="42"/>
    <x v="0"/>
    <n v="20"/>
    <x v="0"/>
    <x v="12"/>
    <m/>
  </r>
  <r>
    <d v="2025-01-05T00:00:00"/>
    <s v="Mike"/>
    <s v="Male"/>
    <s v="Siusega"/>
    <n v="0"/>
    <s v="Nuu"/>
    <x v="4"/>
    <x v="30"/>
    <x v="30"/>
    <x v="43"/>
    <x v="0"/>
    <n v="4"/>
    <x v="8"/>
    <x v="12"/>
    <m/>
  </r>
  <r>
    <d v="2025-08-05T00:00:00"/>
    <s v="Vinieta tapusoa"/>
    <s v="Female"/>
    <s v="Moamoa"/>
    <n v="0"/>
    <s v="Nuu"/>
    <x v="4"/>
    <x v="30"/>
    <x v="30"/>
    <x v="43"/>
    <x v="0"/>
    <n v="6"/>
    <x v="8"/>
    <x v="7"/>
    <m/>
  </r>
  <r>
    <s v="20/5/2025"/>
    <s v="Kevin"/>
    <s v="Male"/>
    <s v="Aleisa"/>
    <n v="0"/>
    <s v="Nuu"/>
    <x v="4"/>
    <x v="30"/>
    <x v="30"/>
    <x v="43"/>
    <x v="5"/>
    <n v="10"/>
    <x v="0"/>
    <x v="5"/>
    <m/>
  </r>
  <r>
    <s v="16/5/2025"/>
    <s v="Rajinder"/>
    <s v="Female"/>
    <s v="Vaivase"/>
    <n v="7343387"/>
    <s v="Nuu"/>
    <x v="0"/>
    <x v="0"/>
    <x v="0"/>
    <x v="44"/>
    <x v="0"/>
    <n v="2"/>
    <x v="0"/>
    <x v="6"/>
    <m/>
  </r>
  <r>
    <s v="22/5/2025"/>
    <s v="Pita"/>
    <s v="Male"/>
    <s v="Falelauniu"/>
    <n v="7112737"/>
    <s v="Nuu"/>
    <x v="0"/>
    <x v="0"/>
    <x v="0"/>
    <x v="44"/>
    <x v="0"/>
    <n v="4"/>
    <x v="0"/>
    <x v="1"/>
    <m/>
  </r>
  <r>
    <s v="27/5/2025"/>
    <s v="Filo"/>
    <s v="Male"/>
    <s v="Ululoloa"/>
    <n v="7183508"/>
    <s v="Nuu"/>
    <x v="0"/>
    <x v="0"/>
    <x v="0"/>
    <x v="44"/>
    <x v="0"/>
    <n v="4"/>
    <x v="0"/>
    <x v="1"/>
    <m/>
  </r>
  <r>
    <s v="28/5/2025"/>
    <s v="Saleimoa Vaai"/>
    <s v="Male"/>
    <s v="Asau"/>
    <n v="7609090"/>
    <s v="Nuu"/>
    <x v="0"/>
    <x v="0"/>
    <x v="0"/>
    <x v="44"/>
    <x v="0"/>
    <n v="10"/>
    <x v="0"/>
    <x v="5"/>
    <m/>
  </r>
  <r>
    <d v="2025-07-05T00:00:00"/>
    <s v="Holy"/>
    <s v="Female"/>
    <s v="Vailele"/>
    <n v="7293568"/>
    <s v="Nuu"/>
    <x v="2"/>
    <x v="2"/>
    <x v="2"/>
    <x v="8"/>
    <x v="0"/>
    <n v="2"/>
    <x v="0"/>
    <x v="6"/>
    <m/>
  </r>
  <r>
    <s v="21/5/2025"/>
    <s v="Asolua"/>
    <s v="Female"/>
    <s v="Papaloloa"/>
    <n v="7509954"/>
    <s v="Nuu"/>
    <x v="0"/>
    <x v="5"/>
    <x v="5"/>
    <x v="45"/>
    <x v="0"/>
    <n v="10"/>
    <x v="0"/>
    <x v="5"/>
    <m/>
  </r>
  <r>
    <d v="2025-05-05T00:00:00"/>
    <s v="Mao"/>
    <s v="Male"/>
    <s v="Lepea"/>
    <n v="0"/>
    <s v="Nuu"/>
    <x v="1"/>
    <x v="31"/>
    <x v="31"/>
    <x v="46"/>
    <x v="6"/>
    <n v="20"/>
    <x v="9"/>
    <x v="5"/>
    <m/>
  </r>
  <r>
    <d v="2025-05-06T00:00:00"/>
    <s v="Mu Tiatia"/>
    <s v="Male"/>
    <s v="Nuu"/>
    <n v="0"/>
    <s v="Nuu"/>
    <x v="1"/>
    <x v="31"/>
    <x v="31"/>
    <x v="46"/>
    <x v="0"/>
    <n v="15"/>
    <x v="0"/>
    <x v="18"/>
    <n v="2178610"/>
  </r>
  <r>
    <s v="19/5/2025"/>
    <s v="Mu"/>
    <s v="Male"/>
    <s v="Nuu"/>
    <n v="0"/>
    <s v="Nuu"/>
    <x v="1"/>
    <x v="31"/>
    <x v="31"/>
    <x v="46"/>
    <x v="6"/>
    <n v="30"/>
    <x v="9"/>
    <x v="18"/>
    <m/>
  </r>
  <r>
    <d v="2025-05-22T00:00:00"/>
    <s v="Stevenson"/>
    <s v="Male"/>
    <s v="Manase"/>
    <n v="0"/>
    <s v="Nuu"/>
    <x v="1"/>
    <x v="31"/>
    <x v="31"/>
    <x v="46"/>
    <x v="0"/>
    <n v="100"/>
    <x v="0"/>
    <x v="9"/>
    <m/>
  </r>
  <r>
    <s v="23/5/2025"/>
    <s v="Iva"/>
    <s v="Male"/>
    <s v="Apia"/>
    <n v="0"/>
    <s v="Nuu"/>
    <x v="1"/>
    <x v="31"/>
    <x v="31"/>
    <x v="46"/>
    <x v="6"/>
    <n v="50"/>
    <x v="9"/>
    <x v="8"/>
    <m/>
  </r>
  <r>
    <d v="2025-08-05T00:00:00"/>
    <s v="Tapana"/>
    <s v="Male"/>
    <s v="Vaoala"/>
    <n v="7554688"/>
    <s v="Nuu"/>
    <x v="0"/>
    <x v="9"/>
    <x v="9"/>
    <x v="12"/>
    <x v="0"/>
    <n v="20"/>
    <x v="0"/>
    <x v="12"/>
    <m/>
  </r>
  <r>
    <s v="13/5/2025"/>
    <s v="Fetaui Pulusi"/>
    <s v="Female"/>
    <s v="Aleisa"/>
    <n v="0"/>
    <s v="Nuu"/>
    <x v="0"/>
    <x v="9"/>
    <x v="9"/>
    <x v="12"/>
    <x v="0"/>
    <n v="30"/>
    <x v="0"/>
    <x v="7"/>
    <m/>
  </r>
  <r>
    <s v="14/5/2025"/>
    <s v="Fetaui Pulusi"/>
    <s v="Female"/>
    <s v="Aleisa"/>
    <n v="0"/>
    <s v="Nuu"/>
    <x v="0"/>
    <x v="9"/>
    <x v="9"/>
    <x v="12"/>
    <x v="0"/>
    <n v="10"/>
    <x v="0"/>
    <x v="5"/>
    <m/>
  </r>
  <r>
    <s v="14/5/2025"/>
    <s v="John"/>
    <s v="Male"/>
    <s v="NPF"/>
    <n v="7719639"/>
    <s v="Nuu"/>
    <x v="0"/>
    <x v="9"/>
    <x v="9"/>
    <x v="12"/>
    <x v="0"/>
    <n v="14"/>
    <x v="0"/>
    <x v="42"/>
    <m/>
  </r>
  <r>
    <s v="15/5/2025"/>
    <s v="Alefaio"/>
    <s v="Male"/>
    <s v="Aleisa"/>
    <n v="0"/>
    <s v="Nuu"/>
    <x v="0"/>
    <x v="9"/>
    <x v="9"/>
    <x v="12"/>
    <x v="0"/>
    <n v="5"/>
    <x v="0"/>
    <x v="4"/>
    <m/>
  </r>
  <r>
    <s v="16/5/2025"/>
    <s v="Farani"/>
    <s v="Male"/>
    <s v="Tufulele"/>
    <n v="0"/>
    <s v="Nuu"/>
    <x v="0"/>
    <x v="9"/>
    <x v="9"/>
    <x v="12"/>
    <x v="0"/>
    <n v="30"/>
    <x v="0"/>
    <x v="7"/>
    <m/>
  </r>
  <r>
    <s v="16/5/2025"/>
    <s v="Elepise"/>
    <s v="Female"/>
    <s v="Vaivase Uta"/>
    <n v="7718864"/>
    <s v="Nuu"/>
    <x v="0"/>
    <x v="9"/>
    <x v="9"/>
    <x v="12"/>
    <x v="0"/>
    <n v="5"/>
    <x v="0"/>
    <x v="4"/>
    <m/>
  </r>
  <r>
    <s v="19/5/2025"/>
    <s v="Poto"/>
    <s v="Female"/>
    <s v="Vaitele"/>
    <n v="7726678"/>
    <s v="Nuu"/>
    <x v="0"/>
    <x v="9"/>
    <x v="9"/>
    <x v="12"/>
    <x v="0"/>
    <n v="10"/>
    <x v="0"/>
    <x v="5"/>
    <m/>
  </r>
  <r>
    <s v="19/5/2025"/>
    <s v="Tutaini"/>
    <s v="Male"/>
    <s v="Toamua"/>
    <n v="7265270"/>
    <s v="Nuu"/>
    <x v="0"/>
    <x v="9"/>
    <x v="9"/>
    <x v="12"/>
    <x v="0"/>
    <n v="4"/>
    <x v="0"/>
    <x v="1"/>
    <m/>
  </r>
  <r>
    <s v="20/5/2025"/>
    <s v="Angels Corner"/>
    <s v="Female"/>
    <s v="Tufuiopa"/>
    <n v="7791092"/>
    <s v="Nuu"/>
    <x v="0"/>
    <x v="9"/>
    <x v="9"/>
    <x v="12"/>
    <x v="0"/>
    <n v="30"/>
    <x v="0"/>
    <x v="7"/>
    <m/>
  </r>
  <r>
    <s v="20/5/2025"/>
    <s v="Lino"/>
    <s v="Male"/>
    <s v="Afega"/>
    <n v="0"/>
    <s v="Nuu"/>
    <x v="0"/>
    <x v="9"/>
    <x v="9"/>
    <x v="12"/>
    <x v="0"/>
    <n v="20"/>
    <x v="0"/>
    <x v="12"/>
    <m/>
  </r>
  <r>
    <s v="21/5/2025"/>
    <s v="Alice"/>
    <s v="Female"/>
    <s v="Vailele"/>
    <n v="0"/>
    <s v="Nuu"/>
    <x v="0"/>
    <x v="9"/>
    <x v="9"/>
    <x v="12"/>
    <x v="0"/>
    <n v="5"/>
    <x v="0"/>
    <x v="4"/>
    <m/>
  </r>
  <r>
    <s v="21/5/2025"/>
    <s v="Asolua"/>
    <s v="Female"/>
    <s v="Papaloloa"/>
    <n v="7509954"/>
    <s v="Nuu"/>
    <x v="0"/>
    <x v="9"/>
    <x v="9"/>
    <x v="12"/>
    <x v="0"/>
    <n v="10"/>
    <x v="0"/>
    <x v="5"/>
    <m/>
  </r>
  <r>
    <s v="21/5/2025"/>
    <s v="Fetaui Pulusi"/>
    <s v="Female"/>
    <s v="Aleisa"/>
    <n v="0"/>
    <s v="Nuu"/>
    <x v="0"/>
    <x v="9"/>
    <x v="9"/>
    <x v="12"/>
    <x v="0"/>
    <n v="6"/>
    <x v="0"/>
    <x v="15"/>
    <m/>
  </r>
  <r>
    <s v="26/5/2025"/>
    <s v="Lino"/>
    <s v="Male"/>
    <s v="Afega"/>
    <n v="7765725"/>
    <s v="Nuu"/>
    <x v="0"/>
    <x v="9"/>
    <x v="9"/>
    <x v="12"/>
    <x v="0"/>
    <n v="30"/>
    <x v="0"/>
    <x v="7"/>
    <m/>
  </r>
  <r>
    <s v="28/5/2025"/>
    <s v="Saleimoa Vaai"/>
    <s v="Male"/>
    <s v="Asau"/>
    <n v="7609090"/>
    <s v="Nuu"/>
    <x v="0"/>
    <x v="9"/>
    <x v="9"/>
    <x v="12"/>
    <x v="0"/>
    <n v="16"/>
    <x v="0"/>
    <x v="34"/>
    <m/>
  </r>
  <r>
    <d v="2025-02-05T00:00:00"/>
    <s v="Elepise"/>
    <s v="Female"/>
    <s v="Vaivase Uta"/>
    <n v="0"/>
    <s v="Nuu"/>
    <x v="0"/>
    <x v="10"/>
    <x v="10"/>
    <x v="13"/>
    <x v="0"/>
    <n v="1"/>
    <x v="2"/>
    <x v="24"/>
    <m/>
  </r>
  <r>
    <d v="2025-06-05T00:00:00"/>
    <s v="Tupua"/>
    <s v="Male"/>
    <s v="Malie"/>
    <n v="7338609"/>
    <s v="Nuu"/>
    <x v="0"/>
    <x v="10"/>
    <x v="10"/>
    <x v="13"/>
    <x v="0"/>
    <n v="1"/>
    <x v="2"/>
    <x v="24"/>
    <m/>
  </r>
  <r>
    <d v="2025-06-05T00:00:00"/>
    <s v="Samu"/>
    <s v="Male"/>
    <s v="Vailele"/>
    <n v="0"/>
    <s v="Nuu"/>
    <x v="0"/>
    <x v="10"/>
    <x v="10"/>
    <x v="13"/>
    <x v="0"/>
    <n v="1"/>
    <x v="10"/>
    <x v="24"/>
    <m/>
  </r>
  <r>
    <d v="2025-07-05T00:00:00"/>
    <s v="Leota"/>
    <s v="Male"/>
    <s v="Sinamoga"/>
    <n v="0"/>
    <s v="Nuu"/>
    <x v="0"/>
    <x v="10"/>
    <x v="10"/>
    <x v="13"/>
    <x v="0"/>
    <n v="3"/>
    <x v="2"/>
    <x v="26"/>
    <m/>
  </r>
  <r>
    <d v="2025-08-05T00:00:00"/>
    <s v="Tapana"/>
    <s v="Male"/>
    <s v="Vaoala"/>
    <n v="7554688"/>
    <s v="Nuu"/>
    <x v="0"/>
    <x v="10"/>
    <x v="10"/>
    <x v="13"/>
    <x v="0"/>
    <n v="2"/>
    <x v="2"/>
    <x v="22"/>
    <m/>
  </r>
  <r>
    <d v="2025-09-05T00:00:00"/>
    <s v=" Tonu'u Lokeni"/>
    <s v="Female"/>
    <s v="Nuu fou"/>
    <n v="7274019"/>
    <s v="Nuu"/>
    <x v="0"/>
    <x v="10"/>
    <x v="10"/>
    <x v="13"/>
    <x v="1"/>
    <n v="2"/>
    <x v="2"/>
    <x v="22"/>
    <m/>
  </r>
  <r>
    <s v="20/5/2025"/>
    <s v="Iose"/>
    <s v="Faamausili"/>
    <s v="Malie"/>
    <n v="0"/>
    <s v="Nuu"/>
    <x v="0"/>
    <x v="10"/>
    <x v="10"/>
    <x v="13"/>
    <x v="0"/>
    <n v="2"/>
    <x v="2"/>
    <x v="22"/>
    <m/>
  </r>
  <r>
    <s v="22/5/2025"/>
    <s v="Ane"/>
    <s v="Female"/>
    <s v="Aleisa"/>
    <n v="0"/>
    <s v="Nuu"/>
    <x v="0"/>
    <x v="10"/>
    <x v="10"/>
    <x v="13"/>
    <x v="0"/>
    <n v="16"/>
    <x v="0"/>
    <x v="34"/>
    <m/>
  </r>
  <r>
    <s v="27/5/2025"/>
    <s v="Iosia Faamausili"/>
    <s v="Male"/>
    <s v="Malie"/>
    <n v="0"/>
    <s v="Nuu"/>
    <x v="0"/>
    <x v="10"/>
    <x v="10"/>
    <x v="13"/>
    <x v="1"/>
    <n v="2"/>
    <x v="2"/>
    <x v="22"/>
    <m/>
  </r>
  <r>
    <s v="27/5/2025"/>
    <s v="Letty"/>
    <s v="Female"/>
    <s v="Faleula"/>
    <n v="7289655"/>
    <s v="Nuu"/>
    <x v="0"/>
    <x v="10"/>
    <x v="10"/>
    <x v="13"/>
    <x v="0"/>
    <n v="2"/>
    <x v="2"/>
    <x v="22"/>
    <m/>
  </r>
  <r>
    <d v="2025-01-05T00:00:00"/>
    <s v="Lafaele"/>
    <s v="Male"/>
    <s v="Nuu"/>
    <n v="0"/>
    <s v="Nuu"/>
    <x v="4"/>
    <x v="11"/>
    <x v="11"/>
    <x v="14"/>
    <x v="0"/>
    <n v="100"/>
    <x v="3"/>
    <x v="12"/>
    <m/>
  </r>
  <r>
    <d v="2025-01-05T00:00:00"/>
    <s v="Tai"/>
    <s v="Male"/>
    <s v="Falelauniu"/>
    <n v="0"/>
    <s v="Nuu"/>
    <x v="1"/>
    <x v="13"/>
    <x v="13"/>
    <x v="14"/>
    <x v="0"/>
    <n v="4"/>
    <x v="0"/>
    <x v="1"/>
    <m/>
  </r>
  <r>
    <d v="2025-02-05T00:00:00"/>
    <s v="Chris"/>
    <s v="Male"/>
    <s v="Vaiala"/>
    <n v="7527681"/>
    <s v="Nuu"/>
    <x v="1"/>
    <x v="13"/>
    <x v="13"/>
    <x v="14"/>
    <x v="0"/>
    <n v="5"/>
    <x v="0"/>
    <x v="4"/>
    <m/>
  </r>
  <r>
    <d v="2025-02-05T00:00:00"/>
    <s v="Chris"/>
    <s v="Male"/>
    <s v="Vaiala"/>
    <n v="7527681"/>
    <s v="Nuu"/>
    <x v="1"/>
    <x v="12"/>
    <x v="12"/>
    <x v="14"/>
    <x v="0"/>
    <n v="2"/>
    <x v="0"/>
    <x v="6"/>
    <m/>
  </r>
  <r>
    <d v="2025-02-05T00:00:00"/>
    <s v="Lineta"/>
    <s v="Female"/>
    <s v="Salesatele"/>
    <n v="7172089"/>
    <s v="Nuu"/>
    <x v="1"/>
    <x v="13"/>
    <x v="13"/>
    <x v="14"/>
    <x v="0"/>
    <n v="2"/>
    <x v="0"/>
    <x v="6"/>
    <m/>
  </r>
  <r>
    <d v="2025-02-05T00:00:00"/>
    <s v="Lafaele"/>
    <s v="Male"/>
    <s v="Leauvaa"/>
    <n v="0"/>
    <s v="Nuu"/>
    <x v="4"/>
    <x v="11"/>
    <x v="11"/>
    <x v="14"/>
    <x v="0"/>
    <n v="100"/>
    <x v="3"/>
    <x v="12"/>
    <n v="2171187"/>
  </r>
  <r>
    <d v="2025-05-05T00:00:00"/>
    <s v="Fuimaono"/>
    <s v="Male"/>
    <s v="Vaimoso"/>
    <n v="7701311"/>
    <s v="Nuu"/>
    <x v="1"/>
    <x v="13"/>
    <x v="13"/>
    <x v="14"/>
    <x v="0"/>
    <n v="5"/>
    <x v="0"/>
    <x v="4"/>
    <m/>
  </r>
  <r>
    <d v="2025-06-05T00:00:00"/>
    <s v="Raymond"/>
    <s v="Male"/>
    <s v="Faleula"/>
    <n v="0"/>
    <s v="Nuu"/>
    <x v="1"/>
    <x v="13"/>
    <x v="13"/>
    <x v="14"/>
    <x v="0"/>
    <n v="5"/>
    <x v="0"/>
    <x v="4"/>
    <m/>
  </r>
  <r>
    <d v="2025-06-05T00:00:00"/>
    <s v="Raymond"/>
    <s v="Male"/>
    <s v="Faleula"/>
    <n v="0"/>
    <s v="Nuu"/>
    <x v="1"/>
    <x v="12"/>
    <x v="12"/>
    <x v="14"/>
    <x v="0"/>
    <n v="3"/>
    <x v="0"/>
    <x v="14"/>
    <m/>
  </r>
  <r>
    <s v="14/5/2025"/>
    <s v="Tom "/>
    <s v="Male"/>
    <s v="Lotopa"/>
    <n v="7367111"/>
    <s v="Nuu"/>
    <x v="1"/>
    <x v="13"/>
    <x v="13"/>
    <x v="14"/>
    <x v="0"/>
    <n v="1"/>
    <x v="0"/>
    <x v="2"/>
    <m/>
  </r>
  <r>
    <s v="15/5/2025"/>
    <s v="David"/>
    <s v="Male"/>
    <s v="Leauvaa"/>
    <n v="0"/>
    <s v="Nuu"/>
    <x v="1"/>
    <x v="13"/>
    <x v="13"/>
    <x v="14"/>
    <x v="0"/>
    <n v="5"/>
    <x v="0"/>
    <x v="4"/>
    <m/>
  </r>
  <r>
    <s v="20/2/2025"/>
    <s v="Kevin"/>
    <s v="Male"/>
    <s v="Aleisa"/>
    <n v="0"/>
    <s v="Nuu"/>
    <x v="4"/>
    <x v="11"/>
    <x v="11"/>
    <x v="14"/>
    <x v="0"/>
    <n v="20"/>
    <x v="11"/>
    <x v="15"/>
    <m/>
  </r>
  <r>
    <d v="2025-05-22T00:00:00"/>
    <s v="Stevenson"/>
    <s v="Male"/>
    <s v="Manase"/>
    <n v="0"/>
    <s v="Nuu"/>
    <x v="1"/>
    <x v="12"/>
    <x v="12"/>
    <x v="14"/>
    <x v="0"/>
    <n v="20"/>
    <x v="0"/>
    <x v="12"/>
    <m/>
  </r>
  <r>
    <d v="2025-01-05T00:00:00"/>
    <s v="Noela"/>
    <s v="Female"/>
    <s v="Moamoa"/>
    <n v="0"/>
    <s v="Nuu"/>
    <x v="0"/>
    <x v="14"/>
    <x v="14"/>
    <x v="16"/>
    <x v="0"/>
    <n v="10"/>
    <x v="0"/>
    <x v="5"/>
    <m/>
  </r>
  <r>
    <d v="2025-02-05T00:00:00"/>
    <s v="Lemalu"/>
    <s v="Male"/>
    <s v="Sinamoga"/>
    <n v="0"/>
    <s v="Nuu"/>
    <x v="0"/>
    <x v="14"/>
    <x v="14"/>
    <x v="16"/>
    <x v="0"/>
    <n v="20"/>
    <x v="0"/>
    <x v="12"/>
    <m/>
  </r>
  <r>
    <d v="2025-09-05T00:00:00"/>
    <s v="Vaialia"/>
    <s v="Male"/>
    <s v="Vaitele"/>
    <n v="0"/>
    <s v="Nuu"/>
    <x v="0"/>
    <x v="14"/>
    <x v="14"/>
    <x v="16"/>
    <x v="0"/>
    <n v="50"/>
    <x v="0"/>
    <x v="10"/>
    <m/>
  </r>
  <r>
    <s v="13/5/2025"/>
    <s v="Naite"/>
    <s v="Female"/>
    <s v="Nuu fou"/>
    <n v="7761280"/>
    <s v="Nuu"/>
    <x v="0"/>
    <x v="14"/>
    <x v="14"/>
    <x v="16"/>
    <x v="0"/>
    <n v="3"/>
    <x v="0"/>
    <x v="14"/>
    <m/>
  </r>
  <r>
    <s v="13/5/2025"/>
    <s v="Hana"/>
    <s v="Female"/>
    <s v="Fasitoo Tai"/>
    <n v="7204365"/>
    <s v="Nuu"/>
    <x v="0"/>
    <x v="14"/>
    <x v="14"/>
    <x v="16"/>
    <x v="0"/>
    <n v="5"/>
    <x v="0"/>
    <x v="4"/>
    <m/>
  </r>
  <r>
    <s v="13/5/2025"/>
    <s v="Fetaui Pulusi"/>
    <s v="Female"/>
    <s v="Aleisa"/>
    <n v="0"/>
    <s v="Nuu"/>
    <x v="0"/>
    <x v="14"/>
    <x v="14"/>
    <x v="16"/>
    <x v="0"/>
    <n v="10"/>
    <x v="0"/>
    <x v="5"/>
    <m/>
  </r>
  <r>
    <s v="14/5/2025"/>
    <s v="Fetaui Pulusi"/>
    <s v="Female"/>
    <s v="Aleisa"/>
    <n v="0"/>
    <s v="Nuu"/>
    <x v="0"/>
    <x v="14"/>
    <x v="14"/>
    <x v="16"/>
    <x v="0"/>
    <n v="10"/>
    <x v="0"/>
    <x v="5"/>
    <m/>
  </r>
  <r>
    <s v="14/5/2025"/>
    <s v="Fuaialii"/>
    <s v="Female"/>
    <s v="Siusega"/>
    <n v="7717031"/>
    <s v="Nuu"/>
    <x v="0"/>
    <x v="14"/>
    <x v="14"/>
    <x v="16"/>
    <x v="0"/>
    <n v="5"/>
    <x v="0"/>
    <x v="4"/>
    <m/>
  </r>
  <r>
    <s v="16/5/2025"/>
    <s v="Faale"/>
    <s v="Female"/>
    <s v="Siusega"/>
    <n v="7369474"/>
    <s v="Nuu"/>
    <x v="0"/>
    <x v="14"/>
    <x v="14"/>
    <x v="16"/>
    <x v="0"/>
    <n v="10"/>
    <x v="0"/>
    <x v="5"/>
    <m/>
  </r>
  <r>
    <s v="16/5/2025"/>
    <s v="Elepise"/>
    <s v="Female"/>
    <s v="Vaivase Uta"/>
    <n v="7718864"/>
    <s v="Nuu"/>
    <x v="0"/>
    <x v="14"/>
    <x v="14"/>
    <x v="16"/>
    <x v="0"/>
    <n v="3"/>
    <x v="0"/>
    <x v="14"/>
    <m/>
  </r>
  <r>
    <s v="16/5/2025"/>
    <s v="Rajinder"/>
    <s v="Female"/>
    <s v="Vaivase"/>
    <n v="7343387"/>
    <s v="Nuu"/>
    <x v="0"/>
    <x v="14"/>
    <x v="14"/>
    <x v="16"/>
    <x v="0"/>
    <n v="4"/>
    <x v="0"/>
    <x v="1"/>
    <m/>
  </r>
  <r>
    <s v="19/5/2034"/>
    <s v="Sia Iulio"/>
    <s v="Female"/>
    <s v="Vailoa Faleata"/>
    <n v="7254476"/>
    <s v="Nuu"/>
    <x v="0"/>
    <x v="14"/>
    <x v="14"/>
    <x v="16"/>
    <x v="0"/>
    <n v="6"/>
    <x v="0"/>
    <x v="15"/>
    <m/>
  </r>
  <r>
    <s v="19/5/2025"/>
    <s v="Peni"/>
    <s v="Male"/>
    <s v="Salamumu"/>
    <n v="7179664"/>
    <s v="Nuu"/>
    <x v="0"/>
    <x v="14"/>
    <x v="14"/>
    <x v="16"/>
    <x v="0"/>
    <n v="10"/>
    <x v="0"/>
    <x v="5"/>
    <m/>
  </r>
  <r>
    <s v="21/5/2025"/>
    <s v="Goshen Trust"/>
    <s v="Male"/>
    <s v="Vailima"/>
    <n v="7606128"/>
    <s v="Nuu"/>
    <x v="0"/>
    <x v="14"/>
    <x v="14"/>
    <x v="16"/>
    <x v="0"/>
    <n v="4"/>
    <x v="0"/>
    <x v="1"/>
    <m/>
  </r>
  <r>
    <s v="22/5/2025"/>
    <s v="Aleluia"/>
    <s v="Female"/>
    <s v="Nofoalii"/>
    <n v="0"/>
    <s v="Nuu"/>
    <x v="0"/>
    <x v="14"/>
    <x v="14"/>
    <x v="16"/>
    <x v="0"/>
    <n v="10"/>
    <x v="0"/>
    <x v="5"/>
    <m/>
  </r>
  <r>
    <s v="27/5/2025"/>
    <s v="Vaialia"/>
    <s v="Female"/>
    <s v="Aleisa"/>
    <n v="0"/>
    <s v="Nuu"/>
    <x v="0"/>
    <x v="14"/>
    <x v="14"/>
    <x v="16"/>
    <x v="0"/>
    <n v="50"/>
    <x v="0"/>
    <x v="10"/>
    <m/>
  </r>
  <r>
    <s v="27/5/2025"/>
    <s v="Vel"/>
    <s v="Male"/>
    <s v="Aleisa"/>
    <n v="0"/>
    <s v="Nuu"/>
    <x v="0"/>
    <x v="14"/>
    <x v="14"/>
    <x v="16"/>
    <x v="0"/>
    <n v="50"/>
    <x v="0"/>
    <x v="10"/>
    <m/>
  </r>
  <r>
    <s v="29/5/2025"/>
    <s v="Tom Ah Yen"/>
    <s v="Male"/>
    <s v="Lotopa"/>
    <n v="0"/>
    <s v="Nuu"/>
    <x v="0"/>
    <x v="14"/>
    <x v="14"/>
    <x v="16"/>
    <x v="0"/>
    <n v="5"/>
    <x v="0"/>
    <x v="4"/>
    <m/>
  </r>
  <r>
    <d v="2025-02-05T00:00:00"/>
    <s v="Crystal"/>
    <s v="Female"/>
    <s v="Salesatele"/>
    <n v="7363382"/>
    <s v="Nuu"/>
    <x v="5"/>
    <x v="15"/>
    <x v="15"/>
    <x v="17"/>
    <x v="3"/>
    <n v="2"/>
    <x v="4"/>
    <x v="3"/>
    <m/>
  </r>
  <r>
    <d v="2025-06-05T00:00:00"/>
    <s v="Tupua. P"/>
    <s v="Male"/>
    <s v="Malie"/>
    <n v="7338609"/>
    <s v="Atele"/>
    <x v="5"/>
    <x v="15"/>
    <x v="15"/>
    <x v="17"/>
    <x v="2"/>
    <n v="3"/>
    <x v="4"/>
    <x v="29"/>
    <m/>
  </r>
  <r>
    <s v="13/5/2025"/>
    <s v="Alefaio"/>
    <s v="Male"/>
    <s v="Aleisa"/>
    <n v="7770396"/>
    <s v="Nuu"/>
    <x v="5"/>
    <x v="15"/>
    <x v="15"/>
    <x v="17"/>
    <x v="3"/>
    <n v="1"/>
    <x v="4"/>
    <x v="15"/>
    <m/>
  </r>
  <r>
    <s v="14/5/2025"/>
    <s v="Lancelot"/>
    <s v="Male"/>
    <s v="Satitoa Aleipata"/>
    <n v="7230125"/>
    <s v="Atele"/>
    <x v="5"/>
    <x v="15"/>
    <x v="15"/>
    <x v="17"/>
    <x v="2"/>
    <n v="5"/>
    <x v="4"/>
    <x v="7"/>
    <m/>
  </r>
  <r>
    <s v="20/5/2025"/>
    <s v="Samasoni"/>
    <s v="Male"/>
    <s v="Matautu Tai"/>
    <n v="7687286"/>
    <s v="Nuu"/>
    <x v="5"/>
    <x v="15"/>
    <x v="15"/>
    <x v="17"/>
    <x v="2"/>
    <n v="2"/>
    <x v="4"/>
    <x v="3"/>
    <m/>
  </r>
  <r>
    <s v="20/5/2025"/>
    <s v="Toi"/>
    <s v="Male"/>
    <s v="Vaitele Tai"/>
    <n v="7303200"/>
    <s v="Nuu"/>
    <x v="5"/>
    <x v="15"/>
    <x v="15"/>
    <x v="17"/>
    <x v="2"/>
    <n v="1"/>
    <x v="4"/>
    <x v="15"/>
    <m/>
  </r>
  <r>
    <d v="2025-05-22T00:00:00"/>
    <s v="Stevenson"/>
    <s v="Male"/>
    <s v="Manase"/>
    <n v="0"/>
    <s v="Nuu"/>
    <x v="5"/>
    <x v="15"/>
    <x v="15"/>
    <x v="17"/>
    <x v="2"/>
    <n v="6"/>
    <x v="4"/>
    <x v="35"/>
    <m/>
  </r>
  <r>
    <d v="2025-01-05T00:00:00"/>
    <s v="Noela"/>
    <s v="Female"/>
    <s v="Moamoa"/>
    <n v="0"/>
    <s v="Nuu"/>
    <x v="0"/>
    <x v="16"/>
    <x v="16"/>
    <x v="18"/>
    <x v="0"/>
    <n v="10"/>
    <x v="0"/>
    <x v="5"/>
    <m/>
  </r>
  <r>
    <d v="2025-01-05T00:00:00"/>
    <s v="Matau"/>
    <s v="Male"/>
    <s v="Vaimoso"/>
    <n v="0"/>
    <s v="Nuu"/>
    <x v="0"/>
    <x v="16"/>
    <x v="16"/>
    <x v="18"/>
    <x v="0"/>
    <n v="100"/>
    <x v="0"/>
    <x v="9"/>
    <m/>
  </r>
  <r>
    <d v="2025-01-05T00:00:00"/>
    <s v="Tofilau"/>
    <s v="Male"/>
    <s v="Vaitele Fou"/>
    <n v="7338368"/>
    <s v="Nuu"/>
    <x v="0"/>
    <x v="16"/>
    <x v="16"/>
    <x v="18"/>
    <x v="0"/>
    <n v="10"/>
    <x v="0"/>
    <x v="5"/>
    <m/>
  </r>
  <r>
    <d v="2025-02-05T00:00:00"/>
    <s v="Auelio Pupualii"/>
    <s v="Male"/>
    <s v="Faleula"/>
    <n v="0"/>
    <s v="Nuu"/>
    <x v="0"/>
    <x v="16"/>
    <x v="16"/>
    <x v="18"/>
    <x v="0"/>
    <n v="50"/>
    <x v="0"/>
    <x v="10"/>
    <m/>
  </r>
  <r>
    <d v="2025-02-05T00:00:00"/>
    <s v="Lemalu"/>
    <s v="Male"/>
    <s v="Sinamoga"/>
    <n v="0"/>
    <s v="Nuu"/>
    <x v="0"/>
    <x v="16"/>
    <x v="16"/>
    <x v="18"/>
    <x v="0"/>
    <n v="25"/>
    <x v="0"/>
    <x v="8"/>
    <m/>
  </r>
  <r>
    <d v="2025-02-05T00:00:00"/>
    <s v="Pene"/>
    <s v="Male"/>
    <s v="Papauta"/>
    <n v="0"/>
    <s v="Nuu"/>
    <x v="0"/>
    <x v="16"/>
    <x v="16"/>
    <x v="18"/>
    <x v="0"/>
    <n v="6"/>
    <x v="0"/>
    <x v="15"/>
    <m/>
  </r>
  <r>
    <d v="2025-05-05T00:00:00"/>
    <s v="John"/>
    <s v="Male"/>
    <s v="Nuu"/>
    <n v="0"/>
    <s v="Nuu"/>
    <x v="0"/>
    <x v="16"/>
    <x v="16"/>
    <x v="18"/>
    <x v="0"/>
    <n v="10"/>
    <x v="0"/>
    <x v="5"/>
    <m/>
  </r>
  <r>
    <d v="2025-06-05T00:00:00"/>
    <s v="Dion"/>
    <s v="Female"/>
    <s v="Vaoala"/>
    <n v="0"/>
    <s v="Nuu"/>
    <x v="0"/>
    <x v="16"/>
    <x v="16"/>
    <x v="18"/>
    <x v="0"/>
    <n v="3"/>
    <x v="0"/>
    <x v="14"/>
    <m/>
  </r>
  <r>
    <d v="2025-06-05T00:00:00"/>
    <s v="Sagifili Fialelei"/>
    <s v="Male"/>
    <s v="Sataoa"/>
    <n v="0"/>
    <s v="Nuu"/>
    <x v="0"/>
    <x v="16"/>
    <x v="16"/>
    <x v="18"/>
    <x v="0"/>
    <n v="5"/>
    <x v="0"/>
    <x v="4"/>
    <m/>
  </r>
  <r>
    <d v="2025-06-05T00:00:00"/>
    <s v="Tupua"/>
    <s v="Male"/>
    <s v="Malie"/>
    <n v="7338609"/>
    <s v="Nuu"/>
    <x v="0"/>
    <x v="16"/>
    <x v="16"/>
    <x v="18"/>
    <x v="0"/>
    <n v="5"/>
    <x v="0"/>
    <x v="1"/>
    <m/>
  </r>
  <r>
    <d v="2025-07-05T00:00:00"/>
    <s v="Holy"/>
    <s v="Female"/>
    <s v="Vailele"/>
    <n v="7293568"/>
    <s v="Nuu"/>
    <x v="0"/>
    <x v="16"/>
    <x v="16"/>
    <x v="18"/>
    <x v="0"/>
    <n v="5"/>
    <x v="0"/>
    <x v="4"/>
    <m/>
  </r>
  <r>
    <d v="2025-07-05T00:00:00"/>
    <s v="Fata"/>
    <s v="Male"/>
    <s v="Fagalii"/>
    <n v="7605048"/>
    <s v="Nuu"/>
    <x v="0"/>
    <x v="16"/>
    <x v="16"/>
    <x v="18"/>
    <x v="0"/>
    <n v="30"/>
    <x v="0"/>
    <x v="7"/>
    <m/>
  </r>
  <r>
    <d v="2025-07-05T00:00:00"/>
    <s v="Leota"/>
    <s v="Male"/>
    <s v="Sinamoga"/>
    <n v="0"/>
    <s v="Nuu"/>
    <x v="0"/>
    <x v="16"/>
    <x v="16"/>
    <x v="18"/>
    <x v="0"/>
    <n v="5"/>
    <x v="0"/>
    <x v="4"/>
    <m/>
  </r>
  <r>
    <d v="2025-07-05T00:00:00"/>
    <s v="Fuimaono"/>
    <s v="Female"/>
    <s v="Vaimoso"/>
    <n v="7701311"/>
    <s v="Nuu"/>
    <x v="0"/>
    <x v="16"/>
    <x v="16"/>
    <x v="18"/>
    <x v="0"/>
    <n v="20"/>
    <x v="0"/>
    <x v="12"/>
    <m/>
  </r>
  <r>
    <d v="2025-07-05T00:00:00"/>
    <s v="Mose Asani"/>
    <s v="Male"/>
    <s v="Moamoa"/>
    <n v="7738709"/>
    <s v="Nuu"/>
    <x v="0"/>
    <x v="16"/>
    <x v="16"/>
    <x v="18"/>
    <x v="0"/>
    <n v="3"/>
    <x v="0"/>
    <x v="14"/>
    <m/>
  </r>
  <r>
    <d v="2025-07-05T00:00:00"/>
    <s v="Etimani"/>
    <s v="Male"/>
    <s v="MPE"/>
    <n v="34500"/>
    <s v="Nuu"/>
    <x v="0"/>
    <x v="16"/>
    <x v="16"/>
    <x v="18"/>
    <x v="0"/>
    <n v="20"/>
    <x v="0"/>
    <x v="12"/>
    <m/>
  </r>
  <r>
    <d v="2025-08-05T00:00:00"/>
    <s v="Niu"/>
    <s v="Female"/>
    <s v="Sauniatu"/>
    <n v="7627024"/>
    <s v="Nuu"/>
    <x v="0"/>
    <x v="16"/>
    <x v="16"/>
    <x v="18"/>
    <x v="0"/>
    <n v="10"/>
    <x v="0"/>
    <x v="5"/>
    <m/>
  </r>
  <r>
    <d v="2025-08-05T00:00:00"/>
    <s v="Irene"/>
    <s v="Female"/>
    <s v="Malie"/>
    <n v="7257983"/>
    <s v="Nuu"/>
    <x v="0"/>
    <x v="16"/>
    <x v="16"/>
    <x v="18"/>
    <x v="0"/>
    <n v="3"/>
    <x v="0"/>
    <x v="14"/>
    <m/>
  </r>
  <r>
    <d v="2025-08-05T00:00:00"/>
    <s v="AMTC .M"/>
    <s v="Male"/>
    <s v="Moamoa"/>
    <n v="7712712"/>
    <s v="Nuu"/>
    <x v="0"/>
    <x v="16"/>
    <x v="16"/>
    <x v="18"/>
    <x v="0"/>
    <n v="10"/>
    <x v="0"/>
    <x v="5"/>
    <m/>
  </r>
  <r>
    <d v="2025-09-05T00:00:00"/>
    <s v="Pata'u"/>
    <s v="Male"/>
    <s v="Vaimoso"/>
    <n v="7750244"/>
    <s v="Nuu"/>
    <x v="0"/>
    <x v="16"/>
    <x v="16"/>
    <x v="18"/>
    <x v="0"/>
    <n v="43"/>
    <x v="0"/>
    <x v="43"/>
    <m/>
  </r>
  <r>
    <s v="14/5/2025"/>
    <s v="Fuaialii"/>
    <s v="Female"/>
    <s v="Siusega"/>
    <n v="7717031"/>
    <s v="Nuu"/>
    <x v="0"/>
    <x v="16"/>
    <x v="16"/>
    <x v="18"/>
    <x v="0"/>
    <n v="10"/>
    <x v="0"/>
    <x v="5"/>
    <m/>
  </r>
  <r>
    <s v="15/5/2025"/>
    <s v="Aleki"/>
    <s v="Male"/>
    <s v="Moamoa"/>
    <n v="7777890"/>
    <s v="Nuu"/>
    <x v="0"/>
    <x v="16"/>
    <x v="16"/>
    <x v="18"/>
    <x v="0"/>
    <n v="10"/>
    <x v="0"/>
    <x v="5"/>
    <m/>
  </r>
  <r>
    <s v="15/5/2025"/>
    <s v="Soma"/>
    <s v="Male"/>
    <s v="Malie"/>
    <n v="7748619"/>
    <s v="Nuu"/>
    <x v="0"/>
    <x v="16"/>
    <x v="16"/>
    <x v="18"/>
    <x v="0"/>
    <n v="10"/>
    <x v="0"/>
    <x v="5"/>
    <m/>
  </r>
  <r>
    <s v="16/5/2025"/>
    <s v="Ninna"/>
    <s v="Female"/>
    <s v="Moamoa"/>
    <n v="0"/>
    <s v="Nuu"/>
    <x v="0"/>
    <x v="16"/>
    <x v="16"/>
    <x v="18"/>
    <x v="0"/>
    <n v="30"/>
    <x v="0"/>
    <x v="7"/>
    <m/>
  </r>
  <r>
    <s v="19/5/2025"/>
    <s v="Patau Vee"/>
    <s v="Male"/>
    <s v="Vaimoso"/>
    <n v="7750244"/>
    <s v="Nuu"/>
    <x v="0"/>
    <x v="16"/>
    <x v="16"/>
    <x v="18"/>
    <x v="0"/>
    <n v="100"/>
    <x v="0"/>
    <x v="9"/>
    <m/>
  </r>
  <r>
    <s v="19/5/2036"/>
    <s v="Sia Iulio"/>
    <s v="Female"/>
    <s v="Vailoa Faleata"/>
    <n v="7254476"/>
    <s v="Nuu"/>
    <x v="0"/>
    <x v="16"/>
    <x v="16"/>
    <x v="18"/>
    <x v="0"/>
    <n v="2"/>
    <x v="0"/>
    <x v="6"/>
    <m/>
  </r>
  <r>
    <s v="19/5/2037"/>
    <s v="Iosua"/>
    <s v="Male"/>
    <s v="Lotopa"/>
    <n v="7279939"/>
    <s v="Nuu"/>
    <x v="0"/>
    <x v="16"/>
    <x v="16"/>
    <x v="18"/>
    <x v="0"/>
    <n v="10"/>
    <x v="0"/>
    <x v="5"/>
    <m/>
  </r>
  <r>
    <s v="19/5/2041"/>
    <s v="Mercy School"/>
    <s v="Male"/>
    <s v="Togafuafua"/>
    <n v="7540706"/>
    <s v="Nuu"/>
    <x v="0"/>
    <x v="16"/>
    <x v="16"/>
    <x v="18"/>
    <x v="0"/>
    <n v="2"/>
    <x v="0"/>
    <x v="6"/>
    <m/>
  </r>
  <r>
    <s v="23/5/2025"/>
    <s v="Laauli"/>
    <s v="Male"/>
    <s v="Nuu"/>
    <n v="0"/>
    <s v="Nuu"/>
    <x v="0"/>
    <x v="16"/>
    <x v="16"/>
    <x v="18"/>
    <x v="0"/>
    <n v="2"/>
    <x v="0"/>
    <x v="6"/>
    <m/>
  </r>
  <r>
    <s v="26/5/2033"/>
    <s v="Faafetai"/>
    <s v="Male"/>
    <s v="Falelauniu"/>
    <n v="7279218"/>
    <s v="Nuu"/>
    <x v="0"/>
    <x v="16"/>
    <x v="16"/>
    <x v="18"/>
    <x v="0"/>
    <n v="20"/>
    <x v="0"/>
    <x v="5"/>
    <m/>
  </r>
  <r>
    <s v="27/5/2025"/>
    <s v="Vaialia"/>
    <s v="Female"/>
    <s v="Aleisa"/>
    <n v="0"/>
    <s v="Nuu"/>
    <x v="0"/>
    <x v="16"/>
    <x v="16"/>
    <x v="18"/>
    <x v="0"/>
    <n v="100"/>
    <x v="0"/>
    <x v="9"/>
    <m/>
  </r>
  <r>
    <s v="27/5/2025"/>
    <s v="Jessie"/>
    <s v="Female"/>
    <s v="Saanapu"/>
    <n v="0"/>
    <s v="Nuu"/>
    <x v="0"/>
    <x v="16"/>
    <x v="16"/>
    <x v="18"/>
    <x v="0"/>
    <n v="50"/>
    <x v="0"/>
    <x v="10"/>
    <m/>
  </r>
  <r>
    <s v="27/5/2025"/>
    <s v="Vel"/>
    <s v="Male"/>
    <s v="Aleisa"/>
    <n v="0"/>
    <s v="Nuu"/>
    <x v="0"/>
    <x v="16"/>
    <x v="16"/>
    <x v="18"/>
    <x v="0"/>
    <n v="50"/>
    <x v="0"/>
    <x v="10"/>
    <m/>
  </r>
  <r>
    <s v="27/5/2025"/>
    <s v="Maselino"/>
    <s v="Male"/>
    <s v="Alafua"/>
    <n v="0"/>
    <s v="Nuu"/>
    <x v="0"/>
    <x v="16"/>
    <x v="16"/>
    <x v="18"/>
    <x v="0"/>
    <n v="10"/>
    <x v="0"/>
    <x v="5"/>
    <m/>
  </r>
  <r>
    <s v="27/5/2025"/>
    <s v="Filo"/>
    <s v="Male"/>
    <s v="Ululoloa"/>
    <n v="7183508"/>
    <s v="Nuu"/>
    <x v="0"/>
    <x v="16"/>
    <x v="16"/>
    <x v="18"/>
    <x v="0"/>
    <n v="6"/>
    <x v="0"/>
    <x v="15"/>
    <m/>
  </r>
  <r>
    <s v="28/5/2025"/>
    <s v="Saleimoa Vaai"/>
    <s v="Male"/>
    <s v="Asau"/>
    <n v="7609090"/>
    <s v="Nuu"/>
    <x v="0"/>
    <x v="16"/>
    <x v="16"/>
    <x v="18"/>
    <x v="0"/>
    <n v="20"/>
    <x v="0"/>
    <x v="12"/>
    <m/>
  </r>
  <r>
    <s v="29/5/2025"/>
    <s v="Tom Ah Yen"/>
    <s v="Male"/>
    <s v="Lotopa"/>
    <n v="0"/>
    <s v="Nuu"/>
    <x v="0"/>
    <x v="16"/>
    <x v="16"/>
    <x v="18"/>
    <x v="0"/>
    <n v="5"/>
    <x v="0"/>
    <x v="4"/>
    <m/>
  </r>
  <r>
    <s v="29/5/2025"/>
    <s v="Patau Vee"/>
    <s v="Male"/>
    <s v="Vaimoso"/>
    <n v="0"/>
    <s v="Nuu"/>
    <x v="0"/>
    <x v="16"/>
    <x v="16"/>
    <x v="18"/>
    <x v="0"/>
    <n v="100"/>
    <x v="0"/>
    <x v="9"/>
    <m/>
  </r>
  <r>
    <d v="2025-05-22T00:00:00"/>
    <s v="Stevenson"/>
    <s v="Male"/>
    <s v="Manase"/>
    <n v="0"/>
    <s v="Nuu"/>
    <x v="1"/>
    <x v="32"/>
    <x v="32"/>
    <x v="47"/>
    <x v="0"/>
    <n v="3"/>
    <x v="0"/>
    <x v="14"/>
    <m/>
  </r>
  <r>
    <d v="2025-05-05T00:00:00"/>
    <s v="Lapana"/>
    <s v="Male"/>
    <s v="Faleula"/>
    <n v="7721446"/>
    <s v="Nuu"/>
    <x v="0"/>
    <x v="17"/>
    <x v="17"/>
    <x v="19"/>
    <x v="0"/>
    <n v="1"/>
    <x v="2"/>
    <x v="24"/>
    <m/>
  </r>
  <r>
    <d v="2025-06-05T00:00:00"/>
    <s v="Samu"/>
    <s v="Male"/>
    <s v="Vailele"/>
    <n v="0"/>
    <s v="Nuu"/>
    <x v="0"/>
    <x v="17"/>
    <x v="17"/>
    <x v="19"/>
    <x v="0"/>
    <n v="2"/>
    <x v="2"/>
    <x v="22"/>
    <m/>
  </r>
  <r>
    <d v="2025-07-05T00:00:00"/>
    <s v="Fuimaono"/>
    <s v="Female"/>
    <s v="Vaimoso"/>
    <n v="7701311"/>
    <s v="Nuu"/>
    <x v="0"/>
    <x v="17"/>
    <x v="17"/>
    <x v="19"/>
    <x v="0"/>
    <n v="1"/>
    <x v="2"/>
    <x v="24"/>
    <m/>
  </r>
  <r>
    <d v="2025-09-05T00:00:00"/>
    <s v="Ieremia"/>
    <s v="Male"/>
    <s v="Vaitele"/>
    <n v="0"/>
    <s v="Nuu"/>
    <x v="0"/>
    <x v="17"/>
    <x v="17"/>
    <x v="19"/>
    <x v="0"/>
    <n v="2"/>
    <x v="2"/>
    <x v="22"/>
    <m/>
  </r>
  <r>
    <d v="2025-09-05T00:00:00"/>
    <s v="Vaialia"/>
    <s v="Male"/>
    <s v="Vaitele"/>
    <n v="0"/>
    <s v="Nuu"/>
    <x v="0"/>
    <x v="17"/>
    <x v="17"/>
    <x v="19"/>
    <x v="0"/>
    <n v="5"/>
    <x v="2"/>
    <x v="33"/>
    <m/>
  </r>
  <r>
    <s v="13/5/2025"/>
    <s v="Alefaio"/>
    <s v="Male"/>
    <s v="Aleisa"/>
    <n v="7770398"/>
    <s v="Nuu"/>
    <x v="0"/>
    <x v="17"/>
    <x v="17"/>
    <x v="19"/>
    <x v="0"/>
    <n v="2"/>
    <x v="2"/>
    <x v="22"/>
    <m/>
  </r>
  <r>
    <s v="14/5/2025"/>
    <s v="John"/>
    <s v="Male"/>
    <s v="NPF"/>
    <n v="7719639"/>
    <s v="Nuu"/>
    <x v="0"/>
    <x v="17"/>
    <x v="17"/>
    <x v="19"/>
    <x v="0"/>
    <n v="2"/>
    <x v="2"/>
    <x v="22"/>
    <m/>
  </r>
  <r>
    <s v="16/5/2025"/>
    <s v="Farani"/>
    <s v="Male"/>
    <s v="Tufulele"/>
    <n v="0"/>
    <s v="Nuu"/>
    <x v="0"/>
    <x v="17"/>
    <x v="17"/>
    <x v="19"/>
    <x v="0"/>
    <n v="4"/>
    <x v="1"/>
    <x v="0"/>
    <m/>
  </r>
  <r>
    <s v="19/5/2028"/>
    <s v="Fesolai Tavita"/>
    <s v="Male"/>
    <s v="Faleasiu"/>
    <n v="7783578"/>
    <s v="Nuu"/>
    <x v="0"/>
    <x v="17"/>
    <x v="17"/>
    <x v="19"/>
    <x v="0"/>
    <n v="2"/>
    <x v="2"/>
    <x v="22"/>
    <m/>
  </r>
  <r>
    <s v="19/5/2044"/>
    <s v="Mercy School"/>
    <s v="Male"/>
    <s v="Togafuafua"/>
    <n v="7540706"/>
    <s v="Nuu"/>
    <x v="0"/>
    <x v="17"/>
    <x v="17"/>
    <x v="19"/>
    <x v="0"/>
    <n v="1"/>
    <x v="0"/>
    <x v="2"/>
    <m/>
  </r>
  <r>
    <s v="19/5/2025"/>
    <s v="Tutaini"/>
    <s v="Male"/>
    <s v="Toamua"/>
    <n v="7265270"/>
    <s v="Nuu"/>
    <x v="0"/>
    <x v="17"/>
    <x v="17"/>
    <x v="19"/>
    <x v="0"/>
    <n v="1"/>
    <x v="2"/>
    <x v="24"/>
    <m/>
  </r>
  <r>
    <s v="20/5/2025"/>
    <s v="Angels Corner"/>
    <s v="Female"/>
    <s v="Tufuiopa"/>
    <n v="7791092"/>
    <s v="Nuu"/>
    <x v="0"/>
    <x v="17"/>
    <x v="17"/>
    <x v="19"/>
    <x v="0"/>
    <n v="3"/>
    <x v="2"/>
    <x v="26"/>
    <m/>
  </r>
  <r>
    <s v="20/5/2025"/>
    <s v="Iose"/>
    <s v="Faamausili"/>
    <s v="Malie"/>
    <n v="0"/>
    <s v="Nuu"/>
    <x v="0"/>
    <x v="17"/>
    <x v="17"/>
    <x v="19"/>
    <x v="0"/>
    <n v="2"/>
    <x v="2"/>
    <x v="22"/>
    <m/>
  </r>
  <r>
    <s v="21/5/2025"/>
    <s v="Mafutaga"/>
    <s v="Female"/>
    <s v="Tuanai"/>
    <n v="0"/>
    <s v="Nuu"/>
    <x v="0"/>
    <x v="17"/>
    <x v="17"/>
    <x v="19"/>
    <x v="0"/>
    <n v="3"/>
    <x v="2"/>
    <x v="22"/>
    <m/>
  </r>
  <r>
    <s v="21/5/2025"/>
    <s v="Holly"/>
    <s v="Female"/>
    <s v="Vailele"/>
    <n v="0"/>
    <s v="Nuu"/>
    <x v="0"/>
    <x v="17"/>
    <x v="17"/>
    <x v="19"/>
    <x v="0"/>
    <n v="2"/>
    <x v="2"/>
    <x v="22"/>
    <m/>
  </r>
  <r>
    <s v="21/5/2025"/>
    <s v="Alice"/>
    <s v="Female"/>
    <s v="Vailele"/>
    <n v="0"/>
    <s v="Nuu"/>
    <x v="0"/>
    <x v="17"/>
    <x v="17"/>
    <x v="19"/>
    <x v="1"/>
    <n v="1"/>
    <x v="2"/>
    <x v="24"/>
    <m/>
  </r>
  <r>
    <s v="21/5/2025"/>
    <s v="Fetaui Pulusi"/>
    <s v="Female"/>
    <s v="Aleisa"/>
    <n v="0"/>
    <s v="Nuu"/>
    <x v="0"/>
    <x v="17"/>
    <x v="17"/>
    <x v="19"/>
    <x v="1"/>
    <n v="10"/>
    <x v="2"/>
    <x v="21"/>
    <m/>
  </r>
  <r>
    <s v="21/5/2025"/>
    <s v="Tipasa"/>
    <s v="Male"/>
    <s v="Tuanai"/>
    <n v="7761478"/>
    <s v="Nuu"/>
    <x v="0"/>
    <x v="17"/>
    <x v="17"/>
    <x v="19"/>
    <x v="0"/>
    <n v="6"/>
    <x v="2"/>
    <x v="28"/>
    <m/>
  </r>
  <r>
    <s v="22/5/2025"/>
    <s v="Fetaui Pulusi"/>
    <s v="Female"/>
    <s v="Aleisa"/>
    <n v="0"/>
    <s v="Nuu"/>
    <x v="0"/>
    <x v="17"/>
    <x v="17"/>
    <x v="19"/>
    <x v="1"/>
    <n v="2"/>
    <x v="2"/>
    <x v="22"/>
    <m/>
  </r>
  <r>
    <s v="23/5/2025"/>
    <s v="To'i"/>
    <s v="Male"/>
    <s v="Vaitele Tai"/>
    <n v="7303200"/>
    <s v="Nuu"/>
    <x v="0"/>
    <x v="17"/>
    <x v="17"/>
    <x v="19"/>
    <x v="0"/>
    <n v="1"/>
    <x v="2"/>
    <x v="24"/>
    <m/>
  </r>
  <r>
    <s v="26/5/2025"/>
    <s v="Fr Ofa"/>
    <s v="Male"/>
    <s v="Lepea"/>
    <n v="7396292"/>
    <s v="Nuu"/>
    <x v="0"/>
    <x v="17"/>
    <x v="17"/>
    <x v="19"/>
    <x v="1"/>
    <n v="2"/>
    <x v="2"/>
    <x v="22"/>
    <m/>
  </r>
  <r>
    <s v="19/5/2042"/>
    <s v="Mercy School"/>
    <s v="Male"/>
    <s v="Togafuafua"/>
    <n v="7540706"/>
    <s v="Nuu"/>
    <x v="0"/>
    <x v="14"/>
    <x v="14"/>
    <x v="48"/>
    <x v="0"/>
    <n v="2"/>
    <x v="0"/>
    <x v="6"/>
    <m/>
  </r>
  <r>
    <d v="2025-02-05T00:00:00"/>
    <s v="Crystal"/>
    <s v="Female"/>
    <s v="Salesatele"/>
    <n v="7363382"/>
    <s v="Nuu"/>
    <x v="1"/>
    <x v="19"/>
    <x v="19"/>
    <x v="21"/>
    <x v="0"/>
    <n v="2"/>
    <x v="0"/>
    <x v="6"/>
    <m/>
  </r>
  <r>
    <d v="2025-02-05T00:00:00"/>
    <s v="Chris"/>
    <s v="Male"/>
    <s v="Vaiala"/>
    <n v="7527681"/>
    <s v="Nuu"/>
    <x v="5"/>
    <x v="33"/>
    <x v="33"/>
    <x v="49"/>
    <x v="0"/>
    <n v="2"/>
    <x v="0"/>
    <x v="6"/>
    <m/>
  </r>
  <r>
    <d v="2025-05-27T00:00:00"/>
    <s v="Lai Renzo"/>
    <s v="Male"/>
    <s v="Moataa"/>
    <n v="0"/>
    <s v="Nuu"/>
    <x v="5"/>
    <x v="33"/>
    <x v="33"/>
    <x v="49"/>
    <x v="0"/>
    <n v="3"/>
    <x v="0"/>
    <x v="14"/>
    <m/>
  </r>
  <r>
    <s v="16/05/2025"/>
    <s v="Taliuta Ofisa"/>
    <s v="Female"/>
    <s v="Nuu"/>
    <n v="0"/>
    <s v="Nuu"/>
    <x v="0"/>
    <x v="3"/>
    <x v="3"/>
    <x v="22"/>
    <x v="0"/>
    <n v="5"/>
    <x v="0"/>
    <x v="4"/>
    <n v="2178673"/>
  </r>
  <r>
    <d v="2025-07-05T00:00:00"/>
    <s v="Fuimaono"/>
    <s v="Male"/>
    <s v="Vaimoso"/>
    <n v="7701311"/>
    <s v="Nuu"/>
    <x v="1"/>
    <x v="20"/>
    <x v="20"/>
    <x v="23"/>
    <x v="0"/>
    <n v="5"/>
    <x v="0"/>
    <x v="4"/>
    <m/>
  </r>
  <r>
    <d v="2025-08-05T00:00:00"/>
    <s v="AMTC .M"/>
    <s v="Male"/>
    <s v="Moamoa"/>
    <n v="7712712"/>
    <s v="Nuu"/>
    <x v="0"/>
    <x v="21"/>
    <x v="21"/>
    <x v="24"/>
    <x v="0"/>
    <n v="5"/>
    <x v="0"/>
    <x v="4"/>
    <m/>
  </r>
  <r>
    <d v="2025-09-05T00:00:00"/>
    <s v=" Tonu'u Lokeni"/>
    <s v="Female"/>
    <s v="Nuu fou"/>
    <n v="7274019"/>
    <s v="Nuu"/>
    <x v="0"/>
    <x v="21"/>
    <x v="21"/>
    <x v="24"/>
    <x v="0"/>
    <n v="6"/>
    <x v="0"/>
    <x v="15"/>
    <m/>
  </r>
  <r>
    <s v="13/5/2025"/>
    <s v="Hana"/>
    <s v="Female"/>
    <s v="Fasitoo Tai"/>
    <n v="7204365"/>
    <s v="Nuu"/>
    <x v="0"/>
    <x v="21"/>
    <x v="21"/>
    <x v="24"/>
    <x v="0"/>
    <n v="4"/>
    <x v="0"/>
    <x v="1"/>
    <m/>
  </r>
  <r>
    <s v="14/5/2025"/>
    <s v="Tom "/>
    <s v="Male"/>
    <s v="Lotopa"/>
    <n v="7367111"/>
    <s v="Nuu"/>
    <x v="0"/>
    <x v="21"/>
    <x v="21"/>
    <x v="24"/>
    <x v="0"/>
    <n v="1"/>
    <x v="0"/>
    <x v="2"/>
    <m/>
  </r>
  <r>
    <s v="15/5/2025"/>
    <s v="Sola"/>
    <s v="Male"/>
    <s v="Faleula"/>
    <n v="7505634"/>
    <s v="Nuu"/>
    <x v="0"/>
    <x v="21"/>
    <x v="21"/>
    <x v="24"/>
    <x v="0"/>
    <n v="30"/>
    <x v="0"/>
    <x v="7"/>
    <m/>
  </r>
  <r>
    <s v="15/5/2025"/>
    <s v="Soma"/>
    <s v="Male"/>
    <s v="Malie"/>
    <n v="7748619"/>
    <s v="Nuu"/>
    <x v="0"/>
    <x v="21"/>
    <x v="21"/>
    <x v="24"/>
    <x v="0"/>
    <n v="4"/>
    <x v="0"/>
    <x v="1"/>
    <m/>
  </r>
  <r>
    <s v="16/5/2025"/>
    <s v="Rajinder"/>
    <s v="Female"/>
    <s v="Vaivase"/>
    <n v="7343387"/>
    <s v="Nuu"/>
    <x v="0"/>
    <x v="21"/>
    <x v="21"/>
    <x v="24"/>
    <x v="0"/>
    <n v="2"/>
    <x v="0"/>
    <x v="6"/>
    <m/>
  </r>
  <r>
    <s v="19/5/2026"/>
    <s v="Patau Vee"/>
    <s v="Male"/>
    <s v="Vaimoso"/>
    <n v="7750244"/>
    <s v="Nuu"/>
    <x v="0"/>
    <x v="21"/>
    <x v="21"/>
    <x v="24"/>
    <x v="0"/>
    <n v="3"/>
    <x v="0"/>
    <x v="14"/>
    <m/>
  </r>
  <r>
    <s v="19/5/2030"/>
    <s v="Fesolai Tavita"/>
    <s v="Male"/>
    <s v="Faleasiu"/>
    <n v="7783578"/>
    <s v="Nuu"/>
    <x v="0"/>
    <x v="21"/>
    <x v="21"/>
    <x v="24"/>
    <x v="0"/>
    <n v="2"/>
    <x v="0"/>
    <x v="6"/>
    <m/>
  </r>
  <r>
    <s v="19/5/2039"/>
    <s v="Mercy School"/>
    <s v="Male"/>
    <s v="Togafuafua"/>
    <n v="7540706"/>
    <s v="Nuu"/>
    <x v="0"/>
    <x v="21"/>
    <x v="21"/>
    <x v="24"/>
    <x v="0"/>
    <n v="3"/>
    <x v="0"/>
    <x v="14"/>
    <m/>
  </r>
  <r>
    <s v="21/5/2025"/>
    <s v="Alice"/>
    <s v="Female"/>
    <s v="Vailele"/>
    <n v="0"/>
    <s v="Nuu"/>
    <x v="0"/>
    <x v="21"/>
    <x v="21"/>
    <x v="24"/>
    <x v="0"/>
    <n v="3"/>
    <x v="0"/>
    <x v="14"/>
    <m/>
  </r>
  <r>
    <s v="22/5/2025"/>
    <s v="Pita"/>
    <s v="Male"/>
    <s v="Falelauniu"/>
    <n v="7112737"/>
    <s v="Nuu"/>
    <x v="0"/>
    <x v="21"/>
    <x v="21"/>
    <x v="24"/>
    <x v="0"/>
    <n v="2"/>
    <x v="0"/>
    <x v="6"/>
    <m/>
  </r>
  <r>
    <s v="26/5/2025"/>
    <s v="Terisa"/>
    <s v="Female"/>
    <s v="Aleisa"/>
    <n v="7161175"/>
    <s v="Nuu"/>
    <x v="0"/>
    <x v="21"/>
    <x v="21"/>
    <x v="24"/>
    <x v="0"/>
    <n v="5"/>
    <x v="0"/>
    <x v="4"/>
    <m/>
  </r>
  <r>
    <d v="2025-02-05T00:00:00"/>
    <s v="Chris"/>
    <s v="Male"/>
    <s v="Vaiala"/>
    <n v="7527681"/>
    <s v="Nuu"/>
    <x v="1"/>
    <x v="19"/>
    <x v="34"/>
    <x v="50"/>
    <x v="0"/>
    <n v="3"/>
    <x v="0"/>
    <x v="14"/>
    <m/>
  </r>
  <r>
    <d v="2025-07-05T00:00:00"/>
    <s v="Fuimaono"/>
    <s v="Male"/>
    <s v="Vaimoso"/>
    <n v="7701311"/>
    <s v="Nuu"/>
    <x v="1"/>
    <x v="19"/>
    <x v="34"/>
    <x v="50"/>
    <x v="0"/>
    <n v="5"/>
    <x v="0"/>
    <x v="4"/>
    <m/>
  </r>
  <r>
    <d v="2025-01-05T00:00:00"/>
    <s v="Noela"/>
    <s v="Female"/>
    <s v="Moamoa"/>
    <n v="0"/>
    <s v="Nuu"/>
    <x v="0"/>
    <x v="17"/>
    <x v="17"/>
    <x v="26"/>
    <x v="0"/>
    <n v="13"/>
    <x v="0"/>
    <x v="24"/>
    <m/>
  </r>
  <r>
    <d v="2025-02-05T00:00:00"/>
    <s v="Leiataua Kilali"/>
    <s v="Male"/>
    <s v="Vaivase/Manono"/>
    <n v="0"/>
    <s v="Nuu"/>
    <x v="0"/>
    <x v="17"/>
    <x v="17"/>
    <x v="26"/>
    <x v="0"/>
    <n v="10"/>
    <x v="0"/>
    <x v="5"/>
    <m/>
  </r>
  <r>
    <d v="2025-02-05T00:00:00"/>
    <s v="Elepise"/>
    <s v="Female"/>
    <s v="Vaivase Uta"/>
    <n v="0"/>
    <s v="Nuu"/>
    <x v="0"/>
    <x v="17"/>
    <x v="17"/>
    <x v="26"/>
    <x v="0"/>
    <n v="10"/>
    <x v="0"/>
    <x v="5"/>
    <m/>
  </r>
  <r>
    <d v="2025-02-05T00:00:00"/>
    <s v="Gloria"/>
    <s v="Female"/>
    <s v="Vavau"/>
    <n v="7267517"/>
    <s v="Nuu"/>
    <x v="0"/>
    <x v="17"/>
    <x v="17"/>
    <x v="26"/>
    <x v="0"/>
    <n v="10"/>
    <x v="0"/>
    <x v="5"/>
    <m/>
  </r>
  <r>
    <d v="2025-05-05T00:00:00"/>
    <s v="Lapana"/>
    <s v="Male"/>
    <s v="Faleula"/>
    <n v="7721446"/>
    <s v="Nuu"/>
    <x v="0"/>
    <x v="17"/>
    <x v="17"/>
    <x v="26"/>
    <x v="0"/>
    <n v="10"/>
    <x v="0"/>
    <x v="5"/>
    <m/>
  </r>
  <r>
    <d v="2025-05-05T00:00:00"/>
    <s v="Dibya Singh"/>
    <s v="Female"/>
    <s v="Tulaele"/>
    <n v="7565143"/>
    <s v="Nuu"/>
    <x v="0"/>
    <x v="17"/>
    <x v="17"/>
    <x v="26"/>
    <x v="0"/>
    <n v="1"/>
    <x v="0"/>
    <x v="2"/>
    <m/>
  </r>
  <r>
    <d v="2025-05-05T00:00:00"/>
    <s v="John"/>
    <s v="Male"/>
    <s v="Nuu"/>
    <n v="0"/>
    <s v="Nuu"/>
    <x v="0"/>
    <x v="17"/>
    <x v="17"/>
    <x v="26"/>
    <x v="0"/>
    <n v="10"/>
    <x v="0"/>
    <x v="5"/>
    <m/>
  </r>
  <r>
    <d v="2025-05-05T00:00:00"/>
    <s v="Fuimaono"/>
    <s v="Female"/>
    <s v="Vaimoso"/>
    <n v="7701311"/>
    <s v="Nuu"/>
    <x v="0"/>
    <x v="17"/>
    <x v="17"/>
    <x v="26"/>
    <x v="0"/>
    <n v="10"/>
    <x v="0"/>
    <x v="5"/>
    <m/>
  </r>
  <r>
    <d v="2025-06-05T00:00:00"/>
    <s v="Dion"/>
    <s v="Female"/>
    <s v="Vaoala"/>
    <n v="0"/>
    <s v="Nuu"/>
    <x v="0"/>
    <x v="17"/>
    <x v="17"/>
    <x v="26"/>
    <x v="0"/>
    <n v="3"/>
    <x v="0"/>
    <x v="14"/>
    <m/>
  </r>
  <r>
    <d v="2025-06-05T00:00:00"/>
    <s v="Tupua"/>
    <s v="Male"/>
    <s v="Malie"/>
    <n v="7338609"/>
    <s v="Nuu"/>
    <x v="0"/>
    <x v="17"/>
    <x v="17"/>
    <x v="26"/>
    <x v="0"/>
    <n v="5"/>
    <x v="0"/>
    <x v="4"/>
    <m/>
  </r>
  <r>
    <s v="19/5/2043"/>
    <s v="Mercy School"/>
    <s v="Male"/>
    <s v="Togafuafua"/>
    <n v="7540706"/>
    <s v="Nuu"/>
    <x v="0"/>
    <x v="17"/>
    <x v="17"/>
    <x v="26"/>
    <x v="0"/>
    <n v="1"/>
    <x v="0"/>
    <x v="2"/>
    <m/>
  </r>
  <r>
    <d v="2025-05-20T00:00:00"/>
    <s v="Kevin"/>
    <s v="Male"/>
    <s v="Aleisa"/>
    <n v="0"/>
    <s v="Nuu"/>
    <x v="6"/>
    <x v="34"/>
    <x v="35"/>
    <x v="51"/>
    <x v="5"/>
    <n v="50"/>
    <x v="9"/>
    <x v="8"/>
    <m/>
  </r>
  <r>
    <s v="16/5/2025"/>
    <s v="Elepise"/>
    <s v="Female"/>
    <s v="Vaivase Uta"/>
    <n v="7718864"/>
    <s v="Nuu"/>
    <x v="2"/>
    <x v="2"/>
    <x v="2"/>
    <x v="30"/>
    <x v="0"/>
    <n v="5"/>
    <x v="0"/>
    <x v="4"/>
    <m/>
  </r>
  <r>
    <s v="21/5/2025"/>
    <s v="Alice"/>
    <s v="Female"/>
    <s v="Vailele"/>
    <n v="0"/>
    <s v="Nuu"/>
    <x v="2"/>
    <x v="2"/>
    <x v="2"/>
    <x v="30"/>
    <x v="0"/>
    <n v="5"/>
    <x v="0"/>
    <x v="4"/>
    <m/>
  </r>
  <r>
    <s v="23/5/2025"/>
    <s v="Fetaui Pulusi"/>
    <s v="Female"/>
    <s v="Aleisa"/>
    <n v="0"/>
    <s v="Nuu"/>
    <x v="2"/>
    <x v="2"/>
    <x v="2"/>
    <x v="30"/>
    <x v="0"/>
    <n v="3"/>
    <x v="0"/>
    <x v="14"/>
    <m/>
  </r>
  <r>
    <s v="27/5/2025"/>
    <s v="Jessie"/>
    <s v="Female"/>
    <s v="Saanapu"/>
    <n v="0"/>
    <s v="Nuu"/>
    <x v="2"/>
    <x v="2"/>
    <x v="2"/>
    <x v="30"/>
    <x v="0"/>
    <n v="20"/>
    <x v="0"/>
    <x v="12"/>
    <m/>
  </r>
  <r>
    <s v="28/5/2025"/>
    <s v="Saleimoa Vaai"/>
    <s v="Male"/>
    <s v="Asau"/>
    <n v="7609090"/>
    <s v="Nuu"/>
    <x v="2"/>
    <x v="2"/>
    <x v="2"/>
    <x v="30"/>
    <x v="0"/>
    <n v="20"/>
    <x v="0"/>
    <x v="12"/>
    <m/>
  </r>
  <r>
    <s v="29/5/2025"/>
    <s v="Manalogo"/>
    <s v="Male"/>
    <s v="Malie"/>
    <n v="0"/>
    <s v="Nuu"/>
    <x v="2"/>
    <x v="2"/>
    <x v="2"/>
    <x v="30"/>
    <x v="0"/>
    <n v="10"/>
    <x v="0"/>
    <x v="5"/>
    <m/>
  </r>
  <r>
    <d v="2025-02-05T00:00:00"/>
    <s v="Lineta"/>
    <s v="Female"/>
    <s v="Salesatele"/>
    <n v="7172089"/>
    <s v="Nuu"/>
    <x v="1"/>
    <x v="22"/>
    <x v="22"/>
    <x v="31"/>
    <x v="0"/>
    <n v="2"/>
    <x v="0"/>
    <x v="6"/>
    <m/>
  </r>
  <r>
    <d v="2025-02-05T00:00:00"/>
    <s v="Leiataua Kilali"/>
    <s v="Male"/>
    <s v="Vaivase/Manono"/>
    <n v="0"/>
    <s v="Nuu"/>
    <x v="0"/>
    <x v="23"/>
    <x v="23"/>
    <x v="33"/>
    <x v="0"/>
    <n v="5"/>
    <x v="0"/>
    <x v="4"/>
    <m/>
  </r>
  <r>
    <d v="2025-07-05T00:00:00"/>
    <s v="Holy"/>
    <s v="Female"/>
    <s v="Vailele"/>
    <n v="7293568"/>
    <s v="Nuu"/>
    <x v="0"/>
    <x v="23"/>
    <x v="23"/>
    <x v="33"/>
    <x v="0"/>
    <n v="5"/>
    <x v="0"/>
    <x v="4"/>
    <m/>
  </r>
  <r>
    <s v="19/5/2025"/>
    <s v="Mercy School"/>
    <s v="Male"/>
    <s v="Togafuafua"/>
    <n v="7540706"/>
    <s v="Nuu"/>
    <x v="0"/>
    <x v="23"/>
    <x v="23"/>
    <x v="33"/>
    <x v="0"/>
    <n v="1"/>
    <x v="0"/>
    <x v="2"/>
    <m/>
  </r>
  <r>
    <s v="19/5/2025"/>
    <s v="Luapule"/>
    <s v="Female"/>
    <s v="Lotofaga"/>
    <n v="7354928"/>
    <s v="Nuu"/>
    <x v="0"/>
    <x v="23"/>
    <x v="23"/>
    <x v="33"/>
    <x v="0"/>
    <n v="2"/>
    <x v="0"/>
    <x v="6"/>
    <m/>
  </r>
  <r>
    <s v="14/5/2025"/>
    <s v="Lancelot"/>
    <s v="Male"/>
    <s v="Satitoa Aleipata"/>
    <n v="7230125"/>
    <s v="Nuu"/>
    <x v="5"/>
    <x v="24"/>
    <x v="24"/>
    <x v="34"/>
    <x v="2"/>
    <n v="2"/>
    <x v="4"/>
    <x v="3"/>
    <m/>
  </r>
  <r>
    <s v="14/5/2025"/>
    <s v="Tom "/>
    <s v="Male"/>
    <s v="Lotopa"/>
    <n v="7367111"/>
    <s v="Nuu"/>
    <x v="5"/>
    <x v="24"/>
    <x v="24"/>
    <x v="34"/>
    <x v="2"/>
    <n v="4"/>
    <x v="4"/>
    <x v="17"/>
    <m/>
  </r>
  <r>
    <s v="15/5/2025"/>
    <s v="David"/>
    <s v="Male"/>
    <s v="Leauvaa"/>
    <n v="0"/>
    <s v="Nuu"/>
    <x v="5"/>
    <x v="24"/>
    <x v="24"/>
    <x v="34"/>
    <x v="2"/>
    <n v="1"/>
    <x v="4"/>
    <x v="15"/>
    <m/>
  </r>
  <r>
    <s v="16/5/2025"/>
    <s v="Elepise"/>
    <s v="Female"/>
    <s v="Vaivase Uta"/>
    <n v="7718864"/>
    <s v="Nuu"/>
    <x v="5"/>
    <x v="24"/>
    <x v="24"/>
    <x v="34"/>
    <x v="2"/>
    <n v="2"/>
    <x v="4"/>
    <x v="3"/>
    <m/>
  </r>
  <r>
    <s v="20/5/2025"/>
    <s v="Toi"/>
    <s v="Male"/>
    <s v="Vaitele Tai"/>
    <n v="7303200"/>
    <s v="Nuu"/>
    <x v="5"/>
    <x v="24"/>
    <x v="24"/>
    <x v="34"/>
    <x v="2"/>
    <n v="2"/>
    <x v="4"/>
    <x v="3"/>
    <m/>
  </r>
  <r>
    <d v="2025-01-05T00:00:00"/>
    <s v="Patauave"/>
    <s v="Male"/>
    <s v="Vaimoso"/>
    <n v="0"/>
    <s v="Nuu"/>
    <x v="4"/>
    <x v="25"/>
    <x v="25"/>
    <x v="35"/>
    <x v="0"/>
    <n v="150"/>
    <x v="3"/>
    <x v="7"/>
    <n v="2171184"/>
  </r>
  <r>
    <d v="2025-01-05T00:00:00"/>
    <s v="Lafaele fruean"/>
    <s v="Male"/>
    <s v="Nuu"/>
    <n v="0"/>
    <s v="Nuu"/>
    <x v="4"/>
    <x v="25"/>
    <x v="25"/>
    <x v="35"/>
    <x v="0"/>
    <n v="150"/>
    <x v="3"/>
    <x v="7"/>
    <m/>
  </r>
  <r>
    <d v="2025-02-05T00:00:00"/>
    <s v="Naomi"/>
    <s v="Male"/>
    <s v="Vaimoso"/>
    <n v="0"/>
    <s v="Nuu"/>
    <x v="4"/>
    <x v="25"/>
    <x v="25"/>
    <x v="35"/>
    <x v="0"/>
    <n v="200"/>
    <x v="3"/>
    <x v="0"/>
    <m/>
  </r>
  <r>
    <d v="2025-02-05T00:00:00"/>
    <s v="Patauave"/>
    <s v="Male"/>
    <s v="vaimoso"/>
    <n v="0"/>
    <s v="Nuu"/>
    <x v="4"/>
    <x v="25"/>
    <x v="25"/>
    <x v="35"/>
    <x v="0"/>
    <n v="100"/>
    <x v="3"/>
    <x v="12"/>
    <m/>
  </r>
  <r>
    <d v="2025-06-05T00:00:00"/>
    <s v="Tulaepa"/>
    <s v="Male"/>
    <s v="Lepa"/>
    <n v="0"/>
    <s v="Nuu"/>
    <x v="4"/>
    <x v="25"/>
    <x v="25"/>
    <x v="35"/>
    <x v="0"/>
    <n v="10"/>
    <x v="3"/>
    <x v="6"/>
    <m/>
  </r>
  <r>
    <d v="2025-06-05T00:00:00"/>
    <s v="Mulitalo"/>
    <s v="Male"/>
    <s v="Aleisa"/>
    <n v="0"/>
    <s v="Nuu"/>
    <x v="4"/>
    <x v="25"/>
    <x v="25"/>
    <x v="35"/>
    <x v="0"/>
    <n v="20"/>
    <x v="3"/>
    <x v="1"/>
    <m/>
  </r>
  <r>
    <d v="2025-06-05T00:00:00"/>
    <s v="Iasaini"/>
    <s v="Male"/>
    <s v="sataoa"/>
    <n v="0"/>
    <s v="Nuu"/>
    <x v="4"/>
    <x v="25"/>
    <x v="25"/>
    <x v="35"/>
    <x v="0"/>
    <n v="100"/>
    <x v="3"/>
    <x v="12"/>
    <n v="2178616"/>
  </r>
  <r>
    <d v="2025-06-05T00:00:00"/>
    <s v="Andrew"/>
    <s v="Male"/>
    <s v="Vaea"/>
    <n v="0"/>
    <s v="Nuu"/>
    <x v="4"/>
    <x v="25"/>
    <x v="25"/>
    <x v="35"/>
    <x v="0"/>
    <n v="100"/>
    <x v="3"/>
    <x v="12"/>
    <m/>
  </r>
  <r>
    <d v="2025-07-05T00:00:00"/>
    <s v="Tuala"/>
    <s v="Male"/>
    <s v="lefaga"/>
    <n v="0"/>
    <s v="Nuu"/>
    <x v="4"/>
    <x v="25"/>
    <x v="25"/>
    <x v="35"/>
    <x v="0"/>
    <n v="150"/>
    <x v="3"/>
    <x v="7"/>
    <m/>
  </r>
  <r>
    <d v="2025-08-05T00:00:00"/>
    <s v="Vinieta tapusoa"/>
    <s v="Female"/>
    <s v="Moamoa"/>
    <n v="0"/>
    <s v="Nuu"/>
    <x v="4"/>
    <x v="25"/>
    <x v="25"/>
    <x v="35"/>
    <x v="0"/>
    <n v="15"/>
    <x v="3"/>
    <x v="14"/>
    <m/>
  </r>
  <r>
    <s v="13/5/2025"/>
    <s v="Tailua"/>
    <s v="Male"/>
    <s v="Salamumu"/>
    <n v="0"/>
    <s v="Nuu"/>
    <x v="4"/>
    <x v="25"/>
    <x v="25"/>
    <x v="35"/>
    <x v="0"/>
    <n v="50"/>
    <x v="3"/>
    <x v="5"/>
    <m/>
  </r>
  <r>
    <s v="13/5/2025"/>
    <s v="aukuso"/>
    <s v="Male"/>
    <s v="Nuu"/>
    <n v="0"/>
    <s v="Nuu"/>
    <x v="4"/>
    <x v="25"/>
    <x v="25"/>
    <x v="35"/>
    <x v="0"/>
    <n v="300"/>
    <x v="3"/>
    <x v="30"/>
    <m/>
  </r>
  <r>
    <s v="14/5/2025"/>
    <s v="Luatua"/>
    <s v="Male"/>
    <s v="saleimoa"/>
    <n v="0"/>
    <s v="Nuu"/>
    <x v="4"/>
    <x v="25"/>
    <x v="25"/>
    <x v="35"/>
    <x v="0"/>
    <n v="100"/>
    <x v="3"/>
    <x v="12"/>
    <m/>
  </r>
  <r>
    <s v="16/5/2025"/>
    <s v="Ropeti Lutu"/>
    <s v="Male"/>
    <s v="Faleula"/>
    <n v="0"/>
    <s v="Nuu"/>
    <x v="4"/>
    <x v="25"/>
    <x v="25"/>
    <x v="35"/>
    <x v="0"/>
    <n v="50"/>
    <x v="3"/>
    <x v="5"/>
    <m/>
  </r>
  <r>
    <s v="16/05/2025"/>
    <s v="Sina Ati"/>
    <s v="Female"/>
    <s v="Poutasi"/>
    <n v="0"/>
    <s v="Poutasi "/>
    <x v="4"/>
    <x v="25"/>
    <x v="25"/>
    <x v="35"/>
    <x v="0"/>
    <n v="100"/>
    <x v="3"/>
    <x v="12"/>
    <n v="2178672"/>
  </r>
  <r>
    <s v="19/5/2025"/>
    <s v="Poto"/>
    <s v="Male"/>
    <s v="Vaitele"/>
    <n v="0"/>
    <s v="Nuu"/>
    <x v="4"/>
    <x v="25"/>
    <x v="25"/>
    <x v="35"/>
    <x v="0"/>
    <n v="50"/>
    <x v="3"/>
    <x v="5"/>
    <m/>
  </r>
  <r>
    <s v="27/5/2025"/>
    <s v="Rencal"/>
    <s v="Male"/>
    <s v="Apia"/>
    <n v="0"/>
    <s v="Nuu"/>
    <x v="4"/>
    <x v="25"/>
    <x v="25"/>
    <x v="35"/>
    <x v="0"/>
    <n v="20"/>
    <x v="3"/>
    <x v="1"/>
    <m/>
  </r>
  <r>
    <s v="30/5/2025"/>
    <s v="Fata loketi"/>
    <s v="Male"/>
    <s v="Afega"/>
    <n v="0"/>
    <s v="Nuu"/>
    <x v="4"/>
    <x v="25"/>
    <x v="25"/>
    <x v="35"/>
    <x v="0"/>
    <n v="150"/>
    <x v="3"/>
    <x v="7"/>
    <m/>
  </r>
  <r>
    <s v="30/5/2025"/>
    <s v="Fata"/>
    <s v="Male"/>
    <s v="Afega"/>
    <n v="0"/>
    <s v="Nuu"/>
    <x v="4"/>
    <x v="25"/>
    <x v="25"/>
    <x v="35"/>
    <x v="0"/>
    <n v="50"/>
    <x v="3"/>
    <x v="5"/>
    <m/>
  </r>
  <r>
    <d v="2025-01-05T00:00:00"/>
    <s v="Noela"/>
    <s v="Female"/>
    <s v="Moamoa"/>
    <n v="0"/>
    <s v="Nuu"/>
    <x v="0"/>
    <x v="8"/>
    <x v="8"/>
    <x v="36"/>
    <x v="0"/>
    <n v="6"/>
    <x v="0"/>
    <x v="5"/>
    <m/>
  </r>
  <r>
    <d v="2025-01-05T00:00:00"/>
    <s v="Tofilau"/>
    <s v="Male"/>
    <s v="Vaitele Fou"/>
    <n v="7338368"/>
    <s v="Nuu"/>
    <x v="0"/>
    <x v="8"/>
    <x v="8"/>
    <x v="36"/>
    <x v="0"/>
    <n v="10"/>
    <x v="0"/>
    <x v="5"/>
    <m/>
  </r>
  <r>
    <d v="2025-02-05T00:00:00"/>
    <s v="Lemalu"/>
    <s v="Male"/>
    <s v="Sinamoga"/>
    <n v="0"/>
    <s v="Nuu"/>
    <x v="0"/>
    <x v="8"/>
    <x v="8"/>
    <x v="36"/>
    <x v="0"/>
    <n v="20"/>
    <x v="0"/>
    <x v="12"/>
    <m/>
  </r>
  <r>
    <d v="2025-02-05T00:00:00"/>
    <s v="Tupai"/>
    <s v="Male"/>
    <s v="Toamua"/>
    <n v="0"/>
    <s v="Nuu"/>
    <x v="0"/>
    <x v="8"/>
    <x v="8"/>
    <x v="36"/>
    <x v="0"/>
    <n v="20"/>
    <x v="0"/>
    <x v="12"/>
    <m/>
  </r>
  <r>
    <d v="2025-02-05T00:00:00"/>
    <s v="Pene"/>
    <s v="Male"/>
    <s v="Papauta"/>
    <n v="0"/>
    <s v="Nuu"/>
    <x v="0"/>
    <x v="8"/>
    <x v="8"/>
    <x v="36"/>
    <x v="0"/>
    <n v="6"/>
    <x v="0"/>
    <x v="15"/>
    <m/>
  </r>
  <r>
    <d v="2025-02-05T00:00:00"/>
    <s v="Leiataua Kilali"/>
    <s v="Male"/>
    <s v="Vaivase/Manono"/>
    <n v="0"/>
    <s v="Nuu"/>
    <x v="0"/>
    <x v="8"/>
    <x v="8"/>
    <x v="36"/>
    <x v="0"/>
    <n v="10"/>
    <x v="0"/>
    <x v="5"/>
    <m/>
  </r>
  <r>
    <d v="2025-02-05T00:00:00"/>
    <s v="Leiataua Kilali"/>
    <s v="Male"/>
    <s v="Vaivase/Manono"/>
    <n v="0"/>
    <s v="Nuu"/>
    <x v="0"/>
    <x v="16"/>
    <x v="16"/>
    <x v="36"/>
    <x v="0"/>
    <n v="5"/>
    <x v="0"/>
    <x v="4"/>
    <m/>
  </r>
  <r>
    <d v="2025-02-05T00:00:00"/>
    <s v="Elepise"/>
    <s v="Female"/>
    <s v="Vaivase Uta"/>
    <n v="0"/>
    <s v="Nuu"/>
    <x v="0"/>
    <x v="8"/>
    <x v="8"/>
    <x v="36"/>
    <x v="0"/>
    <n v="4"/>
    <x v="0"/>
    <x v="1"/>
    <m/>
  </r>
  <r>
    <d v="2025-02-05T00:00:00"/>
    <s v="Gloria"/>
    <s v="Female"/>
    <s v="Vavau"/>
    <n v="7267517"/>
    <s v="Nuu"/>
    <x v="0"/>
    <x v="8"/>
    <x v="8"/>
    <x v="36"/>
    <x v="0"/>
    <n v="6"/>
    <x v="0"/>
    <x v="15"/>
    <m/>
  </r>
  <r>
    <d v="2025-05-05T00:00:00"/>
    <s v="Fuia"/>
    <s v="Female"/>
    <s v="Tuanai"/>
    <n v="7246127"/>
    <s v="Nuu"/>
    <x v="0"/>
    <x v="8"/>
    <x v="8"/>
    <x v="36"/>
    <x v="0"/>
    <n v="20"/>
    <x v="0"/>
    <x v="12"/>
    <m/>
  </r>
  <r>
    <d v="2025-05-05T00:00:00"/>
    <s v="Lapana"/>
    <s v="Male"/>
    <s v="Faleula"/>
    <n v="7721446"/>
    <s v="Nuu"/>
    <x v="0"/>
    <x v="8"/>
    <x v="8"/>
    <x v="36"/>
    <x v="0"/>
    <n v="10"/>
    <x v="0"/>
    <x v="5"/>
    <m/>
  </r>
  <r>
    <d v="2025-05-05T00:00:00"/>
    <s v="Dibya Singh"/>
    <s v="Female"/>
    <s v="Tulaele"/>
    <n v="7565143"/>
    <s v="Nuu"/>
    <x v="0"/>
    <x v="8"/>
    <x v="8"/>
    <x v="36"/>
    <x v="0"/>
    <n v="1"/>
    <x v="0"/>
    <x v="2"/>
    <m/>
  </r>
  <r>
    <d v="2025-05-05T00:00:00"/>
    <s v="Fuimaono"/>
    <s v="Female"/>
    <s v="Vaimoso"/>
    <n v="7701311"/>
    <s v="Nuu"/>
    <x v="0"/>
    <x v="8"/>
    <x v="8"/>
    <x v="36"/>
    <x v="0"/>
    <n v="10"/>
    <x v="0"/>
    <x v="5"/>
    <m/>
  </r>
  <r>
    <d v="2025-06-05T00:00:00"/>
    <s v="Dion"/>
    <s v="Female"/>
    <s v="Vaoala"/>
    <n v="0"/>
    <s v="Nuu"/>
    <x v="0"/>
    <x v="8"/>
    <x v="8"/>
    <x v="36"/>
    <x v="0"/>
    <n v="4"/>
    <x v="0"/>
    <x v="1"/>
    <m/>
  </r>
  <r>
    <d v="2025-06-05T00:00:00"/>
    <s v="Sagifili Fialelei"/>
    <s v="Male"/>
    <s v="Sataoa"/>
    <n v="0"/>
    <s v="Nuu"/>
    <x v="0"/>
    <x v="8"/>
    <x v="8"/>
    <x v="36"/>
    <x v="0"/>
    <n v="10"/>
    <x v="0"/>
    <x v="5"/>
    <m/>
  </r>
  <r>
    <d v="2025-06-05T00:00:00"/>
    <s v="Tupua"/>
    <s v="Male"/>
    <s v="Malie"/>
    <n v="7338609"/>
    <s v="Nuu"/>
    <x v="0"/>
    <x v="8"/>
    <x v="8"/>
    <x v="36"/>
    <x v="0"/>
    <n v="5"/>
    <x v="0"/>
    <x v="4"/>
    <m/>
  </r>
  <r>
    <d v="2025-06-05T00:00:00"/>
    <s v="Samu"/>
    <s v="Male"/>
    <s v="Vailele"/>
    <n v="0"/>
    <s v="Nuu"/>
    <x v="0"/>
    <x v="8"/>
    <x v="8"/>
    <x v="36"/>
    <x v="0"/>
    <n v="4"/>
    <x v="0"/>
    <x v="1"/>
    <m/>
  </r>
  <r>
    <d v="2025-07-05T00:00:00"/>
    <s v="Fuimaono"/>
    <s v="Female"/>
    <s v="Vaimoso"/>
    <n v="7701311"/>
    <s v="Nuu"/>
    <x v="0"/>
    <x v="8"/>
    <x v="8"/>
    <x v="36"/>
    <x v="0"/>
    <n v="20"/>
    <x v="0"/>
    <x v="12"/>
    <m/>
  </r>
  <r>
    <d v="2025-07-05T00:00:00"/>
    <s v="Mose Asani"/>
    <s v="Male"/>
    <s v="Moamoa"/>
    <n v="7738709"/>
    <s v="Nuu"/>
    <x v="0"/>
    <x v="8"/>
    <x v="8"/>
    <x v="36"/>
    <x v="0"/>
    <n v="5"/>
    <x v="0"/>
    <x v="4"/>
    <m/>
  </r>
  <r>
    <d v="2025-07-05T00:00:00"/>
    <s v="Etimani"/>
    <s v="Male"/>
    <s v="Vaimoso"/>
    <n v="7394204"/>
    <s v="Nuu"/>
    <x v="0"/>
    <x v="8"/>
    <x v="8"/>
    <x v="36"/>
    <x v="0"/>
    <n v="10"/>
    <x v="0"/>
    <x v="5"/>
    <m/>
  </r>
  <r>
    <d v="2025-08-05T00:00:00"/>
    <s v="Niu"/>
    <s v="Female"/>
    <s v="Sauniatu"/>
    <n v="7627024"/>
    <s v="Nuu"/>
    <x v="0"/>
    <x v="8"/>
    <x v="8"/>
    <x v="36"/>
    <x v="0"/>
    <n v="10"/>
    <x v="0"/>
    <x v="5"/>
    <m/>
  </r>
  <r>
    <d v="2025-08-05T00:00:00"/>
    <s v="AMTC .M"/>
    <s v="Male"/>
    <s v="Moamoa"/>
    <n v="7712712"/>
    <s v="Nuu"/>
    <x v="0"/>
    <x v="8"/>
    <x v="8"/>
    <x v="36"/>
    <x v="0"/>
    <n v="30"/>
    <x v="0"/>
    <x v="7"/>
    <m/>
  </r>
  <r>
    <d v="2025-08-05T00:00:00"/>
    <s v="Tapana"/>
    <s v="Male"/>
    <s v="Vaoala"/>
    <n v="7554688"/>
    <s v="Nuu"/>
    <x v="0"/>
    <x v="8"/>
    <x v="8"/>
    <x v="36"/>
    <x v="0"/>
    <n v="5"/>
    <x v="0"/>
    <x v="4"/>
    <m/>
  </r>
  <r>
    <d v="2025-09-05T00:00:00"/>
    <s v="Ieremia"/>
    <s v="Male"/>
    <s v="Vaitele"/>
    <n v="0"/>
    <s v="Nuu"/>
    <x v="0"/>
    <x v="8"/>
    <x v="8"/>
    <x v="36"/>
    <x v="0"/>
    <n v="10"/>
    <x v="0"/>
    <x v="5"/>
    <m/>
  </r>
  <r>
    <d v="2025-09-05T00:00:00"/>
    <s v="Vaialia"/>
    <s v="Male"/>
    <s v="Vaitele"/>
    <n v="0"/>
    <s v="Nuu"/>
    <x v="0"/>
    <x v="8"/>
    <x v="8"/>
    <x v="36"/>
    <x v="0"/>
    <n v="50"/>
    <x v="0"/>
    <x v="10"/>
    <m/>
  </r>
  <r>
    <d v="2025-09-05T00:00:00"/>
    <s v="Tupai"/>
    <s v="Male"/>
    <s v="Toamua"/>
    <n v="0"/>
    <s v="Nuu"/>
    <x v="0"/>
    <x v="8"/>
    <x v="8"/>
    <x v="36"/>
    <x v="0"/>
    <n v="30"/>
    <x v="0"/>
    <x v="7"/>
    <m/>
  </r>
  <r>
    <s v="13/5/2025"/>
    <s v="Naite"/>
    <s v="Female"/>
    <s v="Nuu fou"/>
    <n v="7761280"/>
    <s v="Nuu"/>
    <x v="0"/>
    <x v="8"/>
    <x v="8"/>
    <x v="36"/>
    <x v="0"/>
    <n v="3"/>
    <x v="0"/>
    <x v="14"/>
    <m/>
  </r>
  <r>
    <s v="13/5/2025"/>
    <s v="Alefaio"/>
    <s v="Male"/>
    <s v="Aleisa"/>
    <n v="7770398"/>
    <s v="Nuu"/>
    <x v="0"/>
    <x v="8"/>
    <x v="8"/>
    <x v="36"/>
    <x v="0"/>
    <n v="3"/>
    <x v="0"/>
    <x v="14"/>
    <m/>
  </r>
  <r>
    <s v="13/5/2025"/>
    <s v="Fuia"/>
    <s v="Female"/>
    <s v="Tuanai"/>
    <n v="7246127"/>
    <s v="Nuu"/>
    <x v="0"/>
    <x v="8"/>
    <x v="8"/>
    <x v="36"/>
    <x v="0"/>
    <n v="20"/>
    <x v="0"/>
    <x v="5"/>
    <m/>
  </r>
  <r>
    <s v="13/5/2025"/>
    <s v="Hana"/>
    <s v="Female"/>
    <s v="Fasitoo Tai"/>
    <n v="7204365"/>
    <s v="Nuu"/>
    <x v="0"/>
    <x v="8"/>
    <x v="8"/>
    <x v="36"/>
    <x v="0"/>
    <n v="5"/>
    <x v="0"/>
    <x v="4"/>
    <m/>
  </r>
  <r>
    <s v="13/5/2025"/>
    <s v="Fetaui Pulusi"/>
    <s v="Female"/>
    <s v="Aleisa"/>
    <n v="0"/>
    <s v="Nuu"/>
    <x v="0"/>
    <x v="8"/>
    <x v="8"/>
    <x v="36"/>
    <x v="0"/>
    <n v="10"/>
    <x v="0"/>
    <x v="5"/>
    <m/>
  </r>
  <r>
    <s v="14/5/2025"/>
    <s v="Vaialia"/>
    <s v="Female"/>
    <s v="Vaitele"/>
    <n v="0"/>
    <s v="Nuu"/>
    <x v="0"/>
    <x v="8"/>
    <x v="8"/>
    <x v="36"/>
    <x v="0"/>
    <n v="100"/>
    <x v="0"/>
    <x v="9"/>
    <m/>
  </r>
  <r>
    <s v="14/5/2025"/>
    <s v="Fetaui Pulusi"/>
    <s v="Female"/>
    <s v="Aleisa"/>
    <n v="0"/>
    <s v="Nuu"/>
    <x v="0"/>
    <x v="8"/>
    <x v="8"/>
    <x v="36"/>
    <x v="0"/>
    <n v="5"/>
    <x v="0"/>
    <x v="4"/>
    <m/>
  </r>
  <r>
    <s v="14/5/2025"/>
    <s v="Kolio"/>
    <s v="Male"/>
    <s v="Lefaga"/>
    <n v="0"/>
    <s v="Nuu"/>
    <x v="0"/>
    <x v="8"/>
    <x v="8"/>
    <x v="36"/>
    <x v="0"/>
    <n v="7"/>
    <x v="0"/>
    <x v="16"/>
    <m/>
  </r>
  <r>
    <s v="14/5/2025"/>
    <s v="Fuaialii"/>
    <s v="Female"/>
    <s v="Siusega"/>
    <n v="7717031"/>
    <s v="Nuu"/>
    <x v="0"/>
    <x v="8"/>
    <x v="8"/>
    <x v="36"/>
    <x v="0"/>
    <n v="10"/>
    <x v="0"/>
    <x v="5"/>
    <m/>
  </r>
  <r>
    <s v="14/5/2025"/>
    <s v="Tom "/>
    <s v="Male"/>
    <s v="Lotopa"/>
    <n v="7367111"/>
    <s v="Nuu"/>
    <x v="0"/>
    <x v="8"/>
    <x v="8"/>
    <x v="36"/>
    <x v="0"/>
    <n v="20"/>
    <x v="0"/>
    <x v="12"/>
    <m/>
  </r>
  <r>
    <s v="15/5/2025"/>
    <s v="Aleki"/>
    <s v="Male"/>
    <s v="Moamoa"/>
    <n v="7777890"/>
    <s v="Nuu"/>
    <x v="0"/>
    <x v="8"/>
    <x v="8"/>
    <x v="36"/>
    <x v="0"/>
    <n v="10"/>
    <x v="0"/>
    <x v="5"/>
    <m/>
  </r>
  <r>
    <s v="15/5/2025"/>
    <s v="Alefaio"/>
    <s v="Male"/>
    <s v="Aleisa"/>
    <n v="0"/>
    <s v="Nuu"/>
    <x v="0"/>
    <x v="8"/>
    <x v="8"/>
    <x v="36"/>
    <x v="0"/>
    <n v="5"/>
    <x v="0"/>
    <x v="4"/>
    <m/>
  </r>
  <r>
    <s v="16/5/2025"/>
    <s v="Ninna"/>
    <s v="Female"/>
    <s v="Moamoa"/>
    <n v="0"/>
    <s v="Nuu"/>
    <x v="0"/>
    <x v="8"/>
    <x v="8"/>
    <x v="36"/>
    <x v="0"/>
    <n v="20"/>
    <x v="0"/>
    <x v="12"/>
    <m/>
  </r>
  <r>
    <s v="16/5/2025"/>
    <s v="Rajinder"/>
    <s v="Female"/>
    <s v="Vaivase"/>
    <n v="7343387"/>
    <s v="Nuu"/>
    <x v="0"/>
    <x v="8"/>
    <x v="8"/>
    <x v="36"/>
    <x v="0"/>
    <n v="7"/>
    <x v="0"/>
    <x v="16"/>
    <m/>
  </r>
  <r>
    <s v="19/5/2029"/>
    <s v="Fesolai Tavita"/>
    <s v="Male"/>
    <s v="Faleasiu"/>
    <n v="7783578"/>
    <s v="Nuu"/>
    <x v="0"/>
    <x v="8"/>
    <x v="8"/>
    <x v="36"/>
    <x v="0"/>
    <n v="5"/>
    <x v="0"/>
    <x v="4"/>
    <m/>
  </r>
  <r>
    <s v="19/5/2033"/>
    <s v="Sia Iulio"/>
    <s v="Female"/>
    <s v="Vailoa Faleata"/>
    <n v="7254476"/>
    <s v="Nuu"/>
    <x v="0"/>
    <x v="8"/>
    <x v="8"/>
    <x v="36"/>
    <x v="0"/>
    <n v="6"/>
    <x v="0"/>
    <x v="15"/>
    <m/>
  </r>
  <r>
    <s v="19/5/2038"/>
    <s v="Iosua"/>
    <s v="Male"/>
    <s v="Lotopa"/>
    <n v="7279939"/>
    <s v="Nuu"/>
    <x v="0"/>
    <x v="8"/>
    <x v="8"/>
    <x v="36"/>
    <x v="0"/>
    <n v="10"/>
    <x v="0"/>
    <x v="5"/>
    <m/>
  </r>
  <r>
    <s v="19/5/2025"/>
    <s v="Peni"/>
    <s v="Male"/>
    <s v="Salamumu"/>
    <n v="7179664"/>
    <s v="Nuu"/>
    <x v="0"/>
    <x v="8"/>
    <x v="8"/>
    <x v="36"/>
    <x v="0"/>
    <n v="10"/>
    <x v="0"/>
    <x v="5"/>
    <m/>
  </r>
  <r>
    <s v="20/5/2025"/>
    <s v="Angels Corner"/>
    <s v="Female"/>
    <s v="Tufuiopa"/>
    <n v="7791092"/>
    <s v="Nuu"/>
    <x v="0"/>
    <x v="8"/>
    <x v="8"/>
    <x v="36"/>
    <x v="0"/>
    <n v="21"/>
    <x v="0"/>
    <x v="44"/>
    <m/>
  </r>
  <r>
    <s v="20/5/2025"/>
    <s v="Uaina"/>
    <s v="Female"/>
    <s v="Siumu"/>
    <n v="7516151"/>
    <s v="Nuu"/>
    <x v="0"/>
    <x v="8"/>
    <x v="8"/>
    <x v="36"/>
    <x v="0"/>
    <n v="10"/>
    <x v="0"/>
    <x v="5"/>
    <m/>
  </r>
  <r>
    <s v="21/5/2025"/>
    <s v="Aleki"/>
    <s v="Male"/>
    <s v="Moamoa"/>
    <n v="0"/>
    <s v="Nuu"/>
    <x v="0"/>
    <x v="8"/>
    <x v="8"/>
    <x v="36"/>
    <x v="0"/>
    <n v="30"/>
    <x v="0"/>
    <x v="7"/>
    <m/>
  </r>
  <r>
    <s v="21/5/2025"/>
    <s v="Alice"/>
    <s v="Female"/>
    <s v="Vailele"/>
    <n v="0"/>
    <s v="Nuu"/>
    <x v="0"/>
    <x v="8"/>
    <x v="8"/>
    <x v="36"/>
    <x v="0"/>
    <n v="5"/>
    <x v="0"/>
    <x v="4"/>
    <m/>
  </r>
  <r>
    <s v="21/5/2025"/>
    <s v="Asolua"/>
    <s v="Female"/>
    <s v="Papaloloa"/>
    <n v="7509954"/>
    <s v="Nuu"/>
    <x v="0"/>
    <x v="8"/>
    <x v="8"/>
    <x v="36"/>
    <x v="0"/>
    <n v="20"/>
    <x v="0"/>
    <x v="12"/>
    <m/>
  </r>
  <r>
    <s v="21/5/2025"/>
    <s v="Goshen Trust"/>
    <s v="Male"/>
    <s v="Vailima"/>
    <n v="7606128"/>
    <s v="Nuu"/>
    <x v="0"/>
    <x v="8"/>
    <x v="8"/>
    <x v="36"/>
    <x v="0"/>
    <n v="20"/>
    <x v="0"/>
    <x v="12"/>
    <m/>
  </r>
  <r>
    <s v="21/5/2025"/>
    <s v="Tipasa"/>
    <s v="Male"/>
    <s v="Tuanai"/>
    <n v="7761478"/>
    <s v="Nuu"/>
    <x v="0"/>
    <x v="8"/>
    <x v="8"/>
    <x v="36"/>
    <x v="0"/>
    <n v="20"/>
    <x v="0"/>
    <x v="12"/>
    <m/>
  </r>
  <r>
    <s v="22/5/2025"/>
    <s v="Malama"/>
    <s v="Female"/>
    <s v="Tapatapao"/>
    <n v="0"/>
    <s v="Nuu"/>
    <x v="0"/>
    <x v="8"/>
    <x v="8"/>
    <x v="36"/>
    <x v="0"/>
    <n v="6"/>
    <x v="0"/>
    <x v="15"/>
    <m/>
  </r>
  <r>
    <s v="22/5/2025"/>
    <s v="Aleluia"/>
    <s v="Female"/>
    <s v="Nofoalii"/>
    <n v="0"/>
    <s v="Nuu"/>
    <x v="0"/>
    <x v="8"/>
    <x v="8"/>
    <x v="36"/>
    <x v="0"/>
    <n v="5"/>
    <x v="0"/>
    <x v="4"/>
    <m/>
  </r>
  <r>
    <s v="22/5/2025"/>
    <s v="Ane"/>
    <s v="Female"/>
    <s v="Aleisa"/>
    <n v="0"/>
    <s v="Nuu"/>
    <x v="0"/>
    <x v="8"/>
    <x v="8"/>
    <x v="36"/>
    <x v="0"/>
    <n v="20"/>
    <x v="0"/>
    <x v="12"/>
    <m/>
  </r>
  <r>
    <s v="23/5/2025"/>
    <s v="Laauli"/>
    <s v="Male"/>
    <s v="Nuu"/>
    <n v="0"/>
    <s v="Nuu"/>
    <x v="0"/>
    <x v="8"/>
    <x v="8"/>
    <x v="36"/>
    <x v="0"/>
    <n v="10"/>
    <x v="0"/>
    <x v="5"/>
    <m/>
  </r>
  <r>
    <s v="23/5/2025"/>
    <s v="To'i"/>
    <s v="Male"/>
    <s v="Vaitele Tai"/>
    <n v="7303200"/>
    <s v="Nuu"/>
    <x v="0"/>
    <x v="8"/>
    <x v="8"/>
    <x v="36"/>
    <x v="0"/>
    <n v="4"/>
    <x v="0"/>
    <x v="1"/>
    <m/>
  </r>
  <r>
    <s v="23/5/2025"/>
    <s v="Fetaui Pulusi"/>
    <s v="Female"/>
    <s v="Aleisa"/>
    <n v="0"/>
    <s v="Nuu"/>
    <x v="0"/>
    <x v="8"/>
    <x v="8"/>
    <x v="36"/>
    <x v="0"/>
    <n v="6"/>
    <x v="0"/>
    <x v="15"/>
    <m/>
  </r>
  <r>
    <s v="26/5/2025"/>
    <s v="Terisa"/>
    <s v="Female"/>
    <s v="Aleisa"/>
    <n v="7161175"/>
    <s v="Nuu"/>
    <x v="0"/>
    <x v="8"/>
    <x v="8"/>
    <x v="36"/>
    <x v="0"/>
    <n v="5"/>
    <x v="0"/>
    <x v="4"/>
    <m/>
  </r>
  <r>
    <s v="26/5/2025"/>
    <s v="Urima"/>
    <s v="Female"/>
    <s v="Vaitele Fou"/>
    <n v="7765725"/>
    <s v="Nuu"/>
    <x v="0"/>
    <x v="8"/>
    <x v="8"/>
    <x v="36"/>
    <x v="0"/>
    <n v="10"/>
    <x v="0"/>
    <x v="5"/>
    <m/>
  </r>
  <r>
    <s v="26/5/2035"/>
    <s v="Tui"/>
    <s v="Male"/>
    <s v="Toamua"/>
    <n v="0"/>
    <s v="Nuu"/>
    <x v="0"/>
    <x v="8"/>
    <x v="8"/>
    <x v="36"/>
    <x v="0"/>
    <n v="30"/>
    <x v="0"/>
    <x v="7"/>
    <m/>
  </r>
  <r>
    <s v="27/5/2025"/>
    <s v="Vaialia"/>
    <s v="Female"/>
    <s v="Aleisa"/>
    <n v="0"/>
    <s v="Nuu"/>
    <x v="0"/>
    <x v="8"/>
    <x v="8"/>
    <x v="36"/>
    <x v="0"/>
    <n v="50"/>
    <x v="0"/>
    <x v="10"/>
    <m/>
  </r>
  <r>
    <s v="27/5/2025"/>
    <s v="Jessie"/>
    <s v="Female"/>
    <s v="Saanapu"/>
    <n v="0"/>
    <s v="Nuu"/>
    <x v="0"/>
    <x v="8"/>
    <x v="8"/>
    <x v="36"/>
    <x v="0"/>
    <n v="20"/>
    <x v="0"/>
    <x v="12"/>
    <m/>
  </r>
  <r>
    <s v="27/5/2025"/>
    <s v="Maselino"/>
    <s v="Male"/>
    <s v="Alafua"/>
    <n v="0"/>
    <s v="Nuu"/>
    <x v="0"/>
    <x v="8"/>
    <x v="8"/>
    <x v="36"/>
    <x v="0"/>
    <n v="10"/>
    <x v="0"/>
    <x v="5"/>
    <m/>
  </r>
  <r>
    <s v="27/5/2025"/>
    <s v="Filo"/>
    <s v="Male"/>
    <s v="Ululoloa"/>
    <n v="7183508"/>
    <s v="Nuu"/>
    <x v="0"/>
    <x v="8"/>
    <x v="8"/>
    <x v="36"/>
    <x v="0"/>
    <n v="6"/>
    <x v="0"/>
    <x v="15"/>
    <m/>
  </r>
  <r>
    <s v="28/5/2025"/>
    <s v="Saleimoa Vaai"/>
    <s v="Male"/>
    <s v="Asau"/>
    <n v="7609090"/>
    <s v="Nuu"/>
    <x v="0"/>
    <x v="8"/>
    <x v="8"/>
    <x v="36"/>
    <x v="0"/>
    <n v="10"/>
    <x v="0"/>
    <x v="12"/>
    <m/>
  </r>
  <r>
    <s v="28/5/2025"/>
    <s v="Chiks"/>
    <s v="Male"/>
    <s v="Nuu fou"/>
    <n v="0"/>
    <s v="Nuu"/>
    <x v="0"/>
    <x v="8"/>
    <x v="8"/>
    <x v="36"/>
    <x v="0"/>
    <n v="10"/>
    <x v="0"/>
    <x v="5"/>
    <m/>
  </r>
  <r>
    <s v="28/5/2025"/>
    <s v="Fr Ofa"/>
    <s v="Male"/>
    <s v="Lepea"/>
    <n v="0"/>
    <s v="Nuu"/>
    <x v="0"/>
    <x v="8"/>
    <x v="8"/>
    <x v="36"/>
    <x v="0"/>
    <n v="50"/>
    <x v="0"/>
    <x v="10"/>
    <m/>
  </r>
  <r>
    <s v="29/5/2025"/>
    <s v="Pauna"/>
    <s v="Female"/>
    <s v="Aleisa"/>
    <n v="0"/>
    <s v="Nuu"/>
    <x v="0"/>
    <x v="8"/>
    <x v="8"/>
    <x v="36"/>
    <x v="0"/>
    <n v="15"/>
    <x v="0"/>
    <x v="18"/>
    <m/>
  </r>
  <r>
    <s v="29/5/2025"/>
    <s v="Tom Ah Yen"/>
    <s v="Male"/>
    <s v="Lotopa"/>
    <n v="0"/>
    <s v="Nuu"/>
    <x v="0"/>
    <x v="8"/>
    <x v="8"/>
    <x v="36"/>
    <x v="0"/>
    <n v="5"/>
    <x v="0"/>
    <x v="4"/>
    <m/>
  </r>
  <r>
    <d v="2025-05-05T00:00:00"/>
    <s v="Fuimaono"/>
    <s v="Male"/>
    <s v="Vaimoso"/>
    <n v="7701311"/>
    <s v="Nuu"/>
    <x v="1"/>
    <x v="35"/>
    <x v="36"/>
    <x v="52"/>
    <x v="3"/>
    <n v="10"/>
    <x v="4"/>
    <x v="30"/>
    <m/>
  </r>
  <r>
    <d v="2025-05-26T00:00:00"/>
    <s v="Chris"/>
    <s v="Male"/>
    <s v="Nuu Fou"/>
    <n v="7791863"/>
    <s v="Nuu"/>
    <x v="1"/>
    <x v="35"/>
    <x v="36"/>
    <x v="52"/>
    <x v="3"/>
    <n v="2"/>
    <x v="4"/>
    <x v="3"/>
    <m/>
  </r>
  <r>
    <d v="2025-01-05T00:00:00"/>
    <s v="Tofilau"/>
    <s v="Male"/>
    <s v="Vaitele Fou"/>
    <n v="7338368"/>
    <s v="Nuu"/>
    <x v="0"/>
    <x v="0"/>
    <x v="0"/>
    <x v="38"/>
    <x v="0"/>
    <n v="10"/>
    <x v="0"/>
    <x v="5"/>
    <m/>
  </r>
  <r>
    <d v="2025-02-05T00:00:00"/>
    <s v="Leiataua Kilali"/>
    <s v="Male"/>
    <s v="Vaivase/Manono"/>
    <n v="0"/>
    <s v="Nuu"/>
    <x v="0"/>
    <x v="0"/>
    <x v="0"/>
    <x v="38"/>
    <x v="0"/>
    <n v="10"/>
    <x v="0"/>
    <x v="5"/>
    <m/>
  </r>
  <r>
    <d v="2025-02-05T00:00:00"/>
    <s v="Elepise"/>
    <s v="Female"/>
    <s v="Vaivase Uta"/>
    <n v="0"/>
    <s v="Nuu"/>
    <x v="0"/>
    <x v="0"/>
    <x v="0"/>
    <x v="38"/>
    <x v="0"/>
    <n v="6"/>
    <x v="0"/>
    <x v="15"/>
    <m/>
  </r>
  <r>
    <d v="2025-02-05T00:00:00"/>
    <s v="Gloria"/>
    <s v="Female"/>
    <s v="Vavau"/>
    <n v="7267517"/>
    <s v="Nuu"/>
    <x v="0"/>
    <x v="0"/>
    <x v="0"/>
    <x v="38"/>
    <x v="0"/>
    <n v="4"/>
    <x v="0"/>
    <x v="1"/>
    <m/>
  </r>
  <r>
    <d v="2025-05-05T00:00:00"/>
    <s v="Lapana"/>
    <s v="Male"/>
    <s v="Faleula"/>
    <n v="7721446"/>
    <s v="Nuu"/>
    <x v="0"/>
    <x v="0"/>
    <x v="0"/>
    <x v="38"/>
    <x v="0"/>
    <n v="10"/>
    <x v="0"/>
    <x v="5"/>
    <m/>
  </r>
  <r>
    <d v="2025-05-05T00:00:00"/>
    <s v="Dibya Singh"/>
    <s v="Female"/>
    <s v="Tulaele"/>
    <n v="7565143"/>
    <s v="Nuu"/>
    <x v="0"/>
    <x v="0"/>
    <x v="0"/>
    <x v="38"/>
    <x v="0"/>
    <n v="1"/>
    <x v="0"/>
    <x v="2"/>
    <m/>
  </r>
  <r>
    <d v="2025-05-05T00:00:00"/>
    <s v="Sila"/>
    <s v="Female"/>
    <s v="Vaoala"/>
    <n v="7518213"/>
    <s v="Nuu"/>
    <x v="0"/>
    <x v="0"/>
    <x v="0"/>
    <x v="38"/>
    <x v="0"/>
    <n v="10"/>
    <x v="0"/>
    <x v="5"/>
    <m/>
  </r>
  <r>
    <d v="2025-05-05T00:00:00"/>
    <s v="Fuimaono"/>
    <s v="Female"/>
    <s v="Vaimoso"/>
    <n v="7701311"/>
    <s v="Nuu"/>
    <x v="0"/>
    <x v="0"/>
    <x v="0"/>
    <x v="38"/>
    <x v="0"/>
    <n v="10"/>
    <x v="0"/>
    <x v="5"/>
    <m/>
  </r>
  <r>
    <d v="2025-06-05T00:00:00"/>
    <s v="Sagifili Fialelei"/>
    <s v="Male"/>
    <s v="Sataoa"/>
    <n v="0"/>
    <s v="Nuu"/>
    <x v="0"/>
    <x v="0"/>
    <x v="0"/>
    <x v="38"/>
    <x v="0"/>
    <n v="5"/>
    <x v="0"/>
    <x v="4"/>
    <m/>
  </r>
  <r>
    <d v="2025-06-05T00:00:00"/>
    <s v="Tupua"/>
    <s v="Male"/>
    <s v="Malie"/>
    <n v="7338609"/>
    <s v="Nuu"/>
    <x v="0"/>
    <x v="0"/>
    <x v="0"/>
    <x v="38"/>
    <x v="0"/>
    <n v="10"/>
    <x v="0"/>
    <x v="5"/>
    <m/>
  </r>
  <r>
    <d v="2025-07-05T00:00:00"/>
    <s v="Holy"/>
    <s v="Female"/>
    <s v="Vailele"/>
    <n v="7293568"/>
    <s v="Nuu"/>
    <x v="0"/>
    <x v="0"/>
    <x v="0"/>
    <x v="38"/>
    <x v="0"/>
    <n v="12"/>
    <x v="0"/>
    <x v="3"/>
    <m/>
  </r>
  <r>
    <d v="2025-07-05T00:00:00"/>
    <s v="Fuimaono"/>
    <s v="Female"/>
    <s v="Vaimoso"/>
    <n v="7701311"/>
    <s v="Nuu"/>
    <x v="0"/>
    <x v="0"/>
    <x v="0"/>
    <x v="38"/>
    <x v="0"/>
    <n v="10"/>
    <x v="0"/>
    <x v="5"/>
    <m/>
  </r>
  <r>
    <d v="2025-07-05T00:00:00"/>
    <s v="Mose Asani"/>
    <s v="Male"/>
    <s v="Moamoa"/>
    <n v="7738709"/>
    <s v="Nuu"/>
    <x v="0"/>
    <x v="0"/>
    <x v="0"/>
    <x v="38"/>
    <x v="0"/>
    <n v="2"/>
    <x v="0"/>
    <x v="6"/>
    <m/>
  </r>
  <r>
    <d v="2025-08-05T00:00:00"/>
    <s v="Irene"/>
    <s v="Female"/>
    <s v="Malie"/>
    <n v="7257983"/>
    <s v="Nuu"/>
    <x v="0"/>
    <x v="0"/>
    <x v="0"/>
    <x v="38"/>
    <x v="0"/>
    <n v="10"/>
    <x v="0"/>
    <x v="5"/>
    <m/>
  </r>
  <r>
    <d v="2025-08-05T00:00:00"/>
    <s v="Tapana"/>
    <s v="Male"/>
    <s v="Vaoala"/>
    <n v="7554688"/>
    <s v="Nuu"/>
    <x v="0"/>
    <x v="0"/>
    <x v="0"/>
    <x v="38"/>
    <x v="0"/>
    <n v="5"/>
    <x v="0"/>
    <x v="4"/>
    <m/>
  </r>
  <r>
    <d v="2025-09-05T00:00:00"/>
    <s v="Pata'u"/>
    <s v="Male"/>
    <s v="Vaimoso"/>
    <n v="7750244"/>
    <s v="Nuu"/>
    <x v="0"/>
    <x v="0"/>
    <x v="0"/>
    <x v="38"/>
    <x v="0"/>
    <n v="12"/>
    <x v="0"/>
    <x v="3"/>
    <m/>
  </r>
  <r>
    <d v="2025-09-05T00:00:00"/>
    <s v="Vaialia"/>
    <s v="Male"/>
    <s v="Vaitele"/>
    <n v="0"/>
    <s v="Nuu"/>
    <x v="0"/>
    <x v="0"/>
    <x v="0"/>
    <x v="38"/>
    <x v="0"/>
    <n v="10"/>
    <x v="0"/>
    <x v="5"/>
    <m/>
  </r>
  <r>
    <d v="2025-09-05T00:00:00"/>
    <s v="Lini"/>
    <s v="Female"/>
    <s v="Fasitoo Uta"/>
    <n v="7262212"/>
    <s v="Nuu"/>
    <x v="0"/>
    <x v="0"/>
    <x v="0"/>
    <x v="38"/>
    <x v="0"/>
    <n v="10"/>
    <x v="0"/>
    <x v="5"/>
    <m/>
  </r>
  <r>
    <s v="13/5/2025"/>
    <s v="Naite"/>
    <s v="Female"/>
    <s v="Nuu fou"/>
    <n v="7761280"/>
    <s v="Nuu"/>
    <x v="0"/>
    <x v="0"/>
    <x v="0"/>
    <x v="38"/>
    <x v="0"/>
    <n v="2"/>
    <x v="0"/>
    <x v="6"/>
    <m/>
  </r>
  <r>
    <s v="13/5/2025"/>
    <s v="Alefaio"/>
    <s v="Male"/>
    <s v="Aleisa"/>
    <n v="7770398"/>
    <s v="Nuu"/>
    <x v="0"/>
    <x v="0"/>
    <x v="0"/>
    <x v="38"/>
    <x v="0"/>
    <n v="5"/>
    <x v="0"/>
    <x v="4"/>
    <m/>
  </r>
  <r>
    <s v="13/5/2025"/>
    <s v="Fetaui Pulusi"/>
    <s v="Female"/>
    <s v="Aleisa"/>
    <n v="0"/>
    <s v="Nuu"/>
    <x v="0"/>
    <x v="0"/>
    <x v="0"/>
    <x v="38"/>
    <x v="0"/>
    <n v="30"/>
    <x v="0"/>
    <x v="7"/>
    <m/>
  </r>
  <r>
    <s v="14/5/2025"/>
    <s v="Fetaui Pulusi"/>
    <s v="Female"/>
    <s v="Aleisa"/>
    <n v="0"/>
    <s v="Nuu"/>
    <x v="0"/>
    <x v="0"/>
    <x v="0"/>
    <x v="38"/>
    <x v="0"/>
    <n v="15"/>
    <x v="0"/>
    <x v="18"/>
    <m/>
  </r>
  <r>
    <s v="14/5/2025"/>
    <s v="Tom "/>
    <s v="Male"/>
    <s v="Lotopa"/>
    <n v="7367111"/>
    <s v="Nuu"/>
    <x v="0"/>
    <x v="0"/>
    <x v="0"/>
    <x v="38"/>
    <x v="0"/>
    <n v="15"/>
    <x v="0"/>
    <x v="18"/>
    <m/>
  </r>
  <r>
    <s v="15/5/2025"/>
    <s v="Alefaio"/>
    <s v="Male"/>
    <s v="Aleisa"/>
    <n v="0"/>
    <s v="Nuu"/>
    <x v="0"/>
    <x v="0"/>
    <x v="0"/>
    <x v="38"/>
    <x v="0"/>
    <n v="10"/>
    <x v="0"/>
    <x v="5"/>
    <m/>
  </r>
  <r>
    <s v="16/5/2025"/>
    <s v="Faale"/>
    <s v="Female"/>
    <s v="Siusega"/>
    <n v="7369474"/>
    <s v="Nuu"/>
    <x v="0"/>
    <x v="0"/>
    <x v="0"/>
    <x v="38"/>
    <x v="0"/>
    <n v="10"/>
    <x v="0"/>
    <x v="5"/>
    <m/>
  </r>
  <r>
    <s v="16/5/2025"/>
    <s v="Elepise"/>
    <s v="Female"/>
    <s v="Vaivase Uta"/>
    <n v="7718864"/>
    <s v="Nuu"/>
    <x v="0"/>
    <x v="0"/>
    <x v="0"/>
    <x v="38"/>
    <x v="0"/>
    <n v="2"/>
    <x v="0"/>
    <x v="6"/>
    <m/>
  </r>
  <r>
    <s v="16/5/2025"/>
    <s v="Ninna"/>
    <s v="Female"/>
    <s v="Moamoa"/>
    <n v="0"/>
    <s v="Nuu"/>
    <x v="0"/>
    <x v="0"/>
    <x v="0"/>
    <x v="38"/>
    <x v="0"/>
    <n v="5"/>
    <x v="0"/>
    <x v="4"/>
    <m/>
  </r>
  <r>
    <s v="19/5/2027"/>
    <s v="Patau Vee"/>
    <s v="Male"/>
    <s v="Vaimoso"/>
    <n v="7750244"/>
    <s v="Nuu"/>
    <x v="0"/>
    <x v="0"/>
    <x v="0"/>
    <x v="38"/>
    <x v="0"/>
    <n v="5"/>
    <x v="0"/>
    <x v="4"/>
    <m/>
  </r>
  <r>
    <s v="19/5/2032"/>
    <s v="Sia Iulio"/>
    <s v="Female"/>
    <s v="Vailoa Faleata"/>
    <n v="7254476"/>
    <s v="Nuu"/>
    <x v="0"/>
    <x v="0"/>
    <x v="0"/>
    <x v="38"/>
    <x v="0"/>
    <n v="6"/>
    <x v="0"/>
    <x v="15"/>
    <m/>
  </r>
  <r>
    <s v="19/5/2040"/>
    <s v="Mercy School"/>
    <s v="Male"/>
    <s v="Togafuafua"/>
    <n v="7540706"/>
    <s v="Nuu"/>
    <x v="0"/>
    <x v="0"/>
    <x v="0"/>
    <x v="38"/>
    <x v="0"/>
    <n v="2"/>
    <x v="0"/>
    <x v="6"/>
    <m/>
  </r>
  <r>
    <s v="19/5/2025"/>
    <s v="Poto"/>
    <s v="Female"/>
    <s v="Vaitele"/>
    <n v="7726678"/>
    <s v="Nuu"/>
    <x v="0"/>
    <x v="0"/>
    <x v="0"/>
    <x v="38"/>
    <x v="0"/>
    <n v="12"/>
    <x v="0"/>
    <x v="3"/>
    <m/>
  </r>
  <r>
    <s v="19/5/2025"/>
    <s v="Peni"/>
    <s v="Male"/>
    <s v="Salamumu"/>
    <n v="7179664"/>
    <s v="Nuu"/>
    <x v="0"/>
    <x v="0"/>
    <x v="0"/>
    <x v="38"/>
    <x v="0"/>
    <n v="5"/>
    <x v="0"/>
    <x v="4"/>
    <m/>
  </r>
  <r>
    <s v="20/5/2025"/>
    <s v="Angels Corner"/>
    <s v="Female"/>
    <s v="Tufuiopa"/>
    <n v="7791092"/>
    <s v="Nuu"/>
    <x v="0"/>
    <x v="0"/>
    <x v="0"/>
    <x v="38"/>
    <x v="0"/>
    <n v="10"/>
    <x v="0"/>
    <x v="5"/>
    <m/>
  </r>
  <r>
    <s v="20/5/2025"/>
    <s v="Uaina"/>
    <s v="Female"/>
    <s v="Siumu"/>
    <n v="7516151"/>
    <s v="Nuu"/>
    <x v="0"/>
    <x v="0"/>
    <x v="0"/>
    <x v="38"/>
    <x v="0"/>
    <n v="40"/>
    <x v="0"/>
    <x v="0"/>
    <m/>
  </r>
  <r>
    <s v="21/5/2025"/>
    <s v="Holly"/>
    <s v="Female"/>
    <s v="Vailele"/>
    <n v="0"/>
    <s v="Nuu"/>
    <x v="0"/>
    <x v="0"/>
    <x v="0"/>
    <x v="38"/>
    <x v="0"/>
    <n v="4"/>
    <x v="0"/>
    <x v="1"/>
    <m/>
  </r>
  <r>
    <s v="21/5/2025"/>
    <s v="Alice"/>
    <s v="Female"/>
    <s v="Vailele"/>
    <n v="0"/>
    <s v="Nuu"/>
    <x v="0"/>
    <x v="0"/>
    <x v="0"/>
    <x v="38"/>
    <x v="0"/>
    <n v="3"/>
    <x v="0"/>
    <x v="14"/>
    <m/>
  </r>
  <r>
    <s v="21/5/2025"/>
    <s v="Asolua"/>
    <s v="Female"/>
    <s v="Papaloloa"/>
    <n v="7509954"/>
    <s v="Nuu"/>
    <x v="0"/>
    <x v="0"/>
    <x v="0"/>
    <x v="38"/>
    <x v="0"/>
    <n v="20"/>
    <x v="0"/>
    <x v="12"/>
    <m/>
  </r>
  <r>
    <s v="21/5/2025"/>
    <s v="Fetaui Pulusi"/>
    <s v="Female"/>
    <s v="Aleisa"/>
    <n v="0"/>
    <s v="Nuu"/>
    <x v="0"/>
    <x v="0"/>
    <x v="0"/>
    <x v="38"/>
    <x v="0"/>
    <n v="4"/>
    <x v="0"/>
    <x v="1"/>
    <m/>
  </r>
  <r>
    <s v="21/5/2025"/>
    <s v="Tipasa"/>
    <s v="Male"/>
    <s v="Tuanai"/>
    <n v="7761478"/>
    <s v="Nuu"/>
    <x v="0"/>
    <x v="0"/>
    <x v="0"/>
    <x v="38"/>
    <x v="0"/>
    <n v="10"/>
    <x v="0"/>
    <x v="5"/>
    <m/>
  </r>
  <r>
    <s v="22/5/2025"/>
    <s v="Malama"/>
    <s v="Female"/>
    <s v="Tapatapao"/>
    <n v="0"/>
    <s v="Nuu"/>
    <x v="0"/>
    <x v="0"/>
    <x v="0"/>
    <x v="38"/>
    <x v="0"/>
    <n v="4"/>
    <x v="0"/>
    <x v="1"/>
    <m/>
  </r>
  <r>
    <s v="22/5/2025"/>
    <s v="Ane"/>
    <s v="Female"/>
    <s v="Aleisa"/>
    <n v="0"/>
    <s v="Nuu"/>
    <x v="0"/>
    <x v="0"/>
    <x v="0"/>
    <x v="38"/>
    <x v="0"/>
    <n v="20"/>
    <x v="0"/>
    <x v="12"/>
    <m/>
  </r>
  <r>
    <s v="22/5/2025"/>
    <s v="Pita"/>
    <s v="Male"/>
    <s v="Falelauniu"/>
    <n v="7112737"/>
    <s v="Nuu"/>
    <x v="0"/>
    <x v="0"/>
    <x v="0"/>
    <x v="38"/>
    <x v="0"/>
    <n v="2"/>
    <x v="0"/>
    <x v="6"/>
    <m/>
  </r>
  <r>
    <s v="23/5/2025"/>
    <s v="To'i"/>
    <s v="Male"/>
    <s v="Vaitele Tai"/>
    <n v="7303200"/>
    <s v="Nuu"/>
    <x v="0"/>
    <x v="0"/>
    <x v="0"/>
    <x v="38"/>
    <x v="0"/>
    <n v="4"/>
    <x v="0"/>
    <x v="1"/>
    <m/>
  </r>
  <r>
    <s v="23/5/2025"/>
    <s v="Fetaui Pulusi"/>
    <s v="Female"/>
    <s v="Aleisa"/>
    <n v="0"/>
    <s v="Nuu"/>
    <x v="0"/>
    <x v="0"/>
    <x v="0"/>
    <x v="38"/>
    <x v="0"/>
    <n v="10"/>
    <x v="0"/>
    <x v="5"/>
    <m/>
  </r>
  <r>
    <s v="26/5/2025"/>
    <s v="Terisa"/>
    <s v="Female"/>
    <s v="Aleisa"/>
    <n v="7161175"/>
    <s v="Nuu"/>
    <x v="0"/>
    <x v="0"/>
    <x v="0"/>
    <x v="38"/>
    <x v="0"/>
    <n v="10"/>
    <x v="0"/>
    <x v="5"/>
    <m/>
  </r>
  <r>
    <s v="26/5/2025"/>
    <s v="Urima"/>
    <s v="Female"/>
    <s v="Vaitele Fou"/>
    <n v="7765725"/>
    <s v="Nuu"/>
    <x v="0"/>
    <x v="0"/>
    <x v="0"/>
    <x v="38"/>
    <x v="0"/>
    <n v="10"/>
    <x v="0"/>
    <x v="5"/>
    <m/>
  </r>
  <r>
    <s v="27/5/2025"/>
    <s v="Jessie"/>
    <s v="Female"/>
    <s v="Saanapu"/>
    <n v="0"/>
    <s v="Nuu"/>
    <x v="0"/>
    <x v="0"/>
    <x v="0"/>
    <x v="38"/>
    <x v="0"/>
    <n v="30"/>
    <x v="0"/>
    <x v="7"/>
    <m/>
  </r>
  <r>
    <s v="27/5/2025"/>
    <s v="Maselino"/>
    <s v="Male"/>
    <s v="Alafua"/>
    <n v="0"/>
    <s v="Nuu"/>
    <x v="0"/>
    <x v="0"/>
    <x v="0"/>
    <x v="38"/>
    <x v="0"/>
    <n v="10"/>
    <x v="0"/>
    <x v="5"/>
    <m/>
  </r>
  <r>
    <s v="27/5/2025"/>
    <s v="Filo"/>
    <s v="Male"/>
    <s v="Ululoloa"/>
    <n v="7183508"/>
    <s v="Nuu"/>
    <x v="0"/>
    <x v="0"/>
    <x v="0"/>
    <x v="38"/>
    <x v="0"/>
    <n v="4"/>
    <x v="0"/>
    <x v="1"/>
    <m/>
  </r>
  <r>
    <s v="28/5/2025"/>
    <s v="Saleimoa Vaai"/>
    <s v="Male"/>
    <s v="Asau"/>
    <n v="7609090"/>
    <s v="Nuu"/>
    <x v="0"/>
    <x v="0"/>
    <x v="0"/>
    <x v="38"/>
    <x v="0"/>
    <n v="20"/>
    <x v="0"/>
    <x v="12"/>
    <m/>
  </r>
  <r>
    <s v="28/5/2025"/>
    <s v="Chiks"/>
    <s v="Male"/>
    <s v="Nuu fou"/>
    <n v="0"/>
    <s v="Nuu"/>
    <x v="0"/>
    <x v="0"/>
    <x v="0"/>
    <x v="38"/>
    <x v="0"/>
    <n v="20"/>
    <x v="0"/>
    <x v="5"/>
    <m/>
  </r>
  <r>
    <s v="29/5/2025"/>
    <s v="Pauna"/>
    <s v="Female"/>
    <s v="Aleisa"/>
    <n v="0"/>
    <s v="Nuu"/>
    <x v="0"/>
    <x v="0"/>
    <x v="0"/>
    <x v="38"/>
    <x v="0"/>
    <n v="10"/>
    <x v="0"/>
    <x v="5"/>
    <m/>
  </r>
  <r>
    <s v="29/5/2025"/>
    <s v="Tom Ah Yen"/>
    <s v="Male"/>
    <s v="Lotopa"/>
    <n v="0"/>
    <s v="Nuu"/>
    <x v="0"/>
    <x v="0"/>
    <x v="0"/>
    <x v="38"/>
    <x v="0"/>
    <n v="10"/>
    <x v="0"/>
    <x v="5"/>
    <m/>
  </r>
  <r>
    <d v="2025-02-05T00:00:00"/>
    <s v="Chris"/>
    <s v="Male"/>
    <s v="Vaiala"/>
    <n v="7527681"/>
    <s v="Nuu"/>
    <x v="1"/>
    <x v="27"/>
    <x v="27"/>
    <x v="40"/>
    <x v="0"/>
    <n v="5"/>
    <x v="0"/>
    <x v="4"/>
    <m/>
  </r>
  <r>
    <d v="2025-02-05T00:00:00"/>
    <s v="Lineta"/>
    <s v="Female"/>
    <s v="Salesatele"/>
    <n v="7172089"/>
    <s v="Nuu"/>
    <x v="1"/>
    <x v="27"/>
    <x v="27"/>
    <x v="40"/>
    <x v="0"/>
    <n v="3"/>
    <x v="0"/>
    <x v="14"/>
    <m/>
  </r>
  <r>
    <s v="13/5/2025"/>
    <s v="Naite"/>
    <s v="Female"/>
    <s v="Nuu fou"/>
    <n v="7761280"/>
    <s v="Nuu"/>
    <x v="0"/>
    <x v="16"/>
    <x v="16"/>
    <x v="14"/>
    <x v="0"/>
    <n v="3"/>
    <x v="0"/>
    <x v="14"/>
    <m/>
  </r>
  <r>
    <s v="16/5/2025"/>
    <s v="Elepise"/>
    <s v="Female"/>
    <s v="Vaivase Uta"/>
    <n v="7718864"/>
    <s v="Nuu"/>
    <x v="0"/>
    <x v="16"/>
    <x v="16"/>
    <x v="14"/>
    <x v="0"/>
    <n v="3"/>
    <x v="0"/>
    <x v="14"/>
    <m/>
  </r>
  <r>
    <s v="16/5/2025"/>
    <s v="Rajinder"/>
    <s v="Female"/>
    <s v="Vaivase"/>
    <n v="7343387"/>
    <s v="Nuu"/>
    <x v="0"/>
    <x v="16"/>
    <x v="16"/>
    <x v="14"/>
    <x v="0"/>
    <n v="2"/>
    <x v="0"/>
    <x v="6"/>
    <m/>
  </r>
  <r>
    <s v="21/5/2025"/>
    <s v="Mafutaga"/>
    <s v="Female"/>
    <s v="Tuanai"/>
    <n v="0"/>
    <s v="Nuu"/>
    <x v="0"/>
    <x v="16"/>
    <x v="16"/>
    <x v="14"/>
    <x v="0"/>
    <n v="4"/>
    <x v="0"/>
    <x v="1"/>
    <m/>
  </r>
  <r>
    <s v="21/5/2025"/>
    <s v="Alice"/>
    <s v="Female"/>
    <s v="Vailele"/>
    <n v="0"/>
    <s v="Nuu"/>
    <x v="0"/>
    <x v="16"/>
    <x v="16"/>
    <x v="14"/>
    <x v="0"/>
    <n v="3"/>
    <x v="0"/>
    <x v="14"/>
    <m/>
  </r>
  <r>
    <s v="16/6/2025"/>
    <s v="Leslie"/>
    <s v="Male"/>
    <s v="Faleula"/>
    <n v="0"/>
    <s v="Nuu"/>
    <x v="4"/>
    <x v="36"/>
    <x v="37"/>
    <x v="53"/>
    <x v="0"/>
    <n v="5"/>
    <x v="3"/>
    <x v="2"/>
    <m/>
  </r>
  <r>
    <d v="2025-03-06T00:00:00"/>
    <s v="Sagaga College"/>
    <s v="Male"/>
    <s v="Afega"/>
    <n v="7777956"/>
    <s v="Nuu"/>
    <x v="1"/>
    <x v="1"/>
    <x v="1"/>
    <x v="1"/>
    <x v="0"/>
    <n v="3"/>
    <x v="0"/>
    <x v="14"/>
    <m/>
  </r>
  <r>
    <d v="2025-10-06T00:00:00"/>
    <s v="Malama Ah John"/>
    <s v="Female"/>
    <s v="Afega"/>
    <n v="7254987"/>
    <s v="Nuu"/>
    <x v="1"/>
    <x v="1"/>
    <x v="1"/>
    <x v="1"/>
    <x v="0"/>
    <n v="2"/>
    <x v="0"/>
    <x v="6"/>
    <m/>
  </r>
  <r>
    <d v="2025-10-06T00:00:00"/>
    <s v="Viliamu"/>
    <s v="Male"/>
    <s v="Ulutogia"/>
    <n v="7251717"/>
    <s v="Nuu"/>
    <x v="1"/>
    <x v="1"/>
    <x v="1"/>
    <x v="1"/>
    <x v="0"/>
    <n v="6"/>
    <x v="0"/>
    <x v="15"/>
    <m/>
  </r>
  <r>
    <d v="2025-06-13T00:00:00"/>
    <s v="Maka Sapolu"/>
    <s v="Male"/>
    <s v="Motootua"/>
    <n v="7611981"/>
    <s v="Nuu"/>
    <x v="1"/>
    <x v="1"/>
    <x v="1"/>
    <x v="1"/>
    <x v="0"/>
    <n v="4"/>
    <x v="0"/>
    <x v="1"/>
    <m/>
  </r>
  <r>
    <d v="2025-06-19T00:00:00"/>
    <s v="Manila"/>
    <s v="Female"/>
    <s v="Leulumoega Tuai"/>
    <n v="7294518"/>
    <s v="Nuu"/>
    <x v="1"/>
    <x v="1"/>
    <x v="1"/>
    <x v="1"/>
    <x v="0"/>
    <n v="2"/>
    <x v="0"/>
    <x v="6"/>
    <m/>
  </r>
  <r>
    <d v="2025-04-06T00:00:00"/>
    <s v="Panorama"/>
    <s v="Male"/>
    <s v="Malua"/>
    <n v="0"/>
    <s v="Nuu"/>
    <x v="2"/>
    <x v="2"/>
    <x v="2"/>
    <x v="2"/>
    <x v="0"/>
    <n v="2"/>
    <x v="0"/>
    <x v="6"/>
    <m/>
  </r>
  <r>
    <d v="2025-10-06T00:00:00"/>
    <s v="Onosai"/>
    <s v="Male"/>
    <s v="Aleisa"/>
    <n v="0"/>
    <s v="Nuu"/>
    <x v="2"/>
    <x v="2"/>
    <x v="2"/>
    <x v="2"/>
    <x v="0"/>
    <n v="34"/>
    <x v="0"/>
    <x v="40"/>
    <m/>
  </r>
  <r>
    <s v="23/6/2025"/>
    <s v="Dorothy"/>
    <s v="Female"/>
    <s v="Vaitele Fou"/>
    <n v="0"/>
    <s v="Nuu"/>
    <x v="2"/>
    <x v="2"/>
    <x v="2"/>
    <x v="2"/>
    <x v="0"/>
    <n v="2"/>
    <x v="0"/>
    <x v="6"/>
    <m/>
  </r>
  <r>
    <d v="2025-03-06T00:00:00"/>
    <s v="Ivona"/>
    <s v="Female"/>
    <s v="Faleula"/>
    <n v="0"/>
    <s v="Nuu"/>
    <x v="0"/>
    <x v="3"/>
    <x v="3"/>
    <x v="3"/>
    <x v="0"/>
    <n v="10"/>
    <x v="0"/>
    <x v="5"/>
    <m/>
  </r>
  <r>
    <d v="2025-04-06T00:00:00"/>
    <s v="Eloni"/>
    <s v="Female"/>
    <s v="Papaloloa"/>
    <n v="0"/>
    <s v="Nuu"/>
    <x v="0"/>
    <x v="3"/>
    <x v="3"/>
    <x v="3"/>
    <x v="0"/>
    <n v="6"/>
    <x v="0"/>
    <x v="15"/>
    <m/>
  </r>
  <r>
    <d v="2025-04-06T00:00:00"/>
    <s v="Telesia"/>
    <s v="Female"/>
    <s v="Moamoa"/>
    <n v="0"/>
    <s v="Nuu"/>
    <x v="0"/>
    <x v="3"/>
    <x v="3"/>
    <x v="3"/>
    <x v="0"/>
    <n v="50"/>
    <x v="0"/>
    <x v="10"/>
    <m/>
  </r>
  <r>
    <d v="2025-06-04T00:00:00"/>
    <s v="Ane Te'o"/>
    <s v="Female"/>
    <s v="Nuu"/>
    <n v="0"/>
    <s v="Nuu"/>
    <x v="0"/>
    <x v="3"/>
    <x v="3"/>
    <x v="3"/>
    <x v="0"/>
    <n v="16"/>
    <x v="0"/>
    <x v="34"/>
    <n v="2178759"/>
  </r>
  <r>
    <d v="2025-05-06T00:00:00"/>
    <s v="Laulu"/>
    <s v="Male"/>
    <s v="Vaivase"/>
    <n v="0"/>
    <s v="Nuu"/>
    <x v="0"/>
    <x v="3"/>
    <x v="3"/>
    <x v="3"/>
    <x v="0"/>
    <n v="2"/>
    <x v="0"/>
    <x v="6"/>
    <m/>
  </r>
  <r>
    <d v="2025-05-06T00:00:00"/>
    <s v="Patrick "/>
    <s v="Male"/>
    <s v="Lepea"/>
    <n v="0"/>
    <s v="Nuu"/>
    <x v="0"/>
    <x v="3"/>
    <x v="3"/>
    <x v="3"/>
    <x v="0"/>
    <n v="6"/>
    <x v="0"/>
    <x v="15"/>
    <m/>
  </r>
  <r>
    <d v="2025-05-06T00:00:00"/>
    <s v="Sieni"/>
    <s v="Female"/>
    <s v="Tuanai"/>
    <n v="0"/>
    <s v="Nuu"/>
    <x v="0"/>
    <x v="3"/>
    <x v="3"/>
    <x v="3"/>
    <x v="0"/>
    <n v="10"/>
    <x v="0"/>
    <x v="5"/>
    <m/>
  </r>
  <r>
    <d v="2025-06-06T00:00:00"/>
    <s v="Seluia"/>
    <s v="Male"/>
    <s v="Vaitele uta"/>
    <n v="0"/>
    <s v="Nuu"/>
    <x v="0"/>
    <x v="3"/>
    <x v="3"/>
    <x v="3"/>
    <x v="0"/>
    <n v="4"/>
    <x v="0"/>
    <x v="1"/>
    <m/>
  </r>
  <r>
    <d v="2025-06-06T00:00:00"/>
    <s v="Tulia"/>
    <s v="Female"/>
    <s v="Vailele"/>
    <n v="0"/>
    <s v="Nuu"/>
    <x v="0"/>
    <x v="3"/>
    <x v="3"/>
    <x v="3"/>
    <x v="0"/>
    <n v="10"/>
    <x v="0"/>
    <x v="5"/>
    <m/>
  </r>
  <r>
    <d v="2025-10-06T00:00:00"/>
    <s v="Lesina"/>
    <s v="Female"/>
    <s v="Apaula Lalovaea"/>
    <n v="0"/>
    <s v="Nuu"/>
    <x v="0"/>
    <x v="3"/>
    <x v="3"/>
    <x v="3"/>
    <x v="0"/>
    <n v="2"/>
    <x v="0"/>
    <x v="6"/>
    <m/>
  </r>
  <r>
    <d v="2025-11-06T00:00:00"/>
    <s v="Loto"/>
    <s v="Male"/>
    <s v="Vaivase"/>
    <n v="0"/>
    <s v="Nuu"/>
    <x v="0"/>
    <x v="3"/>
    <x v="3"/>
    <x v="3"/>
    <x v="0"/>
    <n v="10"/>
    <x v="0"/>
    <x v="5"/>
    <m/>
  </r>
  <r>
    <d v="2025-12-06T00:00:00"/>
    <s v="Sam"/>
    <s v="Male"/>
    <s v="Vaimoso"/>
    <n v="0"/>
    <s v="Nuu"/>
    <x v="0"/>
    <x v="3"/>
    <x v="3"/>
    <x v="3"/>
    <x v="0"/>
    <n v="4"/>
    <x v="0"/>
    <x v="1"/>
    <m/>
  </r>
  <r>
    <d v="2025-12-06T00:00:00"/>
    <s v="Sausoo"/>
    <s v="Male"/>
    <s v="Alafua"/>
    <n v="0"/>
    <s v="Nuu"/>
    <x v="0"/>
    <x v="3"/>
    <x v="3"/>
    <x v="3"/>
    <x v="0"/>
    <n v="80"/>
    <x v="0"/>
    <x v="19"/>
    <m/>
  </r>
  <r>
    <d v="2025-12-06T00:00:00"/>
    <s v="SDA"/>
    <s v="Male"/>
    <s v="Magiagi"/>
    <n v="0"/>
    <s v="Nuu"/>
    <x v="0"/>
    <x v="3"/>
    <x v="3"/>
    <x v="3"/>
    <x v="0"/>
    <n v="150"/>
    <x v="0"/>
    <x v="23"/>
    <m/>
  </r>
  <r>
    <s v="13/6/2025"/>
    <s v="Alauni"/>
    <s v="Male"/>
    <s v="Vaisinago"/>
    <n v="0"/>
    <s v="Nuu"/>
    <x v="0"/>
    <x v="3"/>
    <x v="3"/>
    <x v="3"/>
    <x v="0"/>
    <n v="10"/>
    <x v="0"/>
    <x v="5"/>
    <m/>
  </r>
  <r>
    <s v="16/6/2025"/>
    <s v="Ana"/>
    <s v="Female"/>
    <s v="Faleula"/>
    <n v="7773211"/>
    <s v="Nuu"/>
    <x v="0"/>
    <x v="3"/>
    <x v="3"/>
    <x v="3"/>
    <x v="0"/>
    <n v="5"/>
    <x v="0"/>
    <x v="4"/>
    <m/>
  </r>
  <r>
    <s v="16/6/2025"/>
    <s v="Vaasiliega Saimoa"/>
    <s v="Male"/>
    <s v="Palauli"/>
    <n v="7262398"/>
    <s v="Nuu"/>
    <x v="0"/>
    <x v="3"/>
    <x v="3"/>
    <x v="3"/>
    <x v="0"/>
    <n v="80"/>
    <x v="0"/>
    <x v="19"/>
    <m/>
  </r>
  <r>
    <s v="17/6/2025"/>
    <s v="Oliva Delicious"/>
    <s v="Female"/>
    <s v="Lotopa"/>
    <n v="0"/>
    <s v="Nuu"/>
    <x v="0"/>
    <x v="3"/>
    <x v="3"/>
    <x v="3"/>
    <x v="0"/>
    <n v="6"/>
    <x v="0"/>
    <x v="15"/>
    <m/>
  </r>
  <r>
    <s v="17/6/2025"/>
    <s v="Fata"/>
    <s v="Male"/>
    <s v="Afega"/>
    <n v="0"/>
    <s v="Nuu"/>
    <x v="0"/>
    <x v="3"/>
    <x v="3"/>
    <x v="3"/>
    <x v="0"/>
    <n v="10"/>
    <x v="0"/>
    <x v="5"/>
    <m/>
  </r>
  <r>
    <s v="18/6/2025"/>
    <s v="Felise"/>
    <s v="Male"/>
    <s v="Faleula"/>
    <n v="0"/>
    <s v="Nuu"/>
    <x v="0"/>
    <x v="3"/>
    <x v="3"/>
    <x v="3"/>
    <x v="0"/>
    <n v="40"/>
    <x v="0"/>
    <x v="0"/>
    <m/>
  </r>
  <r>
    <s v="19/6/2025"/>
    <s v="Nixon"/>
    <s v="Male"/>
    <s v="Aleisa"/>
    <n v="7686558"/>
    <s v="Nuu"/>
    <x v="0"/>
    <x v="3"/>
    <x v="3"/>
    <x v="3"/>
    <x v="0"/>
    <n v="10"/>
    <x v="0"/>
    <x v="5"/>
    <m/>
  </r>
  <r>
    <s v="19/6/2025"/>
    <s v="Malama"/>
    <s v="Female"/>
    <s v="Tapatapao"/>
    <n v="7626254"/>
    <s v="Nuu"/>
    <x v="0"/>
    <x v="3"/>
    <x v="3"/>
    <x v="3"/>
    <x v="0"/>
    <n v="4"/>
    <x v="0"/>
    <x v="1"/>
    <m/>
  </r>
  <r>
    <s v="20/6/2025"/>
    <s v="Taliao"/>
    <s v="Male"/>
    <s v="Afega"/>
    <n v="7220050"/>
    <s v="Nuu"/>
    <x v="0"/>
    <x v="3"/>
    <x v="3"/>
    <x v="3"/>
    <x v="0"/>
    <n v="50"/>
    <x v="0"/>
    <x v="10"/>
    <m/>
  </r>
  <r>
    <s v="20/6/2025"/>
    <s v="SDA"/>
    <s v="Male"/>
    <s v="Magiagi"/>
    <n v="0"/>
    <s v="Nuu"/>
    <x v="0"/>
    <x v="3"/>
    <x v="3"/>
    <x v="3"/>
    <x v="0"/>
    <n v="50"/>
    <x v="0"/>
    <x v="10"/>
    <m/>
  </r>
  <r>
    <s v="23/6/2025"/>
    <s v="Sose"/>
    <s v="Female"/>
    <s v="Falelauniu"/>
    <n v="0"/>
    <s v="Nuu"/>
    <x v="0"/>
    <x v="3"/>
    <x v="3"/>
    <x v="3"/>
    <x v="0"/>
    <n v="45"/>
    <x v="0"/>
    <x v="45"/>
    <m/>
  </r>
  <r>
    <s v="24/6/2025"/>
    <s v="Leone"/>
    <s v="Male"/>
    <s v="Vaitele uta"/>
    <n v="0"/>
    <s v="Nuu"/>
    <x v="0"/>
    <x v="3"/>
    <x v="3"/>
    <x v="3"/>
    <x v="0"/>
    <n v="5"/>
    <x v="0"/>
    <x v="4"/>
    <m/>
  </r>
  <r>
    <s v="25/6/2025"/>
    <s v="Samuelu"/>
    <s v="Male"/>
    <s v="Tafaigata"/>
    <n v="0"/>
    <s v="Nuu"/>
    <x v="0"/>
    <x v="3"/>
    <x v="3"/>
    <x v="3"/>
    <x v="0"/>
    <n v="10"/>
    <x v="0"/>
    <x v="5"/>
    <m/>
  </r>
  <r>
    <s v="25/6/2025"/>
    <s v="Meki"/>
    <s v="Male"/>
    <s v="Saanapu"/>
    <n v="0"/>
    <s v="Nuu"/>
    <x v="0"/>
    <x v="3"/>
    <x v="3"/>
    <x v="3"/>
    <x v="0"/>
    <n v="4"/>
    <x v="0"/>
    <x v="1"/>
    <m/>
  </r>
  <r>
    <s v="25/6/2025"/>
    <s v="Makerita"/>
    <s v="Female"/>
    <s v="Vaitele Fou"/>
    <n v="0"/>
    <s v="Nuu"/>
    <x v="0"/>
    <x v="3"/>
    <x v="3"/>
    <x v="3"/>
    <x v="0"/>
    <n v="10"/>
    <x v="0"/>
    <x v="5"/>
    <m/>
  </r>
  <r>
    <s v="26/6/2025"/>
    <s v="Ami"/>
    <s v="Male"/>
    <s v="Falelauniu"/>
    <n v="0"/>
    <s v="Nuu"/>
    <x v="0"/>
    <x v="3"/>
    <x v="3"/>
    <x v="3"/>
    <x v="0"/>
    <n v="6"/>
    <x v="0"/>
    <x v="15"/>
    <m/>
  </r>
  <r>
    <d v="2025-06-04T00:00:00"/>
    <s v="Ane Te'o"/>
    <s v="Female"/>
    <s v="Nuu"/>
    <n v="0"/>
    <s v="Aleisa"/>
    <x v="3"/>
    <x v="4"/>
    <x v="4"/>
    <x v="4"/>
    <x v="7"/>
    <n v="6"/>
    <x v="5"/>
    <x v="17"/>
    <n v="2178758"/>
  </r>
  <r>
    <s v="16/6/2025"/>
    <s v="Leslie"/>
    <s v="Male"/>
    <s v="Faleula"/>
    <n v="0"/>
    <s v="Nuu"/>
    <x v="3"/>
    <x v="4"/>
    <x v="4"/>
    <x v="4"/>
    <x v="0"/>
    <n v="5"/>
    <x v="0"/>
    <x v="4"/>
    <m/>
  </r>
  <r>
    <d v="2025-03-06T00:00:00"/>
    <s v="Iosefa Tuia"/>
    <s v="Male"/>
    <s v="Fusi"/>
    <n v="7234044"/>
    <s v="Nuu"/>
    <x v="0"/>
    <x v="28"/>
    <x v="28"/>
    <x v="41"/>
    <x v="0"/>
    <n v="10"/>
    <x v="0"/>
    <x v="5"/>
    <m/>
  </r>
  <r>
    <d v="2025-05-06T00:00:00"/>
    <s v="Sieni"/>
    <s v="Female"/>
    <s v="Tuanai"/>
    <n v="0"/>
    <s v="Nuu"/>
    <x v="0"/>
    <x v="28"/>
    <x v="28"/>
    <x v="41"/>
    <x v="0"/>
    <n v="10"/>
    <x v="0"/>
    <x v="5"/>
    <m/>
  </r>
  <r>
    <d v="2025-09-06T00:00:00"/>
    <s v="Ana"/>
    <s v="Female"/>
    <s v="Tiapapata"/>
    <n v="0"/>
    <s v="Nuu"/>
    <x v="0"/>
    <x v="28"/>
    <x v="28"/>
    <x v="41"/>
    <x v="0"/>
    <n v="30"/>
    <x v="0"/>
    <x v="7"/>
    <m/>
  </r>
  <r>
    <d v="2025-12-06T00:00:00"/>
    <s v="Sam"/>
    <s v="Male"/>
    <s v="Vaimoso"/>
    <n v="0"/>
    <s v="Nuu"/>
    <x v="0"/>
    <x v="28"/>
    <x v="28"/>
    <x v="41"/>
    <x v="0"/>
    <n v="4"/>
    <x v="0"/>
    <x v="1"/>
    <m/>
  </r>
  <r>
    <d v="2025-12-06T00:00:00"/>
    <s v="SDA"/>
    <s v="Male"/>
    <s v="Magiagi"/>
    <n v="0"/>
    <s v="Nuu"/>
    <x v="0"/>
    <x v="28"/>
    <x v="28"/>
    <x v="41"/>
    <x v="0"/>
    <n v="150"/>
    <x v="0"/>
    <x v="23"/>
    <m/>
  </r>
  <r>
    <s v="13/6/2025"/>
    <s v="Alauni"/>
    <s v="Male"/>
    <s v="Vaisinago"/>
    <n v="0"/>
    <s v="Nuu"/>
    <x v="0"/>
    <x v="28"/>
    <x v="28"/>
    <x v="41"/>
    <x v="0"/>
    <n v="10"/>
    <x v="0"/>
    <x v="5"/>
    <m/>
  </r>
  <r>
    <s v="18/6/2025"/>
    <s v="Ben"/>
    <s v="Male"/>
    <s v="Leulumoega"/>
    <n v="0"/>
    <s v="Nuu"/>
    <x v="0"/>
    <x v="28"/>
    <x v="28"/>
    <x v="41"/>
    <x v="0"/>
    <n v="2"/>
    <x v="0"/>
    <x v="6"/>
    <m/>
  </r>
  <r>
    <s v="20/6/2025"/>
    <s v="Deon"/>
    <s v="Male"/>
    <s v="Vaoala"/>
    <n v="7265361"/>
    <s v="Nuu"/>
    <x v="0"/>
    <x v="28"/>
    <x v="28"/>
    <x v="41"/>
    <x v="0"/>
    <n v="3"/>
    <x v="0"/>
    <x v="14"/>
    <m/>
  </r>
  <r>
    <s v="25/6/2025"/>
    <s v="Ruby Fuimaono"/>
    <s v="Female"/>
    <s v="Falealili"/>
    <n v="0"/>
    <s v="Nuu"/>
    <x v="0"/>
    <x v="28"/>
    <x v="28"/>
    <x v="41"/>
    <x v="0"/>
    <n v="20"/>
    <x v="0"/>
    <x v="12"/>
    <m/>
  </r>
  <r>
    <d v="2025-03-06T00:00:00"/>
    <s v="Iosefa Tuia"/>
    <s v="Male"/>
    <s v="Fusi"/>
    <n v="7234044"/>
    <s v="Nuu"/>
    <x v="0"/>
    <x v="29"/>
    <x v="29"/>
    <x v="42"/>
    <x v="0"/>
    <n v="10"/>
    <x v="0"/>
    <x v="5"/>
    <m/>
  </r>
  <r>
    <d v="2025-05-06T00:00:00"/>
    <s v="Sieni"/>
    <s v="Female"/>
    <s v="Tuanai"/>
    <n v="0"/>
    <s v="Nuu"/>
    <x v="0"/>
    <x v="29"/>
    <x v="29"/>
    <x v="42"/>
    <x v="0"/>
    <n v="10"/>
    <x v="0"/>
    <x v="5"/>
    <m/>
  </r>
  <r>
    <d v="2025-06-06T00:00:00"/>
    <s v="Atenai"/>
    <s v="Female"/>
    <s v="Lotofaga Safata"/>
    <n v="0"/>
    <s v="Nuu"/>
    <x v="0"/>
    <x v="29"/>
    <x v="29"/>
    <x v="42"/>
    <x v="0"/>
    <n v="2"/>
    <x v="0"/>
    <x v="6"/>
    <m/>
  </r>
  <r>
    <d v="2025-09-06T00:00:00"/>
    <s v="Ana"/>
    <s v="Female"/>
    <s v="Tiapapata"/>
    <n v="0"/>
    <s v="Nuu"/>
    <x v="0"/>
    <x v="29"/>
    <x v="29"/>
    <x v="42"/>
    <x v="0"/>
    <n v="30"/>
    <x v="0"/>
    <x v="7"/>
    <m/>
  </r>
  <r>
    <s v="18/6/2025"/>
    <s v="Ben"/>
    <s v="Male"/>
    <s v="Leulumoega"/>
    <n v="0"/>
    <s v="Nuu"/>
    <x v="0"/>
    <x v="29"/>
    <x v="29"/>
    <x v="42"/>
    <x v="0"/>
    <n v="2"/>
    <x v="0"/>
    <x v="6"/>
    <m/>
  </r>
  <r>
    <s v="20/6/2025"/>
    <s v="Deon"/>
    <s v="Male"/>
    <s v="Vaoala"/>
    <n v="7265361"/>
    <s v="Nuu"/>
    <x v="0"/>
    <x v="29"/>
    <x v="29"/>
    <x v="42"/>
    <x v="0"/>
    <n v="3"/>
    <x v="0"/>
    <x v="14"/>
    <m/>
  </r>
  <r>
    <s v="20/6/2025"/>
    <s v="SDA"/>
    <s v="Male"/>
    <s v="Magiagi"/>
    <n v="0"/>
    <s v="Nuu"/>
    <x v="0"/>
    <x v="29"/>
    <x v="29"/>
    <x v="42"/>
    <x v="0"/>
    <n v="50"/>
    <x v="0"/>
    <x v="10"/>
    <m/>
  </r>
  <r>
    <s v="16/6/2025"/>
    <s v="Leslie"/>
    <s v="Male"/>
    <s v="Faleula"/>
    <n v="0"/>
    <s v="Nuu"/>
    <x v="4"/>
    <x v="30"/>
    <x v="30"/>
    <x v="43"/>
    <x v="5"/>
    <n v="5"/>
    <x v="8"/>
    <x v="8"/>
    <m/>
  </r>
  <r>
    <d v="2025-03-06T00:00:00"/>
    <s v="Nathan"/>
    <s v="Male"/>
    <s v="Vaitele Fou"/>
    <n v="0"/>
    <s v="Nuu"/>
    <x v="0"/>
    <x v="0"/>
    <x v="0"/>
    <x v="44"/>
    <x v="0"/>
    <n v="10"/>
    <x v="0"/>
    <x v="5"/>
    <m/>
  </r>
  <r>
    <d v="2025-05-06T00:00:00"/>
    <s v="Mano"/>
    <s v="Male"/>
    <s v="Siumu"/>
    <n v="0"/>
    <s v="Nuu"/>
    <x v="0"/>
    <x v="0"/>
    <x v="0"/>
    <x v="44"/>
    <x v="0"/>
    <n v="70"/>
    <x v="0"/>
    <x v="39"/>
    <m/>
  </r>
  <r>
    <d v="2025-12-06T00:00:00"/>
    <s v="Tea Laulu"/>
    <s v="Male"/>
    <s v="Moataa"/>
    <n v="0"/>
    <s v="Nuu"/>
    <x v="0"/>
    <x v="0"/>
    <x v="0"/>
    <x v="44"/>
    <x v="0"/>
    <n v="2"/>
    <x v="0"/>
    <x v="6"/>
    <m/>
  </r>
  <r>
    <d v="2025-12-06T00:00:00"/>
    <s v="Sam"/>
    <s v="Male"/>
    <s v="Vaimoso"/>
    <n v="0"/>
    <s v="Nuu"/>
    <x v="0"/>
    <x v="0"/>
    <x v="0"/>
    <x v="44"/>
    <x v="0"/>
    <n v="5"/>
    <x v="0"/>
    <x v="4"/>
    <m/>
  </r>
  <r>
    <s v="13/6/2025"/>
    <s v="Alauni"/>
    <s v="Male"/>
    <s v="Vaisinago"/>
    <n v="0"/>
    <s v="Nuu"/>
    <x v="0"/>
    <x v="0"/>
    <x v="0"/>
    <x v="44"/>
    <x v="0"/>
    <n v="10"/>
    <x v="0"/>
    <x v="5"/>
    <m/>
  </r>
  <r>
    <s v="17/6/2025"/>
    <s v="Oliva Delicious"/>
    <s v="Female"/>
    <s v="Lotopa"/>
    <n v="0"/>
    <s v="Nuu"/>
    <x v="0"/>
    <x v="0"/>
    <x v="0"/>
    <x v="44"/>
    <x v="0"/>
    <n v="6"/>
    <x v="0"/>
    <x v="15"/>
    <m/>
  </r>
  <r>
    <d v="2025-10-06T00:00:00"/>
    <s v="Onosai"/>
    <s v="Male"/>
    <s v="Aleisa"/>
    <n v="0"/>
    <s v="Nuu"/>
    <x v="2"/>
    <x v="2"/>
    <x v="2"/>
    <x v="8"/>
    <x v="0"/>
    <n v="15"/>
    <x v="0"/>
    <x v="18"/>
    <m/>
  </r>
  <r>
    <d v="2025-12-06T00:00:00"/>
    <s v="Tea Laulu"/>
    <s v="Male"/>
    <s v="Moataa"/>
    <n v="0"/>
    <s v="Nuu"/>
    <x v="2"/>
    <x v="2"/>
    <x v="2"/>
    <x v="8"/>
    <x v="0"/>
    <n v="2"/>
    <x v="0"/>
    <x v="6"/>
    <m/>
  </r>
  <r>
    <s v="16/6/2025"/>
    <s v="Suela"/>
    <s v="Female"/>
    <s v="Saleimoa"/>
    <n v="0"/>
    <s v="Nuu"/>
    <x v="2"/>
    <x v="2"/>
    <x v="2"/>
    <x v="8"/>
    <x v="0"/>
    <n v="4"/>
    <x v="0"/>
    <x v="1"/>
    <m/>
  </r>
  <r>
    <s v="23/6/2025"/>
    <s v="Dorothy"/>
    <s v="Female"/>
    <s v="Vaitele Fou"/>
    <n v="0"/>
    <s v="Nuu"/>
    <x v="2"/>
    <x v="2"/>
    <x v="2"/>
    <x v="8"/>
    <x v="0"/>
    <n v="2"/>
    <x v="0"/>
    <x v="6"/>
    <m/>
  </r>
  <r>
    <s v="24/5/2025"/>
    <s v="Fiti"/>
    <s v="Female"/>
    <s v="Aleisa"/>
    <n v="0"/>
    <s v="Nuu"/>
    <x v="2"/>
    <x v="2"/>
    <x v="2"/>
    <x v="8"/>
    <x v="0"/>
    <n v="3"/>
    <x v="0"/>
    <x v="14"/>
    <m/>
  </r>
  <r>
    <s v="25/6/2025"/>
    <s v="Meki"/>
    <s v="Male"/>
    <s v="Saanapu"/>
    <n v="0"/>
    <s v="Nuu"/>
    <x v="2"/>
    <x v="2"/>
    <x v="2"/>
    <x v="8"/>
    <x v="0"/>
    <n v="4"/>
    <x v="0"/>
    <x v="1"/>
    <m/>
  </r>
  <r>
    <s v="25/6/2025"/>
    <s v="Ruby Fuimaono"/>
    <s v="Female"/>
    <s v="Falealili"/>
    <n v="0"/>
    <s v="Nuu"/>
    <x v="2"/>
    <x v="2"/>
    <x v="2"/>
    <x v="8"/>
    <x v="0"/>
    <n v="20"/>
    <x v="0"/>
    <x v="12"/>
    <m/>
  </r>
  <r>
    <s v="16/6/2025"/>
    <s v="Leslie"/>
    <s v="Male"/>
    <s v="Faleula"/>
    <n v="0"/>
    <s v="Nuu"/>
    <x v="1"/>
    <x v="35"/>
    <x v="36"/>
    <x v="54"/>
    <x v="0"/>
    <n v="5"/>
    <x v="8"/>
    <x v="8"/>
    <m/>
  </r>
  <r>
    <d v="2025-06-17T00:00:00"/>
    <s v="Talaalofa"/>
    <s v="Female"/>
    <s v="Faleula"/>
    <n v="0"/>
    <s v="Nuu"/>
    <x v="6"/>
    <x v="34"/>
    <x v="35"/>
    <x v="55"/>
    <x v="5"/>
    <n v="300"/>
    <x v="12"/>
    <x v="46"/>
    <m/>
  </r>
  <r>
    <d v="2025-06-13T00:00:00"/>
    <s v="Tupou Fiamatai"/>
    <s v="Male"/>
    <s v="Vaitele"/>
    <n v="0"/>
    <s v="Nuu"/>
    <x v="6"/>
    <x v="34"/>
    <x v="35"/>
    <x v="56"/>
    <x v="5"/>
    <n v="500"/>
    <x v="12"/>
    <x v="47"/>
    <m/>
  </r>
  <r>
    <s v="16/6/2025"/>
    <s v="Suela"/>
    <s v="Female"/>
    <s v="Saleimoa"/>
    <n v="7504955"/>
    <s v="Nuu"/>
    <x v="1"/>
    <x v="31"/>
    <x v="31"/>
    <x v="46"/>
    <x v="0"/>
    <n v="5"/>
    <x v="0"/>
    <x v="4"/>
    <m/>
  </r>
  <r>
    <d v="2025-06-23T00:00:00"/>
    <s v="Meti. Lauvi"/>
    <s v="Male"/>
    <s v="Saanapu"/>
    <n v="0"/>
    <s v="Nuu"/>
    <x v="1"/>
    <x v="31"/>
    <x v="31"/>
    <x v="46"/>
    <x v="0"/>
    <n v="2"/>
    <x v="0"/>
    <x v="6"/>
    <m/>
  </r>
  <r>
    <d v="2025-06-24T00:00:00"/>
    <s v="Joyce"/>
    <s v="Female"/>
    <s v="Mulifanua"/>
    <n v="7641658"/>
    <s v="Nuu"/>
    <x v="1"/>
    <x v="31"/>
    <x v="31"/>
    <x v="46"/>
    <x v="0"/>
    <n v="10"/>
    <x v="0"/>
    <x v="5"/>
    <m/>
  </r>
  <r>
    <d v="2025-03-06T00:00:00"/>
    <s v="Iosefa Tuia"/>
    <s v="Male"/>
    <s v="Fusi"/>
    <n v="7234044"/>
    <s v="Nuu"/>
    <x v="0"/>
    <x v="10"/>
    <x v="10"/>
    <x v="13"/>
    <x v="1"/>
    <n v="1"/>
    <x v="2"/>
    <x v="24"/>
    <m/>
  </r>
  <r>
    <d v="2025-10-06T00:00:00"/>
    <s v="Iose Faamausili"/>
    <s v="Male"/>
    <s v="Malie"/>
    <n v="0"/>
    <s v="Nuu"/>
    <x v="0"/>
    <x v="10"/>
    <x v="10"/>
    <x v="13"/>
    <x v="1"/>
    <n v="2"/>
    <x v="2"/>
    <x v="22"/>
    <m/>
  </r>
  <r>
    <d v="2025-11-06T00:00:00"/>
    <s v="Tufosa"/>
    <s v="Female"/>
    <s v="Leulumoega"/>
    <n v="0"/>
    <s v="Nuu"/>
    <x v="0"/>
    <x v="10"/>
    <x v="10"/>
    <x v="13"/>
    <x v="1"/>
    <n v="20"/>
    <x v="1"/>
    <x v="38"/>
    <m/>
  </r>
  <r>
    <s v="13/6/2025"/>
    <s v="Joel"/>
    <s v="Male"/>
    <s v="Faleula"/>
    <n v="0"/>
    <s v="Nuu"/>
    <x v="0"/>
    <x v="10"/>
    <x v="10"/>
    <x v="13"/>
    <x v="1"/>
    <n v="1"/>
    <x v="2"/>
    <x v="24"/>
    <m/>
  </r>
  <r>
    <s v="16/6/2025"/>
    <s v="Peter Iakopo"/>
    <s v="Male"/>
    <s v="Tuanai"/>
    <n v="7753776"/>
    <s v="Nuu"/>
    <x v="0"/>
    <x v="10"/>
    <x v="10"/>
    <x v="13"/>
    <x v="1"/>
    <n v="4"/>
    <x v="2"/>
    <x v="25"/>
    <m/>
  </r>
  <r>
    <s v="20/6/2025"/>
    <s v="Rev Aisoli"/>
    <s v="Male"/>
    <s v="Falelauniu"/>
    <n v="7740869"/>
    <s v="Nuu"/>
    <x v="0"/>
    <x v="10"/>
    <x v="10"/>
    <x v="13"/>
    <x v="1"/>
    <n v="4"/>
    <x v="2"/>
    <x v="25"/>
    <m/>
  </r>
  <r>
    <s v="23/6/2025"/>
    <s v="Sina"/>
    <s v="Female"/>
    <s v="Siusega"/>
    <n v="0"/>
    <s v="Nuu"/>
    <x v="0"/>
    <x v="10"/>
    <x v="10"/>
    <x v="13"/>
    <x v="1"/>
    <n v="2"/>
    <x v="2"/>
    <x v="22"/>
    <m/>
  </r>
  <r>
    <s v="23/6/2025"/>
    <s v="Fetu"/>
    <s v="Female"/>
    <s v="Vaivase"/>
    <n v="0"/>
    <s v="Nuu"/>
    <x v="0"/>
    <x v="10"/>
    <x v="10"/>
    <x v="13"/>
    <x v="1"/>
    <n v="10"/>
    <x v="2"/>
    <x v="21"/>
    <m/>
  </r>
  <r>
    <s v="26/6/2025"/>
    <s v="Tanoa Tusitala"/>
    <s v="Male"/>
    <s v="Apia"/>
    <n v="0"/>
    <s v="Nuu"/>
    <x v="0"/>
    <x v="10"/>
    <x v="10"/>
    <x v="13"/>
    <x v="1"/>
    <n v="15"/>
    <x v="2"/>
    <x v="48"/>
    <m/>
  </r>
  <r>
    <d v="2025-03-06T00:00:00"/>
    <s v="Sagaga College"/>
    <s v="Male"/>
    <s v="Afega"/>
    <n v="7777956"/>
    <s v="Nuu"/>
    <x v="1"/>
    <x v="12"/>
    <x v="12"/>
    <x v="14"/>
    <x v="0"/>
    <n v="3"/>
    <x v="0"/>
    <x v="14"/>
    <m/>
  </r>
  <r>
    <d v="2025-06-06T00:00:00"/>
    <s v="Faarinima"/>
    <s v="Male"/>
    <s v="Luatuanuu"/>
    <n v="0"/>
    <s v="Nuu"/>
    <x v="3"/>
    <x v="7"/>
    <x v="7"/>
    <x v="15"/>
    <x v="0"/>
    <n v="4"/>
    <x v="0"/>
    <x v="1"/>
    <m/>
  </r>
  <r>
    <s v="17/6/2025"/>
    <s v="Saini Fialelei"/>
    <s v="Male"/>
    <s v="Sataoa"/>
    <n v="0"/>
    <s v="Nuu"/>
    <x v="3"/>
    <x v="7"/>
    <x v="7"/>
    <x v="15"/>
    <x v="0"/>
    <n v="5"/>
    <x v="0"/>
    <x v="4"/>
    <m/>
  </r>
  <r>
    <s v="24/6/2025"/>
    <s v="Tupai"/>
    <s v="Male"/>
    <s v="Aleisa"/>
    <n v="0"/>
    <s v="Nuu"/>
    <x v="3"/>
    <x v="7"/>
    <x v="7"/>
    <x v="15"/>
    <x v="0"/>
    <n v="20"/>
    <x v="0"/>
    <x v="12"/>
    <m/>
  </r>
  <r>
    <d v="2025-10-06T00:00:00"/>
    <s v="Malama Ah John"/>
    <s v="Female"/>
    <s v="Afega"/>
    <n v="7254987"/>
    <s v="Atele"/>
    <x v="5"/>
    <x v="15"/>
    <x v="15"/>
    <x v="17"/>
    <x v="2"/>
    <n v="1"/>
    <x v="4"/>
    <x v="15"/>
    <m/>
  </r>
  <r>
    <d v="2025-10-06T00:00:00"/>
    <s v="Viliamu"/>
    <s v="Male"/>
    <s v="Ulutogia"/>
    <n v="7251717"/>
    <s v="Nuu"/>
    <x v="5"/>
    <x v="15"/>
    <x v="15"/>
    <x v="17"/>
    <x v="2"/>
    <n v="1"/>
    <x v="4"/>
    <x v="15"/>
    <m/>
  </r>
  <r>
    <d v="2025-06-13T00:00:00"/>
    <s v="Maka Sapolu"/>
    <s v="Male"/>
    <s v="Motootua"/>
    <n v="7611981"/>
    <s v="Nuu"/>
    <x v="5"/>
    <x v="15"/>
    <x v="15"/>
    <x v="17"/>
    <x v="2"/>
    <n v="1"/>
    <x v="4"/>
    <x v="15"/>
    <m/>
  </r>
  <r>
    <s v="16/6/2025"/>
    <s v="Sesa Tumanuvao"/>
    <s v="Female"/>
    <s v="Vaitele Uta"/>
    <n v="0"/>
    <s v="Nuu"/>
    <x v="5"/>
    <x v="15"/>
    <x v="15"/>
    <x v="17"/>
    <x v="2"/>
    <n v="2"/>
    <x v="4"/>
    <x v="3"/>
    <m/>
  </r>
  <r>
    <d v="2025-06-17T00:00:00"/>
    <s v="Molesi"/>
    <s v="Male"/>
    <s v="Tuanaimato"/>
    <n v="7781045"/>
    <s v="Nuu"/>
    <x v="5"/>
    <x v="15"/>
    <x v="15"/>
    <x v="17"/>
    <x v="2"/>
    <n v="5"/>
    <x v="4"/>
    <x v="7"/>
    <m/>
  </r>
  <r>
    <d v="2025-06-18T00:00:00"/>
    <s v="MTC"/>
    <s v="Male"/>
    <s v="Moamoa"/>
    <n v="0"/>
    <s v="Nuu"/>
    <x v="5"/>
    <x v="15"/>
    <x v="15"/>
    <x v="17"/>
    <x v="2"/>
    <n v="10"/>
    <x v="4"/>
    <x v="30"/>
    <m/>
  </r>
  <r>
    <d v="2025-06-25T00:00:00"/>
    <s v="Tenny"/>
    <s v="Female"/>
    <s v="Safata"/>
    <n v="7788401"/>
    <s v="Nuu"/>
    <x v="5"/>
    <x v="15"/>
    <x v="15"/>
    <x v="17"/>
    <x v="2"/>
    <n v="4"/>
    <x v="4"/>
    <x v="17"/>
    <m/>
  </r>
  <r>
    <d v="2025-03-06T00:00:00"/>
    <s v="Aleluia"/>
    <s v="Female"/>
    <s v="Nofoalii"/>
    <n v="7347725"/>
    <s v="Nuu"/>
    <x v="0"/>
    <x v="16"/>
    <x v="16"/>
    <x v="18"/>
    <x v="0"/>
    <n v="30"/>
    <x v="0"/>
    <x v="7"/>
    <m/>
  </r>
  <r>
    <d v="2025-03-06T00:00:00"/>
    <s v="Ioelu Kurene"/>
    <s v="Male"/>
    <s v="Saanapu"/>
    <n v="0"/>
    <s v="Nuu"/>
    <x v="0"/>
    <x v="16"/>
    <x v="16"/>
    <x v="18"/>
    <x v="0"/>
    <n v="10"/>
    <x v="0"/>
    <x v="5"/>
    <m/>
  </r>
  <r>
    <d v="2025-03-06T00:00:00"/>
    <s v="Satuala"/>
    <s v="Male"/>
    <s v="Aleisa"/>
    <n v="0"/>
    <s v="Nuu"/>
    <x v="0"/>
    <x v="16"/>
    <x v="16"/>
    <x v="18"/>
    <x v="0"/>
    <n v="300"/>
    <x v="0"/>
    <x v="37"/>
    <m/>
  </r>
  <r>
    <d v="2025-03-06T00:00:00"/>
    <s v="Iosefa Tuia"/>
    <s v="Male"/>
    <s v="Fusi"/>
    <n v="7234044"/>
    <s v="Nuu"/>
    <x v="0"/>
    <x v="16"/>
    <x v="16"/>
    <x v="18"/>
    <x v="0"/>
    <n v="5"/>
    <x v="0"/>
    <x v="4"/>
    <m/>
  </r>
  <r>
    <d v="2025-03-06T00:00:00"/>
    <s v="Lake Ah Chong"/>
    <s v="Male"/>
    <s v="Lotopa"/>
    <n v="0"/>
    <s v="Nuu"/>
    <x v="0"/>
    <x v="16"/>
    <x v="16"/>
    <x v="18"/>
    <x v="0"/>
    <n v="8"/>
    <x v="0"/>
    <x v="11"/>
    <m/>
  </r>
  <r>
    <d v="2025-04-06T00:00:00"/>
    <s v="Tautala"/>
    <s v="Male"/>
    <s v="Sataoa"/>
    <n v="0"/>
    <s v="Nuu"/>
    <x v="0"/>
    <x v="16"/>
    <x v="16"/>
    <x v="18"/>
    <x v="0"/>
    <n v="40"/>
    <x v="0"/>
    <x v="0"/>
    <m/>
  </r>
  <r>
    <d v="2025-04-06T00:00:00"/>
    <s v="Eloni"/>
    <s v="Female"/>
    <s v="Papaloloa"/>
    <n v="0"/>
    <s v="Nuu"/>
    <x v="0"/>
    <x v="16"/>
    <x v="16"/>
    <x v="18"/>
    <x v="0"/>
    <n v="10"/>
    <x v="0"/>
    <x v="5"/>
    <m/>
  </r>
  <r>
    <d v="2025-04-06T00:00:00"/>
    <s v="Tafa"/>
    <s v="Male"/>
    <s v="Magiagi"/>
    <n v="0"/>
    <s v="Nuu"/>
    <x v="0"/>
    <x v="16"/>
    <x v="16"/>
    <x v="18"/>
    <x v="0"/>
    <n v="10"/>
    <x v="0"/>
    <x v="5"/>
    <m/>
  </r>
  <r>
    <d v="2025-04-06T00:00:00"/>
    <s v="Panorama"/>
    <s v="Male"/>
    <s v="Malua"/>
    <n v="0"/>
    <s v="Nuu"/>
    <x v="0"/>
    <x v="16"/>
    <x v="16"/>
    <x v="18"/>
    <x v="0"/>
    <n v="20"/>
    <x v="0"/>
    <x v="12"/>
    <m/>
  </r>
  <r>
    <d v="2025-05-06T00:00:00"/>
    <s v="Moi Tipasa"/>
    <s v="Male"/>
    <s v="Tuanai"/>
    <n v="0"/>
    <s v="Nuu"/>
    <x v="0"/>
    <x v="16"/>
    <x v="16"/>
    <x v="18"/>
    <x v="0"/>
    <n v="10"/>
    <x v="0"/>
    <x v="5"/>
    <m/>
  </r>
  <r>
    <d v="2025-05-06T00:00:00"/>
    <s v="Patrick "/>
    <s v="Male"/>
    <s v="Lepea"/>
    <n v="0"/>
    <s v="Nuu"/>
    <x v="0"/>
    <x v="8"/>
    <x v="8"/>
    <x v="18"/>
    <x v="0"/>
    <n v="6"/>
    <x v="0"/>
    <x v="15"/>
    <m/>
  </r>
  <r>
    <d v="2025-05-06T00:00:00"/>
    <s v="Sieni"/>
    <s v="Female"/>
    <s v="Tuanai"/>
    <n v="0"/>
    <s v="Nuu"/>
    <x v="0"/>
    <x v="16"/>
    <x v="16"/>
    <x v="18"/>
    <x v="0"/>
    <n v="10"/>
    <x v="0"/>
    <x v="5"/>
    <m/>
  </r>
  <r>
    <s v="24/6/2025"/>
    <s v="Joyce"/>
    <s v="Female"/>
    <s v="Mulifanua"/>
    <n v="0"/>
    <s v="Nuu"/>
    <x v="0"/>
    <x v="16"/>
    <x v="16"/>
    <x v="18"/>
    <x v="0"/>
    <n v="100"/>
    <x v="0"/>
    <x v="9"/>
    <m/>
  </r>
  <r>
    <s v="24/6/2025"/>
    <s v="Leone"/>
    <s v="Male"/>
    <s v="Vaitele uta"/>
    <n v="0"/>
    <s v="Nuu"/>
    <x v="0"/>
    <x v="16"/>
    <x v="16"/>
    <x v="18"/>
    <x v="0"/>
    <n v="2"/>
    <x v="0"/>
    <x v="6"/>
    <m/>
  </r>
  <r>
    <s v="25/6/2025"/>
    <s v="Samuelu"/>
    <s v="Male"/>
    <s v="Tafaigata"/>
    <n v="0"/>
    <s v="Nuu"/>
    <x v="0"/>
    <x v="16"/>
    <x v="16"/>
    <x v="18"/>
    <x v="0"/>
    <n v="10"/>
    <x v="0"/>
    <x v="5"/>
    <m/>
  </r>
  <r>
    <s v="25/6/2025"/>
    <s v="Meki"/>
    <s v="Male"/>
    <s v="Saanapu"/>
    <n v="0"/>
    <s v="Nuu"/>
    <x v="0"/>
    <x v="16"/>
    <x v="16"/>
    <x v="18"/>
    <x v="0"/>
    <n v="2"/>
    <x v="0"/>
    <x v="6"/>
    <m/>
  </r>
  <r>
    <s v="26/6/2025"/>
    <s v="Ami"/>
    <s v="Male"/>
    <s v="Falelauniu"/>
    <n v="0"/>
    <s v="Nuu"/>
    <x v="0"/>
    <x v="16"/>
    <x v="16"/>
    <x v="18"/>
    <x v="0"/>
    <n v="5"/>
    <x v="0"/>
    <x v="4"/>
    <m/>
  </r>
  <r>
    <d v="2025-06-06T00:00:00"/>
    <s v="Atenai"/>
    <s v="Female"/>
    <s v="Lotofaga Safata"/>
    <n v="0"/>
    <s v="Nuu"/>
    <x v="0"/>
    <x v="17"/>
    <x v="17"/>
    <x v="19"/>
    <x v="1"/>
    <n v="2"/>
    <x v="2"/>
    <x v="22"/>
    <m/>
  </r>
  <r>
    <d v="2025-06-06T00:00:00"/>
    <s v="Tulia"/>
    <s v="Female"/>
    <s v="Vailele"/>
    <n v="0"/>
    <s v="Nuu"/>
    <x v="0"/>
    <x v="17"/>
    <x v="17"/>
    <x v="19"/>
    <x v="1"/>
    <n v="1"/>
    <x v="2"/>
    <x v="24"/>
    <m/>
  </r>
  <r>
    <d v="2025-06-06T00:00:00"/>
    <s v="Malua"/>
    <s v="Male"/>
    <s v="Malua"/>
    <n v="0"/>
    <s v="Nuu"/>
    <x v="0"/>
    <x v="17"/>
    <x v="17"/>
    <x v="19"/>
    <x v="1"/>
    <n v="6"/>
    <x v="2"/>
    <x v="28"/>
    <m/>
  </r>
  <r>
    <d v="2025-10-06T00:00:00"/>
    <s v="Sanele"/>
    <s v="Male"/>
    <s v="Vaitele uta"/>
    <n v="0"/>
    <s v="Nuu"/>
    <x v="0"/>
    <x v="17"/>
    <x v="17"/>
    <x v="19"/>
    <x v="1"/>
    <n v="2"/>
    <x v="2"/>
    <x v="22"/>
    <m/>
  </r>
  <r>
    <d v="2025-10-06T00:00:00"/>
    <s v="Timoteo"/>
    <s v="Male"/>
    <s v="Fagalii"/>
    <n v="0"/>
    <s v="Nuu"/>
    <x v="0"/>
    <x v="17"/>
    <x v="17"/>
    <x v="19"/>
    <x v="1"/>
    <n v="1"/>
    <x v="2"/>
    <x v="24"/>
    <m/>
  </r>
  <r>
    <s v="13/6/2025"/>
    <s v="Alauni"/>
    <s v="Male"/>
    <s v="Vaisinago"/>
    <n v="0"/>
    <s v="Nuu"/>
    <x v="0"/>
    <x v="17"/>
    <x v="17"/>
    <x v="19"/>
    <x v="1"/>
    <n v="1"/>
    <x v="2"/>
    <x v="24"/>
    <m/>
  </r>
  <r>
    <s v="13/6/2025"/>
    <s v="Joel"/>
    <s v="Male"/>
    <s v="Faleula"/>
    <n v="0"/>
    <s v="Nuu"/>
    <x v="0"/>
    <x v="17"/>
    <x v="17"/>
    <x v="19"/>
    <x v="1"/>
    <n v="1"/>
    <x v="2"/>
    <x v="24"/>
    <m/>
  </r>
  <r>
    <s v="17/6/2025"/>
    <s v="Viki"/>
    <s v="Male"/>
    <s v="Saleimoa"/>
    <n v="0"/>
    <s v="Nuu"/>
    <x v="0"/>
    <x v="17"/>
    <x v="17"/>
    <x v="19"/>
    <x v="1"/>
    <n v="2"/>
    <x v="2"/>
    <x v="22"/>
    <m/>
  </r>
  <r>
    <s v="19/6/2025"/>
    <s v="Sam"/>
    <s v="Male"/>
    <s v="Saleimoa"/>
    <n v="0"/>
    <s v="Nuu"/>
    <x v="0"/>
    <x v="17"/>
    <x v="17"/>
    <x v="19"/>
    <x v="1"/>
    <n v="2"/>
    <x v="2"/>
    <x v="22"/>
    <m/>
  </r>
  <r>
    <s v="19/6/2025"/>
    <s v="Tony"/>
    <s v="Male"/>
    <s v="Tuaefu"/>
    <n v="0"/>
    <s v="Nuu"/>
    <x v="0"/>
    <x v="17"/>
    <x v="17"/>
    <x v="19"/>
    <x v="1"/>
    <n v="3"/>
    <x v="2"/>
    <x v="26"/>
    <m/>
  </r>
  <r>
    <s v="20/6/2025"/>
    <s v="Seiuli"/>
    <s v="Male"/>
    <s v="Saleimoa"/>
    <n v="0"/>
    <s v="Nuu"/>
    <x v="0"/>
    <x v="17"/>
    <x v="17"/>
    <x v="19"/>
    <x v="1"/>
    <n v="2"/>
    <x v="2"/>
    <x v="22"/>
    <m/>
  </r>
  <r>
    <s v="20/6/2025"/>
    <s v="Mua"/>
    <s v="Male"/>
    <s v="Ululoloa"/>
    <n v="0"/>
    <s v="Nuu"/>
    <x v="0"/>
    <x v="17"/>
    <x v="17"/>
    <x v="19"/>
    <x v="1"/>
    <n v="2"/>
    <x v="2"/>
    <x v="22"/>
    <m/>
  </r>
  <r>
    <s v="23/6/2025"/>
    <s v="Rev Aisoli"/>
    <s v="Male"/>
    <s v="Falelauniu"/>
    <n v="0"/>
    <s v="Nuu"/>
    <x v="0"/>
    <x v="17"/>
    <x v="17"/>
    <x v="19"/>
    <x v="1"/>
    <n v="7"/>
    <x v="2"/>
    <x v="49"/>
    <m/>
  </r>
  <r>
    <s v="24/6/2025"/>
    <s v="Farani"/>
    <s v="Male"/>
    <s v="Tufulele"/>
    <n v="0"/>
    <s v="Nuu"/>
    <x v="0"/>
    <x v="17"/>
    <x v="17"/>
    <x v="19"/>
    <x v="1"/>
    <n v="6"/>
    <x v="1"/>
    <x v="30"/>
    <m/>
  </r>
  <r>
    <s v="25/6/2025"/>
    <s v="Fetaui Pulusi"/>
    <s v="Female"/>
    <s v="Aleisa"/>
    <n v="0"/>
    <s v="Nuu"/>
    <x v="0"/>
    <x v="17"/>
    <x v="17"/>
    <x v="19"/>
    <x v="1"/>
    <n v="5"/>
    <x v="2"/>
    <x v="33"/>
    <m/>
  </r>
  <r>
    <d v="2025-03-06T00:00:00"/>
    <s v="Ivona"/>
    <s v="Female"/>
    <s v="Faleula"/>
    <n v="0"/>
    <s v="Nuu"/>
    <x v="0"/>
    <x v="14"/>
    <x v="14"/>
    <x v="48"/>
    <x v="0"/>
    <n v="6"/>
    <x v="0"/>
    <x v="15"/>
    <m/>
  </r>
  <r>
    <d v="2025-05-06T00:00:00"/>
    <s v="Laufou"/>
    <s v="Male"/>
    <s v="Vaipuna"/>
    <n v="0"/>
    <s v="Nuu"/>
    <x v="0"/>
    <x v="14"/>
    <x v="14"/>
    <x v="48"/>
    <x v="0"/>
    <n v="5"/>
    <x v="0"/>
    <x v="4"/>
    <m/>
  </r>
  <r>
    <d v="2025-06-06T00:00:00"/>
    <s v="Seluia"/>
    <s v="Male"/>
    <s v="Vaitele uta"/>
    <n v="0"/>
    <s v="Nuu"/>
    <x v="0"/>
    <x v="14"/>
    <x v="14"/>
    <x v="48"/>
    <x v="0"/>
    <n v="5"/>
    <x v="0"/>
    <x v="4"/>
    <m/>
  </r>
  <r>
    <d v="2025-09-06T00:00:00"/>
    <s v="Ana"/>
    <s v="Female"/>
    <s v="Tiapapata"/>
    <n v="0"/>
    <s v="Nuu"/>
    <x v="0"/>
    <x v="14"/>
    <x v="14"/>
    <x v="48"/>
    <x v="0"/>
    <n v="10"/>
    <x v="0"/>
    <x v="5"/>
    <m/>
  </r>
  <r>
    <d v="2025-06-05T00:00:00"/>
    <s v="Taliuta Ofisa"/>
    <s v="Female"/>
    <s v="Poutasi"/>
    <n v="0"/>
    <s v="Poutasi "/>
    <x v="0"/>
    <x v="3"/>
    <x v="3"/>
    <x v="22"/>
    <x v="0"/>
    <n v="10"/>
    <x v="0"/>
    <x v="5"/>
    <n v="2178609"/>
  </r>
  <r>
    <d v="2025-03-06T00:00:00"/>
    <s v="Sagaga College"/>
    <s v="Male"/>
    <s v="Afega"/>
    <n v="7777956"/>
    <s v="Nuu"/>
    <x v="1"/>
    <x v="20"/>
    <x v="20"/>
    <x v="23"/>
    <x v="0"/>
    <n v="3"/>
    <x v="0"/>
    <x v="14"/>
    <m/>
  </r>
  <r>
    <d v="2025-10-06T00:00:00"/>
    <s v="Malama Ah John"/>
    <s v="Female"/>
    <s v="Afega"/>
    <n v="7254987"/>
    <s v="Nuu"/>
    <x v="1"/>
    <x v="20"/>
    <x v="20"/>
    <x v="23"/>
    <x v="0"/>
    <n v="1"/>
    <x v="0"/>
    <x v="2"/>
    <m/>
  </r>
  <r>
    <d v="2025-06-19T00:00:00"/>
    <s v="Manila"/>
    <s v="Female"/>
    <s v="Leulumoega Tuai"/>
    <n v="7294518"/>
    <s v="Nuu"/>
    <x v="1"/>
    <x v="20"/>
    <x v="20"/>
    <x v="23"/>
    <x v="0"/>
    <n v="2"/>
    <x v="0"/>
    <x v="6"/>
    <m/>
  </r>
  <r>
    <d v="2025-03-06T00:00:00"/>
    <s v="Eita"/>
    <s v="Female"/>
    <s v="Puipaa"/>
    <n v="0"/>
    <s v="Nuu"/>
    <x v="0"/>
    <x v="21"/>
    <x v="21"/>
    <x v="24"/>
    <x v="0"/>
    <n v="4"/>
    <x v="0"/>
    <x v="1"/>
    <m/>
  </r>
  <r>
    <d v="2025-03-06T00:00:00"/>
    <s v="Satuala"/>
    <s v="Male"/>
    <s v="Aleisa"/>
    <n v="0"/>
    <s v="Nuu"/>
    <x v="0"/>
    <x v="21"/>
    <x v="21"/>
    <x v="24"/>
    <x v="0"/>
    <n v="50"/>
    <x v="0"/>
    <x v="10"/>
    <m/>
  </r>
  <r>
    <d v="2025-04-06T00:00:00"/>
    <s v="Tautala"/>
    <s v="Male"/>
    <s v="Sataoa"/>
    <n v="0"/>
    <s v="Nuu"/>
    <x v="0"/>
    <x v="21"/>
    <x v="21"/>
    <x v="24"/>
    <x v="0"/>
    <n v="10"/>
    <x v="0"/>
    <x v="5"/>
    <m/>
  </r>
  <r>
    <d v="2025-05-06T00:00:00"/>
    <s v="Sieni"/>
    <s v="Female"/>
    <s v="Tuanai"/>
    <n v="0"/>
    <s v="Nuu"/>
    <x v="0"/>
    <x v="21"/>
    <x v="21"/>
    <x v="24"/>
    <x v="0"/>
    <n v="5"/>
    <x v="0"/>
    <x v="4"/>
    <m/>
  </r>
  <r>
    <d v="2025-09-06T00:00:00"/>
    <s v="Ana"/>
    <s v="Female"/>
    <s v="Tiapapata"/>
    <n v="0"/>
    <s v="Nuu"/>
    <x v="0"/>
    <x v="21"/>
    <x v="21"/>
    <x v="24"/>
    <x v="0"/>
    <n v="20"/>
    <x v="0"/>
    <x v="12"/>
    <m/>
  </r>
  <r>
    <d v="2025-10-06T00:00:00"/>
    <s v="Viliamu Tapuai"/>
    <s v="Male"/>
    <s v="Ulutogia"/>
    <n v="7251717"/>
    <s v="Nuu"/>
    <x v="0"/>
    <x v="21"/>
    <x v="21"/>
    <x v="24"/>
    <x v="0"/>
    <n v="2"/>
    <x v="0"/>
    <x v="6"/>
    <m/>
  </r>
  <r>
    <d v="2025-10-06T00:00:00"/>
    <s v="Sam"/>
    <s v="Male"/>
    <s v="Alafua"/>
    <n v="0"/>
    <s v="Nuu"/>
    <x v="0"/>
    <x v="21"/>
    <x v="21"/>
    <x v="24"/>
    <x v="0"/>
    <n v="5"/>
    <x v="0"/>
    <x v="4"/>
    <m/>
  </r>
  <r>
    <s v="13/6/2025"/>
    <s v="Alauni"/>
    <s v="Male"/>
    <s v="Vaisinago"/>
    <n v="0"/>
    <s v="Nuu"/>
    <x v="0"/>
    <x v="21"/>
    <x v="21"/>
    <x v="24"/>
    <x v="0"/>
    <n v="5"/>
    <x v="0"/>
    <x v="4"/>
    <m/>
  </r>
  <r>
    <s v="16/6/2025"/>
    <s v="Suela"/>
    <s v="Female"/>
    <s v="Saleimoa"/>
    <n v="0"/>
    <s v="Nuu"/>
    <x v="0"/>
    <x v="21"/>
    <x v="21"/>
    <x v="24"/>
    <x v="0"/>
    <n v="2"/>
    <x v="0"/>
    <x v="6"/>
    <m/>
  </r>
  <r>
    <s v="16/6/2025"/>
    <s v="Ana"/>
    <s v="Female"/>
    <s v="Faleula"/>
    <n v="7773211"/>
    <s v="Nuu"/>
    <x v="0"/>
    <x v="21"/>
    <x v="21"/>
    <x v="24"/>
    <x v="0"/>
    <n v="5"/>
    <x v="0"/>
    <x v="4"/>
    <m/>
  </r>
  <r>
    <s v="17/6/2025"/>
    <s v="Kamalita Tipi"/>
    <s v="Female"/>
    <s v="Vaivase"/>
    <n v="0"/>
    <s v="Nuu"/>
    <x v="0"/>
    <x v="21"/>
    <x v="21"/>
    <x v="24"/>
    <x v="0"/>
    <n v="2"/>
    <x v="0"/>
    <x v="6"/>
    <m/>
  </r>
  <r>
    <s v="17/6/2025"/>
    <s v="Fata"/>
    <s v="Male"/>
    <s v="Afega"/>
    <n v="0"/>
    <s v="Nuu"/>
    <x v="0"/>
    <x v="21"/>
    <x v="21"/>
    <x v="24"/>
    <x v="0"/>
    <n v="15"/>
    <x v="0"/>
    <x v="18"/>
    <m/>
  </r>
  <r>
    <s v="18/6/2025"/>
    <s v="Patau Vee"/>
    <s v="Male"/>
    <s v="Vaimoso"/>
    <n v="0"/>
    <s v="Nuu"/>
    <x v="0"/>
    <x v="21"/>
    <x v="21"/>
    <x v="24"/>
    <x v="0"/>
    <n v="2"/>
    <x v="0"/>
    <x v="6"/>
    <m/>
  </r>
  <r>
    <s v="18/6/2025"/>
    <s v="Ben"/>
    <s v="Male"/>
    <s v="Leulumoega"/>
    <n v="0"/>
    <s v="Nuu"/>
    <x v="0"/>
    <x v="21"/>
    <x v="21"/>
    <x v="24"/>
    <x v="0"/>
    <n v="1"/>
    <x v="0"/>
    <x v="2"/>
    <m/>
  </r>
  <r>
    <s v="19/6/2025"/>
    <s v="Malama"/>
    <s v="Female"/>
    <s v="Tapatapao"/>
    <n v="7626254"/>
    <s v="Nuu"/>
    <x v="0"/>
    <x v="21"/>
    <x v="21"/>
    <x v="24"/>
    <x v="0"/>
    <n v="2"/>
    <x v="0"/>
    <x v="6"/>
    <m/>
  </r>
  <r>
    <s v="20/6/2025"/>
    <s v="Seiuli"/>
    <s v="Male"/>
    <s v="Saleimoa"/>
    <n v="0"/>
    <s v="Nuu"/>
    <x v="0"/>
    <x v="21"/>
    <x v="21"/>
    <x v="24"/>
    <x v="0"/>
    <n v="7"/>
    <x v="0"/>
    <x v="16"/>
    <m/>
  </r>
  <r>
    <s v="24/6/2025"/>
    <s v="Tapii"/>
    <s v="Male"/>
    <s v="Leulumoega"/>
    <n v="0"/>
    <s v="Nuu"/>
    <x v="0"/>
    <x v="21"/>
    <x v="21"/>
    <x v="24"/>
    <x v="0"/>
    <n v="5"/>
    <x v="0"/>
    <x v="4"/>
    <m/>
  </r>
  <r>
    <s v="25/6/2025"/>
    <s v="SCROS Faauuga"/>
    <s v="Male"/>
    <s v="Nafanua"/>
    <n v="0"/>
    <s v="Nuu"/>
    <x v="0"/>
    <x v="21"/>
    <x v="21"/>
    <x v="24"/>
    <x v="0"/>
    <n v="5"/>
    <x v="0"/>
    <x v="4"/>
    <m/>
  </r>
  <r>
    <d v="2025-03-06T00:00:00"/>
    <s v="Sagaga College"/>
    <s v="Male"/>
    <s v="Afega"/>
    <n v="7777956"/>
    <s v="Nuu"/>
    <x v="1"/>
    <x v="19"/>
    <x v="34"/>
    <x v="50"/>
    <x v="0"/>
    <n v="3"/>
    <x v="0"/>
    <x v="14"/>
    <m/>
  </r>
  <r>
    <d v="2025-11-06T00:00:00"/>
    <s v="Patrick Ranking"/>
    <s v="Male"/>
    <s v="Fiaga"/>
    <n v="7394951"/>
    <s v="Nuu"/>
    <x v="1"/>
    <x v="19"/>
    <x v="34"/>
    <x v="50"/>
    <x v="0"/>
    <n v="13"/>
    <x v="0"/>
    <x v="24"/>
    <m/>
  </r>
  <r>
    <d v="2025-06-19T00:00:00"/>
    <s v="Manila"/>
    <s v="Female"/>
    <s v="Leulumoega Tuai"/>
    <n v="7294518"/>
    <s v="Nuu"/>
    <x v="1"/>
    <x v="19"/>
    <x v="34"/>
    <x v="50"/>
    <x v="0"/>
    <n v="2"/>
    <x v="0"/>
    <x v="6"/>
    <m/>
  </r>
  <r>
    <d v="2025-03-06T00:00:00"/>
    <s v="Taaloga"/>
    <s v="Male"/>
    <s v="Savaia"/>
    <n v="0"/>
    <s v="Nuu"/>
    <x v="0"/>
    <x v="17"/>
    <x v="17"/>
    <x v="26"/>
    <x v="1"/>
    <n v="1"/>
    <x v="2"/>
    <x v="24"/>
    <m/>
  </r>
  <r>
    <d v="2025-03-06T00:00:00"/>
    <s v="Ioelu Kurene"/>
    <s v="Male"/>
    <s v="Saanapu"/>
    <n v="0"/>
    <s v="Nuu"/>
    <x v="0"/>
    <x v="17"/>
    <x v="17"/>
    <x v="26"/>
    <x v="1"/>
    <n v="1"/>
    <x v="2"/>
    <x v="24"/>
    <m/>
  </r>
  <r>
    <d v="2025-03-06T00:00:00"/>
    <s v="Isaako Viki"/>
    <s v="Male"/>
    <s v="Faatoia"/>
    <n v="0"/>
    <s v="Nuu"/>
    <x v="0"/>
    <x v="17"/>
    <x v="17"/>
    <x v="26"/>
    <x v="0"/>
    <n v="10"/>
    <x v="0"/>
    <x v="5"/>
    <m/>
  </r>
  <r>
    <d v="2025-03-06T00:00:00"/>
    <s v="Iosefa Tuia"/>
    <s v="Male"/>
    <s v="Fusi"/>
    <n v="7234044"/>
    <s v="Nuu"/>
    <x v="0"/>
    <x v="17"/>
    <x v="17"/>
    <x v="26"/>
    <x v="0"/>
    <n v="8"/>
    <x v="0"/>
    <x v="11"/>
    <m/>
  </r>
  <r>
    <d v="2025-04-06T00:00:00"/>
    <s v="Eloni"/>
    <s v="Female"/>
    <s v="Papaloloa"/>
    <n v="0"/>
    <s v="Nuu"/>
    <x v="0"/>
    <x v="17"/>
    <x v="17"/>
    <x v="26"/>
    <x v="0"/>
    <n v="10"/>
    <x v="0"/>
    <x v="5"/>
    <m/>
  </r>
  <r>
    <d v="2025-04-06T00:00:00"/>
    <s v="Tafa"/>
    <s v="Male"/>
    <s v="Magiagi"/>
    <n v="0"/>
    <s v="Nuu"/>
    <x v="0"/>
    <x v="17"/>
    <x v="17"/>
    <x v="26"/>
    <x v="1"/>
    <n v="1"/>
    <x v="2"/>
    <x v="24"/>
    <m/>
  </r>
  <r>
    <d v="2025-05-06T00:00:00"/>
    <s v="Moi Tipasa"/>
    <s v="Male"/>
    <s v="Tuanai"/>
    <n v="0"/>
    <s v="Nuu"/>
    <x v="0"/>
    <x v="17"/>
    <x v="17"/>
    <x v="26"/>
    <x v="1"/>
    <n v="2"/>
    <x v="2"/>
    <x v="22"/>
    <m/>
  </r>
  <r>
    <d v="2025-05-06T00:00:00"/>
    <s v="Koreti"/>
    <s v="Female"/>
    <s v="Nuu"/>
    <n v="0"/>
    <s v="Nuu"/>
    <x v="0"/>
    <x v="17"/>
    <x v="17"/>
    <x v="26"/>
    <x v="1"/>
    <n v="1"/>
    <x v="2"/>
    <x v="24"/>
    <m/>
  </r>
  <r>
    <d v="2025-09-06T00:00:00"/>
    <s v="Fetaui Pulusi"/>
    <s v="Female"/>
    <s v="Aleisa"/>
    <n v="0"/>
    <s v="Nuu"/>
    <x v="0"/>
    <x v="17"/>
    <x v="17"/>
    <x v="26"/>
    <x v="0"/>
    <n v="10"/>
    <x v="0"/>
    <x v="5"/>
    <m/>
  </r>
  <r>
    <d v="2025-09-06T00:00:00"/>
    <s v="Ana"/>
    <s v="Female"/>
    <s v="Tiapapata"/>
    <n v="0"/>
    <s v="Nuu"/>
    <x v="0"/>
    <x v="17"/>
    <x v="17"/>
    <x v="26"/>
    <x v="1"/>
    <n v="1"/>
    <x v="2"/>
    <x v="24"/>
    <m/>
  </r>
  <r>
    <d v="2025-10-06T00:00:00"/>
    <s v="Oscar"/>
    <s v="Male"/>
    <s v="Lotopa"/>
    <n v="0"/>
    <s v="Nuu"/>
    <x v="0"/>
    <x v="17"/>
    <x v="17"/>
    <x v="26"/>
    <x v="0"/>
    <n v="5"/>
    <x v="0"/>
    <x v="4"/>
    <m/>
  </r>
  <r>
    <d v="2025-10-06T00:00:00"/>
    <s v="Viliamu Tapuai"/>
    <s v="Male"/>
    <s v="Ulutogia"/>
    <n v="7251717"/>
    <s v="Nuu"/>
    <x v="0"/>
    <x v="17"/>
    <x v="17"/>
    <x v="26"/>
    <x v="0"/>
    <n v="20"/>
    <x v="0"/>
    <x v="12"/>
    <m/>
  </r>
  <r>
    <d v="2025-10-06T00:00:00"/>
    <s v="Lesina"/>
    <s v="Female"/>
    <s v="Apaula Lalovaea"/>
    <n v="0"/>
    <s v="Nuu"/>
    <x v="0"/>
    <x v="17"/>
    <x v="17"/>
    <x v="26"/>
    <x v="0"/>
    <n v="4"/>
    <x v="0"/>
    <x v="1"/>
    <m/>
  </r>
  <r>
    <d v="2025-11-06T00:00:00"/>
    <s v="Malo"/>
    <s v="Male"/>
    <s v="Vaitele Fou"/>
    <n v="0"/>
    <s v="Nuu"/>
    <x v="0"/>
    <x v="17"/>
    <x v="17"/>
    <x v="26"/>
    <x v="1"/>
    <n v="2"/>
    <x v="2"/>
    <x v="22"/>
    <m/>
  </r>
  <r>
    <s v="13/6/2025"/>
    <s v="Alauni"/>
    <s v="Male"/>
    <s v="Vaisinago"/>
    <n v="0"/>
    <s v="Nuu"/>
    <x v="0"/>
    <x v="17"/>
    <x v="17"/>
    <x v="26"/>
    <x v="0"/>
    <n v="10"/>
    <x v="0"/>
    <x v="5"/>
    <m/>
  </r>
  <r>
    <s v="17/6/2025"/>
    <s v="Viki"/>
    <s v="Male"/>
    <s v="Saleimoa"/>
    <n v="0"/>
    <s v="Nuu"/>
    <x v="0"/>
    <x v="17"/>
    <x v="17"/>
    <x v="26"/>
    <x v="0"/>
    <n v="30"/>
    <x v="0"/>
    <x v="7"/>
    <m/>
  </r>
  <r>
    <d v="2025-06-13T00:00:00"/>
    <s v="Seiuli"/>
    <s v="Male"/>
    <s v="vaitele"/>
    <n v="0"/>
    <s v="Nuu"/>
    <x v="6"/>
    <x v="34"/>
    <x v="35"/>
    <x v="57"/>
    <x v="5"/>
    <n v="100"/>
    <x v="12"/>
    <x v="50"/>
    <m/>
  </r>
  <r>
    <d v="2025-06-17T00:00:00"/>
    <s v="Kalolo"/>
    <s v="Male"/>
    <s v="Faleula"/>
    <n v="0"/>
    <s v="Nuu"/>
    <x v="6"/>
    <x v="34"/>
    <x v="35"/>
    <x v="51"/>
    <x v="5"/>
    <n v="300"/>
    <x v="12"/>
    <x v="46"/>
    <m/>
  </r>
  <r>
    <d v="2025-03-06T00:00:00"/>
    <s v="Nathan"/>
    <s v="Male"/>
    <s v="Vaitele Fou"/>
    <n v="0"/>
    <s v="Nuu"/>
    <x v="0"/>
    <x v="0"/>
    <x v="0"/>
    <x v="28"/>
    <x v="0"/>
    <n v="10"/>
    <x v="0"/>
    <x v="5"/>
    <m/>
  </r>
  <r>
    <d v="2025-03-06T00:00:00"/>
    <s v="Isaako Viki"/>
    <s v="Male"/>
    <s v="Faatoia"/>
    <n v="0"/>
    <s v="Nuu"/>
    <x v="0"/>
    <x v="9"/>
    <x v="9"/>
    <x v="28"/>
    <x v="0"/>
    <n v="10"/>
    <x v="0"/>
    <x v="5"/>
    <m/>
  </r>
  <r>
    <d v="2025-03-06T00:00:00"/>
    <s v="Iosefa Tuia"/>
    <s v="Male"/>
    <s v="Fusi"/>
    <n v="7234044"/>
    <s v="Nuu"/>
    <x v="0"/>
    <x v="9"/>
    <x v="9"/>
    <x v="28"/>
    <x v="0"/>
    <n v="5"/>
    <x v="0"/>
    <x v="4"/>
    <m/>
  </r>
  <r>
    <d v="2025-04-06T00:00:00"/>
    <s v="Eloni"/>
    <s v="Female"/>
    <s v="Papaloloa"/>
    <n v="0"/>
    <s v="Nuu"/>
    <x v="0"/>
    <x v="9"/>
    <x v="9"/>
    <x v="28"/>
    <x v="0"/>
    <n v="12"/>
    <x v="0"/>
    <x v="3"/>
    <m/>
  </r>
  <r>
    <d v="2025-04-06T00:00:00"/>
    <s v="Tafa"/>
    <s v="Male"/>
    <s v="Magiagi"/>
    <n v="0"/>
    <s v="Nuu"/>
    <x v="0"/>
    <x v="9"/>
    <x v="9"/>
    <x v="28"/>
    <x v="0"/>
    <n v="10"/>
    <x v="0"/>
    <x v="5"/>
    <m/>
  </r>
  <r>
    <d v="2025-05-06T00:00:00"/>
    <s v="Mano"/>
    <s v="Male"/>
    <s v="Siumu"/>
    <n v="0"/>
    <s v="Nuu"/>
    <x v="0"/>
    <x v="9"/>
    <x v="9"/>
    <x v="28"/>
    <x v="0"/>
    <n v="30"/>
    <x v="0"/>
    <x v="7"/>
    <m/>
  </r>
  <r>
    <d v="2025-05-06T00:00:00"/>
    <s v="Sieni"/>
    <s v="Female"/>
    <s v="Tuanai"/>
    <n v="0"/>
    <s v="Nuu"/>
    <x v="0"/>
    <x v="9"/>
    <x v="9"/>
    <x v="28"/>
    <x v="0"/>
    <n v="10"/>
    <x v="0"/>
    <x v="5"/>
    <m/>
  </r>
  <r>
    <d v="2025-05-06T00:00:00"/>
    <s v="Laufou"/>
    <s v="Male"/>
    <s v="Vaipuna"/>
    <n v="0"/>
    <s v="Nuu"/>
    <x v="0"/>
    <x v="9"/>
    <x v="9"/>
    <x v="28"/>
    <x v="0"/>
    <n v="15"/>
    <x v="0"/>
    <x v="18"/>
    <m/>
  </r>
  <r>
    <d v="2025-05-06T00:00:00"/>
    <s v="Aliitasi"/>
    <s v="Female"/>
    <s v="Vaitele Fou"/>
    <n v="0"/>
    <s v="Nuu"/>
    <x v="0"/>
    <x v="9"/>
    <x v="9"/>
    <x v="28"/>
    <x v="0"/>
    <n v="13"/>
    <x v="0"/>
    <x v="24"/>
    <m/>
  </r>
  <r>
    <d v="2025-06-06T00:00:00"/>
    <s v="Atenai"/>
    <s v="Female"/>
    <s v="Lotofaga Safata"/>
    <n v="0"/>
    <s v="Nuu"/>
    <x v="0"/>
    <x v="9"/>
    <x v="9"/>
    <x v="28"/>
    <x v="0"/>
    <n v="6"/>
    <x v="0"/>
    <x v="15"/>
    <m/>
  </r>
  <r>
    <d v="2025-06-06T00:00:00"/>
    <s v="Malua"/>
    <s v="Male"/>
    <s v="Malua"/>
    <n v="0"/>
    <s v="Nuu"/>
    <x v="0"/>
    <x v="9"/>
    <x v="9"/>
    <x v="28"/>
    <x v="0"/>
    <n v="10"/>
    <x v="0"/>
    <x v="5"/>
    <m/>
  </r>
  <r>
    <d v="2025-09-06T00:00:00"/>
    <s v="Fetaui Pulusi"/>
    <s v="Female"/>
    <s v="Aleisa"/>
    <n v="0"/>
    <s v="Nuu"/>
    <x v="0"/>
    <x v="9"/>
    <x v="9"/>
    <x v="28"/>
    <x v="0"/>
    <n v="6"/>
    <x v="0"/>
    <x v="15"/>
    <m/>
  </r>
  <r>
    <d v="2025-09-06T00:00:00"/>
    <s v="Ana"/>
    <s v="Female"/>
    <s v="Tiapapata"/>
    <n v="0"/>
    <s v="Nuu"/>
    <x v="0"/>
    <x v="9"/>
    <x v="9"/>
    <x v="28"/>
    <x v="0"/>
    <n v="50"/>
    <x v="0"/>
    <x v="10"/>
    <m/>
  </r>
  <r>
    <d v="2025-10-06T00:00:00"/>
    <s v="Oscar"/>
    <s v="Male"/>
    <s v="Lotopa"/>
    <n v="0"/>
    <s v="Nuu"/>
    <x v="0"/>
    <x v="9"/>
    <x v="9"/>
    <x v="28"/>
    <x v="0"/>
    <n v="10"/>
    <x v="0"/>
    <x v="5"/>
    <m/>
  </r>
  <r>
    <d v="2025-10-06T00:00:00"/>
    <s v="Opetaia"/>
    <s v="Male"/>
    <s v="Nuu"/>
    <n v="0"/>
    <s v="Nuu"/>
    <x v="0"/>
    <x v="9"/>
    <x v="9"/>
    <x v="28"/>
    <x v="0"/>
    <n v="60"/>
    <x v="0"/>
    <x v="30"/>
    <m/>
  </r>
  <r>
    <d v="2025-11-06T00:00:00"/>
    <s v="Shalin"/>
    <s v="Female"/>
    <s v="Solosolo"/>
    <n v="0"/>
    <s v="Nuu"/>
    <x v="0"/>
    <x v="9"/>
    <x v="9"/>
    <x v="28"/>
    <x v="0"/>
    <n v="5"/>
    <x v="0"/>
    <x v="4"/>
    <m/>
  </r>
  <r>
    <d v="2025-12-06T00:00:00"/>
    <s v="Atenai"/>
    <s v="Female"/>
    <s v="Lotofaga"/>
    <n v="0"/>
    <s v="Nuu"/>
    <x v="0"/>
    <x v="9"/>
    <x v="9"/>
    <x v="28"/>
    <x v="0"/>
    <n v="10"/>
    <x v="0"/>
    <x v="5"/>
    <m/>
  </r>
  <r>
    <s v="13/6/2025"/>
    <s v="Alauni"/>
    <s v="Male"/>
    <s v="Vaisinago"/>
    <n v="0"/>
    <s v="Nuu"/>
    <x v="0"/>
    <x v="9"/>
    <x v="9"/>
    <x v="28"/>
    <x v="0"/>
    <n v="10"/>
    <x v="0"/>
    <x v="5"/>
    <m/>
  </r>
  <r>
    <s v="13/6/2025"/>
    <s v="Joel"/>
    <s v="Male"/>
    <s v="Faleula"/>
    <n v="0"/>
    <s v="Nuu"/>
    <x v="0"/>
    <x v="9"/>
    <x v="9"/>
    <x v="28"/>
    <x v="0"/>
    <n v="2"/>
    <x v="0"/>
    <x v="6"/>
    <m/>
  </r>
  <r>
    <s v="16/6/2025"/>
    <s v="Suela"/>
    <s v="Female"/>
    <s v="Saleimoa"/>
    <n v="0"/>
    <s v="Nuu"/>
    <x v="0"/>
    <x v="9"/>
    <x v="9"/>
    <x v="28"/>
    <x v="0"/>
    <n v="10"/>
    <x v="0"/>
    <x v="5"/>
    <m/>
  </r>
  <r>
    <s v="17/6/2025"/>
    <s v="Fata"/>
    <s v="Male"/>
    <s v="Afega"/>
    <n v="0"/>
    <s v="Nuu"/>
    <x v="0"/>
    <x v="9"/>
    <x v="9"/>
    <x v="28"/>
    <x v="0"/>
    <n v="5"/>
    <x v="0"/>
    <x v="4"/>
    <m/>
  </r>
  <r>
    <s v="17/6/2025"/>
    <s v="Farani"/>
    <s v="Male"/>
    <s v="Tufulele"/>
    <n v="0"/>
    <s v="Nuu"/>
    <x v="0"/>
    <x v="9"/>
    <x v="9"/>
    <x v="28"/>
    <x v="0"/>
    <n v="40"/>
    <x v="0"/>
    <x v="0"/>
    <m/>
  </r>
  <r>
    <s v="18/6/2025"/>
    <s v="Ben"/>
    <s v="Male"/>
    <s v="Leulumoega"/>
    <n v="0"/>
    <s v="Nuu"/>
    <x v="0"/>
    <x v="9"/>
    <x v="9"/>
    <x v="28"/>
    <x v="0"/>
    <n v="4"/>
    <x v="0"/>
    <x v="1"/>
    <m/>
  </r>
  <r>
    <s v="19/6/2025"/>
    <s v="Nixon"/>
    <s v="Male"/>
    <s v="Aleisa"/>
    <n v="7686558"/>
    <s v="Nuu"/>
    <x v="0"/>
    <x v="9"/>
    <x v="9"/>
    <x v="28"/>
    <x v="0"/>
    <n v="5"/>
    <x v="0"/>
    <x v="4"/>
    <m/>
  </r>
  <r>
    <s v="19/6/2025"/>
    <s v="Tony"/>
    <s v="Male"/>
    <s v="Tuaefu"/>
    <n v="0"/>
    <s v="Nuu"/>
    <x v="0"/>
    <x v="9"/>
    <x v="9"/>
    <x v="28"/>
    <x v="0"/>
    <n v="10"/>
    <x v="0"/>
    <x v="5"/>
    <m/>
  </r>
  <r>
    <s v="20/6/2025"/>
    <s v="SDA"/>
    <s v="Male"/>
    <s v="Magiagi"/>
    <n v="0"/>
    <s v="Nuu"/>
    <x v="0"/>
    <x v="9"/>
    <x v="9"/>
    <x v="28"/>
    <x v="0"/>
    <n v="50"/>
    <x v="0"/>
    <x v="10"/>
    <m/>
  </r>
  <r>
    <s v="20/6/2025"/>
    <s v="Mua"/>
    <s v="Male"/>
    <s v="Ululoloa"/>
    <n v="0"/>
    <s v="Nuu"/>
    <x v="0"/>
    <x v="9"/>
    <x v="9"/>
    <x v="28"/>
    <x v="0"/>
    <n v="8"/>
    <x v="0"/>
    <x v="11"/>
    <m/>
  </r>
  <r>
    <s v="24/6/2025"/>
    <s v="Farani"/>
    <s v="Male"/>
    <s v="Tufulele"/>
    <n v="0"/>
    <s v="Nuu"/>
    <x v="0"/>
    <x v="9"/>
    <x v="9"/>
    <x v="28"/>
    <x v="0"/>
    <n v="20"/>
    <x v="0"/>
    <x v="12"/>
    <m/>
  </r>
  <r>
    <s v="24/6/2025"/>
    <s v="Temi"/>
    <s v="Male"/>
    <s v="Sataoa"/>
    <n v="0"/>
    <s v="Nuu"/>
    <x v="0"/>
    <x v="9"/>
    <x v="9"/>
    <x v="28"/>
    <x v="0"/>
    <n v="3"/>
    <x v="0"/>
    <x v="14"/>
    <m/>
  </r>
  <r>
    <d v="2025-03-06T00:00:00"/>
    <s v="Satuala"/>
    <s v="Male"/>
    <s v="Aleisa"/>
    <n v="0"/>
    <s v="Nuu"/>
    <x v="0"/>
    <x v="14"/>
    <x v="14"/>
    <x v="58"/>
    <x v="0"/>
    <n v="100"/>
    <x v="0"/>
    <x v="9"/>
    <m/>
  </r>
  <r>
    <d v="2025-05-06T00:00:00"/>
    <s v="Laulu"/>
    <s v="Male"/>
    <s v="Vaivase"/>
    <n v="0"/>
    <s v="Nuu"/>
    <x v="0"/>
    <x v="14"/>
    <x v="14"/>
    <x v="58"/>
    <x v="0"/>
    <n v="10"/>
    <x v="0"/>
    <x v="5"/>
    <m/>
  </r>
  <r>
    <d v="2025-05-06T00:00:00"/>
    <s v="Patrick "/>
    <s v="Male"/>
    <s v="Lepea"/>
    <n v="0"/>
    <s v="Nuu"/>
    <x v="0"/>
    <x v="14"/>
    <x v="14"/>
    <x v="58"/>
    <x v="0"/>
    <n v="4"/>
    <x v="0"/>
    <x v="1"/>
    <m/>
  </r>
  <r>
    <d v="2025-05-06T00:00:00"/>
    <s v="Sieni"/>
    <s v="Female"/>
    <s v="Tuanai"/>
    <n v="0"/>
    <s v="Nuu"/>
    <x v="0"/>
    <x v="14"/>
    <x v="14"/>
    <x v="58"/>
    <x v="0"/>
    <n v="5"/>
    <x v="0"/>
    <x v="4"/>
    <m/>
  </r>
  <r>
    <d v="2025-06-06T00:00:00"/>
    <s v="Tulia"/>
    <s v="Female"/>
    <s v="Vailele"/>
    <n v="0"/>
    <s v="Nuu"/>
    <x v="0"/>
    <x v="14"/>
    <x v="14"/>
    <x v="58"/>
    <x v="0"/>
    <n v="6"/>
    <x v="0"/>
    <x v="15"/>
    <m/>
  </r>
  <r>
    <d v="2025-10-06T00:00:00"/>
    <s v="Viliamu Tapuai"/>
    <s v="Male"/>
    <s v="Ulutogia"/>
    <n v="7251717"/>
    <s v="Nuu"/>
    <x v="0"/>
    <x v="14"/>
    <x v="14"/>
    <x v="58"/>
    <x v="0"/>
    <n v="26"/>
    <x v="0"/>
    <x v="22"/>
    <m/>
  </r>
  <r>
    <d v="2025-10-06T00:00:00"/>
    <s v="Timoteo"/>
    <s v="Male"/>
    <s v="Fagalii"/>
    <n v="0"/>
    <s v="Nuu"/>
    <x v="0"/>
    <x v="14"/>
    <x v="14"/>
    <x v="58"/>
    <x v="0"/>
    <n v="15"/>
    <x v="0"/>
    <x v="18"/>
    <m/>
  </r>
  <r>
    <d v="2025-11-06T00:00:00"/>
    <s v="Tufosa"/>
    <s v="Female"/>
    <s v="Leulumoega"/>
    <n v="0"/>
    <s v="Nuu"/>
    <x v="0"/>
    <x v="14"/>
    <x v="14"/>
    <x v="58"/>
    <x v="0"/>
    <n v="20"/>
    <x v="0"/>
    <x v="12"/>
    <m/>
  </r>
  <r>
    <d v="2025-12-06T00:00:00"/>
    <s v="Atenai"/>
    <s v="Female"/>
    <s v="Lotofaga"/>
    <n v="0"/>
    <s v="Nuu"/>
    <x v="0"/>
    <x v="14"/>
    <x v="14"/>
    <x v="58"/>
    <x v="0"/>
    <n v="8"/>
    <x v="0"/>
    <x v="11"/>
    <m/>
  </r>
  <r>
    <s v="13/6/2025"/>
    <s v="Alauni"/>
    <s v="Male"/>
    <s v="Vaisinago"/>
    <n v="0"/>
    <s v="Nuu"/>
    <x v="0"/>
    <x v="14"/>
    <x v="14"/>
    <x v="58"/>
    <x v="0"/>
    <n v="10"/>
    <x v="0"/>
    <x v="5"/>
    <m/>
  </r>
  <r>
    <s v="13/6/2025"/>
    <s v="Tupai"/>
    <s v="Male"/>
    <s v="Toamua"/>
    <n v="0"/>
    <s v="Nuu"/>
    <x v="0"/>
    <x v="14"/>
    <x v="14"/>
    <x v="58"/>
    <x v="0"/>
    <n v="20"/>
    <x v="0"/>
    <x v="12"/>
    <m/>
  </r>
  <r>
    <s v="16/6/2025"/>
    <s v="Ana"/>
    <s v="Female"/>
    <s v="Faleula"/>
    <n v="7773211"/>
    <s v="Nuu"/>
    <x v="0"/>
    <x v="14"/>
    <x v="14"/>
    <x v="58"/>
    <x v="0"/>
    <n v="5"/>
    <x v="0"/>
    <x v="4"/>
    <m/>
  </r>
  <r>
    <s v="17/6/2025"/>
    <s v="Oliva Delicious"/>
    <s v="Female"/>
    <s v="Lotopa"/>
    <n v="0"/>
    <s v="Nuu"/>
    <x v="0"/>
    <x v="14"/>
    <x v="14"/>
    <x v="58"/>
    <x v="0"/>
    <n v="8"/>
    <x v="0"/>
    <x v="11"/>
    <m/>
  </r>
  <r>
    <s v="17/6/2025"/>
    <s v="Kamalita Tipi"/>
    <s v="Female"/>
    <s v="Vaivase"/>
    <n v="0"/>
    <s v="Nuu"/>
    <x v="0"/>
    <x v="14"/>
    <x v="14"/>
    <x v="58"/>
    <x v="0"/>
    <n v="5"/>
    <x v="0"/>
    <x v="4"/>
    <m/>
  </r>
  <r>
    <s v="19/6/2025"/>
    <s v="Sep"/>
    <s v="Male"/>
    <s v="Vaoala"/>
    <n v="7676107"/>
    <s v="Nuu"/>
    <x v="0"/>
    <x v="14"/>
    <x v="14"/>
    <x v="58"/>
    <x v="0"/>
    <n v="4"/>
    <x v="0"/>
    <x v="1"/>
    <m/>
  </r>
  <r>
    <s v="19/6/2025"/>
    <s v="Malama"/>
    <s v="Female"/>
    <s v="Tapatapao"/>
    <n v="7626254"/>
    <s v="Nuu"/>
    <x v="0"/>
    <x v="14"/>
    <x v="14"/>
    <x v="58"/>
    <x v="0"/>
    <n v="4"/>
    <x v="0"/>
    <x v="1"/>
    <m/>
  </r>
  <r>
    <s v="23/6/2025"/>
    <s v="Queeny"/>
    <s v="Female"/>
    <s v="Nuu"/>
    <n v="7583694"/>
    <s v="Nuu"/>
    <x v="0"/>
    <x v="14"/>
    <x v="14"/>
    <x v="58"/>
    <x v="0"/>
    <n v="6"/>
    <x v="0"/>
    <x v="15"/>
    <m/>
  </r>
  <r>
    <s v="24/5/2025"/>
    <s v="Fiti"/>
    <s v="Female"/>
    <s v="Aleisa"/>
    <n v="0"/>
    <s v="Nuu"/>
    <x v="0"/>
    <x v="14"/>
    <x v="14"/>
    <x v="58"/>
    <x v="0"/>
    <n v="3"/>
    <x v="0"/>
    <x v="14"/>
    <m/>
  </r>
  <r>
    <s v="25/6/2025"/>
    <s v="SCROS Faauuga"/>
    <s v="Male"/>
    <s v="Nafanua"/>
    <n v="0"/>
    <s v="Nuu"/>
    <x v="0"/>
    <x v="14"/>
    <x v="14"/>
    <x v="58"/>
    <x v="0"/>
    <n v="12"/>
    <x v="0"/>
    <x v="3"/>
    <m/>
  </r>
  <r>
    <d v="2025-06-13T00:00:00"/>
    <s v="Maka Sapolu"/>
    <s v="Male"/>
    <s v="Motootua"/>
    <n v="7611981"/>
    <s v="Nuu"/>
    <x v="1"/>
    <x v="13"/>
    <x v="13"/>
    <x v="29"/>
    <x v="0"/>
    <n v="2"/>
    <x v="0"/>
    <x v="6"/>
    <m/>
  </r>
  <r>
    <d v="2025-06-17T00:00:00"/>
    <s v="Molesi"/>
    <s v="Male"/>
    <s v="Tuanaimato"/>
    <n v="7781045"/>
    <s v="Nuu"/>
    <x v="1"/>
    <x v="13"/>
    <x v="13"/>
    <x v="29"/>
    <x v="0"/>
    <n v="5"/>
    <x v="0"/>
    <x v="4"/>
    <m/>
  </r>
  <r>
    <d v="2025-06-19T00:00:00"/>
    <s v="Manila"/>
    <s v="Female"/>
    <s v="Leulumoega Tuai"/>
    <n v="7294518"/>
    <s v="Nuu"/>
    <x v="1"/>
    <x v="13"/>
    <x v="13"/>
    <x v="29"/>
    <x v="0"/>
    <n v="2"/>
    <x v="0"/>
    <x v="6"/>
    <m/>
  </r>
  <r>
    <d v="2025-06-23T00:00:00"/>
    <s v="Sina"/>
    <s v="Female"/>
    <s v="Siusega"/>
    <n v="0"/>
    <s v="Nuu"/>
    <x v="1"/>
    <x v="13"/>
    <x v="13"/>
    <x v="29"/>
    <x v="0"/>
    <n v="2"/>
    <x v="0"/>
    <x v="6"/>
    <m/>
  </r>
  <r>
    <d v="2025-04-06T00:00:00"/>
    <s v="Eloni"/>
    <s v="Female"/>
    <s v="Papaloloa"/>
    <n v="0"/>
    <s v="Nuu"/>
    <x v="2"/>
    <x v="2"/>
    <x v="2"/>
    <x v="30"/>
    <x v="0"/>
    <n v="12"/>
    <x v="0"/>
    <x v="3"/>
    <m/>
  </r>
  <r>
    <d v="2025-04-06T00:00:00"/>
    <s v="Tafa"/>
    <s v="Male"/>
    <s v="Magiagi"/>
    <n v="0"/>
    <s v="Nuu"/>
    <x v="2"/>
    <x v="2"/>
    <x v="2"/>
    <x v="30"/>
    <x v="0"/>
    <n v="10"/>
    <x v="0"/>
    <x v="5"/>
    <m/>
  </r>
  <r>
    <d v="2025-05-06T00:00:00"/>
    <s v="Moi Tipasa"/>
    <s v="Male"/>
    <s v="Tuanai"/>
    <n v="0"/>
    <s v="Nuu"/>
    <x v="2"/>
    <x v="2"/>
    <x v="2"/>
    <x v="30"/>
    <x v="0"/>
    <n v="10"/>
    <x v="0"/>
    <x v="5"/>
    <m/>
  </r>
  <r>
    <d v="2025-06-06T00:00:00"/>
    <s v="Pouvalu"/>
    <s v="Male"/>
    <s v="Siumu"/>
    <n v="0"/>
    <s v="Nuu"/>
    <x v="2"/>
    <x v="2"/>
    <x v="2"/>
    <x v="30"/>
    <x v="0"/>
    <n v="10"/>
    <x v="0"/>
    <x v="5"/>
    <m/>
  </r>
  <r>
    <d v="2025-06-06T00:00:00"/>
    <s v="Seluia"/>
    <s v="Male"/>
    <s v="Vaitele uta"/>
    <n v="0"/>
    <s v="Nuu"/>
    <x v="2"/>
    <x v="2"/>
    <x v="2"/>
    <x v="30"/>
    <x v="0"/>
    <n v="3"/>
    <x v="0"/>
    <x v="14"/>
    <m/>
  </r>
  <r>
    <d v="2025-10-06T00:00:00"/>
    <s v="Lesina"/>
    <s v="Female"/>
    <s v="Apaula Lalovaea"/>
    <n v="0"/>
    <s v="Nuu"/>
    <x v="2"/>
    <x v="2"/>
    <x v="2"/>
    <x v="30"/>
    <x v="0"/>
    <n v="4"/>
    <x v="0"/>
    <x v="1"/>
    <m/>
  </r>
  <r>
    <d v="2025-12-06T00:00:00"/>
    <s v="Tea Laulu"/>
    <s v="Male"/>
    <s v="Moataa"/>
    <n v="0"/>
    <s v="Nuu"/>
    <x v="2"/>
    <x v="2"/>
    <x v="2"/>
    <x v="30"/>
    <x v="0"/>
    <n v="2"/>
    <x v="0"/>
    <x v="6"/>
    <m/>
  </r>
  <r>
    <s v="13/6/2025"/>
    <s v="Alauni"/>
    <s v="Male"/>
    <s v="Vaisinago"/>
    <n v="0"/>
    <s v="Nuu"/>
    <x v="2"/>
    <x v="2"/>
    <x v="2"/>
    <x v="30"/>
    <x v="0"/>
    <n v="10"/>
    <x v="0"/>
    <x v="5"/>
    <m/>
  </r>
  <r>
    <s v="23/6/2025"/>
    <s v="Dorothy"/>
    <s v="Female"/>
    <s v="Vaitele Fou"/>
    <n v="0"/>
    <s v="Nuu"/>
    <x v="2"/>
    <x v="2"/>
    <x v="2"/>
    <x v="30"/>
    <x v="0"/>
    <n v="5"/>
    <x v="0"/>
    <x v="4"/>
    <m/>
  </r>
  <r>
    <s v="24/6/2025"/>
    <s v="Farani"/>
    <s v="Male"/>
    <s v="Tufulele"/>
    <n v="0"/>
    <s v="Nuu"/>
    <x v="2"/>
    <x v="2"/>
    <x v="2"/>
    <x v="30"/>
    <x v="0"/>
    <n v="40"/>
    <x v="0"/>
    <x v="0"/>
    <m/>
  </r>
  <r>
    <s v="25/6/2025"/>
    <s v="Meki"/>
    <s v="Male"/>
    <s v="Saanapu"/>
    <n v="0"/>
    <s v="Nuu"/>
    <x v="2"/>
    <x v="2"/>
    <x v="2"/>
    <x v="30"/>
    <x v="0"/>
    <n v="4"/>
    <x v="0"/>
    <x v="1"/>
    <m/>
  </r>
  <r>
    <s v="25/6/2025"/>
    <s v="Ruby Fuimaono"/>
    <s v="Female"/>
    <s v="Falealili"/>
    <n v="0"/>
    <s v="Nuu"/>
    <x v="2"/>
    <x v="2"/>
    <x v="2"/>
    <x v="30"/>
    <x v="0"/>
    <n v="20"/>
    <x v="0"/>
    <x v="12"/>
    <m/>
  </r>
  <r>
    <s v="26/6/2025"/>
    <s v="Ami"/>
    <s v="Male"/>
    <s v="Falelauniu"/>
    <n v="0"/>
    <s v="Nuu"/>
    <x v="2"/>
    <x v="2"/>
    <x v="2"/>
    <x v="30"/>
    <x v="0"/>
    <n v="5"/>
    <x v="0"/>
    <x v="4"/>
    <m/>
  </r>
  <r>
    <d v="2025-03-06T00:00:00"/>
    <s v="Sagaga College"/>
    <s v="Male"/>
    <s v="Afega"/>
    <n v="7777956"/>
    <s v="Nuu"/>
    <x v="1"/>
    <x v="22"/>
    <x v="22"/>
    <x v="31"/>
    <x v="0"/>
    <n v="5"/>
    <x v="0"/>
    <x v="4"/>
    <m/>
  </r>
  <r>
    <d v="2025-03-06T00:00:00"/>
    <s v="Eita"/>
    <s v="Female"/>
    <s v="Puipaa"/>
    <n v="0"/>
    <s v="Nuu"/>
    <x v="0"/>
    <x v="5"/>
    <x v="5"/>
    <x v="32"/>
    <x v="0"/>
    <n v="4"/>
    <x v="0"/>
    <x v="1"/>
    <m/>
  </r>
  <r>
    <d v="2025-05-06T00:00:00"/>
    <s v="Sieni"/>
    <s v="Female"/>
    <s v="Tuanai"/>
    <n v="0"/>
    <s v="Nuu"/>
    <x v="0"/>
    <x v="5"/>
    <x v="5"/>
    <x v="32"/>
    <x v="0"/>
    <n v="2"/>
    <x v="0"/>
    <x v="6"/>
    <m/>
  </r>
  <r>
    <d v="2025-06-06T00:00:00"/>
    <s v="Atenai"/>
    <s v="Female"/>
    <s v="Lotofaga Safata"/>
    <n v="0"/>
    <s v="Nuu"/>
    <x v="0"/>
    <x v="5"/>
    <x v="5"/>
    <x v="32"/>
    <x v="0"/>
    <n v="3"/>
    <x v="0"/>
    <x v="14"/>
    <m/>
  </r>
  <r>
    <s v="16/6/2025"/>
    <s v="Suela"/>
    <s v="Female"/>
    <s v="Saleimoa"/>
    <n v="0"/>
    <s v="Nuu"/>
    <x v="0"/>
    <x v="5"/>
    <x v="5"/>
    <x v="32"/>
    <x v="0"/>
    <n v="2"/>
    <x v="0"/>
    <x v="6"/>
    <m/>
  </r>
  <r>
    <s v="19/6/2025"/>
    <s v="Sep"/>
    <s v="Male"/>
    <s v="Vaoala"/>
    <n v="7676107"/>
    <s v="Nuu"/>
    <x v="0"/>
    <x v="5"/>
    <x v="5"/>
    <x v="32"/>
    <x v="0"/>
    <n v="2"/>
    <x v="0"/>
    <x v="6"/>
    <m/>
  </r>
  <r>
    <s v="20/6/2025"/>
    <s v="Deon"/>
    <s v="Male"/>
    <s v="Vaoala"/>
    <n v="7265361"/>
    <s v="Nuu"/>
    <x v="0"/>
    <x v="5"/>
    <x v="5"/>
    <x v="32"/>
    <x v="0"/>
    <n v="3"/>
    <x v="0"/>
    <x v="14"/>
    <m/>
  </r>
  <r>
    <s v="23/6/2025"/>
    <s v="Dorothy"/>
    <s v="Female"/>
    <s v="Vaitele Fou"/>
    <n v="0"/>
    <s v="Nuu"/>
    <x v="0"/>
    <x v="5"/>
    <x v="5"/>
    <x v="32"/>
    <x v="0"/>
    <n v="3"/>
    <x v="0"/>
    <x v="14"/>
    <m/>
  </r>
  <r>
    <s v="24/6/2025"/>
    <s v="Sam"/>
    <s v="Male"/>
    <s v="Faleula"/>
    <n v="0"/>
    <s v="Nuu"/>
    <x v="0"/>
    <x v="5"/>
    <x v="5"/>
    <x v="32"/>
    <x v="0"/>
    <n v="6"/>
    <x v="0"/>
    <x v="15"/>
    <m/>
  </r>
  <r>
    <s v="24/6/2025"/>
    <s v="Temi"/>
    <s v="Male"/>
    <s v="Sataoa"/>
    <n v="0"/>
    <s v="Nuu"/>
    <x v="0"/>
    <x v="5"/>
    <x v="5"/>
    <x v="32"/>
    <x v="0"/>
    <n v="8"/>
    <x v="0"/>
    <x v="11"/>
    <m/>
  </r>
  <r>
    <d v="2025-06-06T00:00:00"/>
    <s v="Atenai"/>
    <s v="Female"/>
    <s v="Lotofaga Safata"/>
    <n v="0"/>
    <s v="Nuu"/>
    <x v="0"/>
    <x v="23"/>
    <x v="23"/>
    <x v="33"/>
    <x v="0"/>
    <n v="10"/>
    <x v="0"/>
    <x v="5"/>
    <m/>
  </r>
  <r>
    <d v="2025-09-06T00:00:00"/>
    <s v="Ana"/>
    <s v="Female"/>
    <s v="Tiapapata"/>
    <n v="0"/>
    <s v="Nuu"/>
    <x v="0"/>
    <x v="23"/>
    <x v="23"/>
    <x v="33"/>
    <x v="0"/>
    <n v="20"/>
    <x v="0"/>
    <x v="12"/>
    <m/>
  </r>
  <r>
    <d v="2025-11-06T00:00:00"/>
    <s v="Shalin"/>
    <s v="Female"/>
    <s v="Solosolo"/>
    <n v="0"/>
    <s v="Nuu"/>
    <x v="0"/>
    <x v="23"/>
    <x v="23"/>
    <x v="33"/>
    <x v="0"/>
    <n v="10"/>
    <x v="0"/>
    <x v="5"/>
    <m/>
  </r>
  <r>
    <d v="2025-12-06T00:00:00"/>
    <s v="Atenai"/>
    <s v="Female"/>
    <s v="Lotofaga"/>
    <n v="0"/>
    <s v="Nuu"/>
    <x v="0"/>
    <x v="23"/>
    <x v="23"/>
    <x v="33"/>
    <x v="0"/>
    <n v="10"/>
    <x v="0"/>
    <x v="5"/>
    <m/>
  </r>
  <r>
    <d v="2025-10-06T00:00:00"/>
    <s v="Viliamu"/>
    <s v="Male"/>
    <s v="Ulutogia"/>
    <n v="7251717"/>
    <s v="Nuu"/>
    <x v="5"/>
    <x v="24"/>
    <x v="24"/>
    <x v="34"/>
    <x v="2"/>
    <n v="2"/>
    <x v="4"/>
    <x v="3"/>
    <m/>
  </r>
  <r>
    <d v="2025-06-13T00:00:00"/>
    <s v="Maka Sapolu"/>
    <s v="Male"/>
    <s v="Motootua"/>
    <n v="7611981"/>
    <s v="Nuu"/>
    <x v="5"/>
    <x v="24"/>
    <x v="24"/>
    <x v="34"/>
    <x v="2"/>
    <n v="5"/>
    <x v="4"/>
    <x v="7"/>
    <m/>
  </r>
  <r>
    <d v="2025-06-19T00:00:00"/>
    <s v="Manila"/>
    <s v="Female"/>
    <s v="Leulumoega Tuai"/>
    <n v="7294518"/>
    <s v="Nuu"/>
    <x v="5"/>
    <x v="24"/>
    <x v="24"/>
    <x v="34"/>
    <x v="2"/>
    <n v="2"/>
    <x v="4"/>
    <x v="3"/>
    <m/>
  </r>
  <r>
    <d v="2025-06-23T00:00:00"/>
    <s v="Meti. Lauvi"/>
    <s v="Male"/>
    <s v="Saanapu"/>
    <n v="0"/>
    <s v="Nuu"/>
    <x v="5"/>
    <x v="24"/>
    <x v="24"/>
    <x v="34"/>
    <x v="2"/>
    <n v="1"/>
    <x v="4"/>
    <x v="15"/>
    <m/>
  </r>
  <r>
    <d v="2025-06-06T00:00:00"/>
    <s v="Faarinima"/>
    <s v="Male"/>
    <s v="Luatuanuu"/>
    <m/>
    <s v="Nuu"/>
    <x v="4"/>
    <x v="25"/>
    <x v="25"/>
    <x v="35"/>
    <x v="0"/>
    <n v="100"/>
    <x v="3"/>
    <x v="51"/>
    <n v="2178776"/>
  </r>
  <r>
    <d v="2025-10-06T00:00:00"/>
    <s v="Sammy"/>
    <s v="Male"/>
    <s v="Afega"/>
    <n v="0"/>
    <s v="Nuu"/>
    <x v="4"/>
    <x v="25"/>
    <x v="25"/>
    <x v="35"/>
    <x v="0"/>
    <n v="100"/>
    <x v="3"/>
    <x v="12"/>
    <n v="2178783"/>
  </r>
  <r>
    <s v="13/5/2025"/>
    <s v="Utu"/>
    <s v="Male"/>
    <s v="Faleula"/>
    <n v="0"/>
    <s v="Nuu"/>
    <x v="4"/>
    <x v="25"/>
    <x v="25"/>
    <x v="35"/>
    <x v="0"/>
    <n v="50"/>
    <x v="3"/>
    <x v="5"/>
    <n v="2178798"/>
  </r>
  <r>
    <s v="16/6/2025"/>
    <s v="Leslie"/>
    <s v="Male"/>
    <s v="Faleula"/>
    <n v="0"/>
    <s v="Nuu"/>
    <x v="4"/>
    <x v="25"/>
    <x v="25"/>
    <x v="35"/>
    <x v="0"/>
    <n v="50"/>
    <x v="13"/>
    <x v="5"/>
    <m/>
  </r>
  <r>
    <d v="2025-06-16T00:00:00"/>
    <s v="Katie Mc Karthy"/>
    <s v="Female"/>
    <s v="Aleisa"/>
    <n v="0"/>
    <s v="Aleisa"/>
    <x v="4"/>
    <x v="25"/>
    <x v="25"/>
    <x v="35"/>
    <x v="0"/>
    <n v="150"/>
    <x v="14"/>
    <x v="7"/>
    <n v="2200822"/>
  </r>
  <r>
    <s v="17/6/2025"/>
    <s v="Faatau "/>
    <s v="Male"/>
    <s v="Moataa"/>
    <n v="0"/>
    <s v="Nuu"/>
    <x v="4"/>
    <x v="25"/>
    <x v="25"/>
    <x v="35"/>
    <x v="0"/>
    <n v="10"/>
    <x v="3"/>
    <x v="6"/>
    <m/>
  </r>
  <r>
    <s v="17/6/2025"/>
    <s v="Saini Fialelei"/>
    <s v="Male"/>
    <s v="Sataoa"/>
    <n v="0"/>
    <s v="Nuu"/>
    <x v="4"/>
    <x v="25"/>
    <x v="25"/>
    <x v="35"/>
    <x v="0"/>
    <n v="200"/>
    <x v="3"/>
    <x v="0"/>
    <m/>
  </r>
  <r>
    <s v="18/6/2025"/>
    <s v="Patauave"/>
    <s v="Male"/>
    <s v="Vaimoso"/>
    <n v="0"/>
    <s v="Nuu"/>
    <x v="4"/>
    <x v="25"/>
    <x v="25"/>
    <x v="35"/>
    <x v="0"/>
    <n v="250"/>
    <x v="3"/>
    <x v="10"/>
    <m/>
  </r>
  <r>
    <s v="23/6/2025"/>
    <s v="Petelo. "/>
    <s v="Male"/>
    <s v="Aleisa"/>
    <n v="0"/>
    <s v="Nuu"/>
    <x v="4"/>
    <x v="25"/>
    <x v="25"/>
    <x v="35"/>
    <x v="0"/>
    <n v="100"/>
    <x v="3"/>
    <x v="12"/>
    <m/>
  </r>
  <r>
    <s v="24/6/205"/>
    <s v="Tunupopo Patu"/>
    <s v="Male"/>
    <s v="Leulumoega "/>
    <n v="0"/>
    <s v="Nuu"/>
    <x v="4"/>
    <x v="25"/>
    <x v="25"/>
    <x v="35"/>
    <x v="0"/>
    <n v="100"/>
    <x v="3"/>
    <x v="12"/>
    <m/>
  </r>
  <r>
    <s v="24/6/2025"/>
    <s v="Tupai"/>
    <s v="Male"/>
    <s v="Aleisa"/>
    <n v="0"/>
    <s v="Nuu"/>
    <x v="4"/>
    <x v="25"/>
    <x v="25"/>
    <x v="35"/>
    <x v="0"/>
    <n v="200"/>
    <x v="3"/>
    <x v="0"/>
    <m/>
  </r>
  <r>
    <d v="2025-06-24T00:00:00"/>
    <s v="Joyce"/>
    <s v="Female"/>
    <s v="Mulifanua"/>
    <n v="0"/>
    <s v="Nuu"/>
    <x v="4"/>
    <x v="25"/>
    <x v="25"/>
    <x v="35"/>
    <x v="0"/>
    <n v="40"/>
    <x v="3"/>
    <x v="11"/>
    <m/>
  </r>
  <r>
    <s v="25/6/2025"/>
    <s v="Tupai"/>
    <s v="Male"/>
    <s v="Aleisa"/>
    <n v="0"/>
    <s v="Nuu"/>
    <x v="4"/>
    <x v="25"/>
    <x v="25"/>
    <x v="35"/>
    <x v="0"/>
    <n v="150"/>
    <x v="3"/>
    <x v="7"/>
    <m/>
  </r>
  <r>
    <d v="2025-03-06T00:00:00"/>
    <s v="Taaloga"/>
    <s v="Male"/>
    <s v="Savaia"/>
    <n v="0"/>
    <s v="Nuu"/>
    <x v="0"/>
    <x v="8"/>
    <x v="8"/>
    <x v="36"/>
    <x v="0"/>
    <n v="10"/>
    <x v="0"/>
    <x v="5"/>
    <m/>
  </r>
  <r>
    <d v="2025-03-06T00:00:00"/>
    <s v="Eita"/>
    <s v="Female"/>
    <s v="Puipaa"/>
    <n v="0"/>
    <s v="Nuu"/>
    <x v="0"/>
    <x v="8"/>
    <x v="8"/>
    <x v="36"/>
    <x v="0"/>
    <n v="30"/>
    <x v="0"/>
    <x v="7"/>
    <m/>
  </r>
  <r>
    <d v="2025-03-06T00:00:00"/>
    <s v="Satuala"/>
    <s v="Male"/>
    <s v="Aleisa"/>
    <n v="0"/>
    <s v="Nuu"/>
    <x v="0"/>
    <x v="8"/>
    <x v="8"/>
    <x v="36"/>
    <x v="0"/>
    <n v="100"/>
    <x v="0"/>
    <x v="9"/>
    <m/>
  </r>
  <r>
    <d v="2025-03-06T00:00:00"/>
    <s v="Ivona"/>
    <s v="Female"/>
    <s v="Faleula"/>
    <n v="0"/>
    <s v="Nuu"/>
    <x v="0"/>
    <x v="8"/>
    <x v="8"/>
    <x v="36"/>
    <x v="0"/>
    <n v="10"/>
    <x v="0"/>
    <x v="5"/>
    <m/>
  </r>
  <r>
    <d v="2025-03-06T00:00:00"/>
    <s v="Lake Ah Chong"/>
    <s v="Male"/>
    <s v="Lotopa"/>
    <n v="0"/>
    <s v="Nuu"/>
    <x v="0"/>
    <x v="8"/>
    <x v="8"/>
    <x v="36"/>
    <x v="0"/>
    <n v="12"/>
    <x v="0"/>
    <x v="3"/>
    <m/>
  </r>
  <r>
    <d v="2025-04-06T00:00:00"/>
    <s v="Tautala"/>
    <s v="Male"/>
    <s v="Sataoa"/>
    <n v="0"/>
    <s v="Nuu"/>
    <x v="0"/>
    <x v="8"/>
    <x v="8"/>
    <x v="36"/>
    <x v="0"/>
    <n v="10"/>
    <x v="0"/>
    <x v="5"/>
    <m/>
  </r>
  <r>
    <d v="2025-04-06T00:00:00"/>
    <s v="Panorama"/>
    <s v="Male"/>
    <s v="Malua"/>
    <n v="0"/>
    <s v="Nuu"/>
    <x v="0"/>
    <x v="8"/>
    <x v="8"/>
    <x v="36"/>
    <x v="0"/>
    <n v="12"/>
    <x v="0"/>
    <x v="3"/>
    <m/>
  </r>
  <r>
    <d v="2025-05-06T00:00:00"/>
    <s v="Laulu"/>
    <s v="Male"/>
    <s v="Vaivase"/>
    <n v="0"/>
    <s v="Nuu"/>
    <x v="0"/>
    <x v="8"/>
    <x v="8"/>
    <x v="36"/>
    <x v="0"/>
    <n v="7"/>
    <x v="0"/>
    <x v="16"/>
    <m/>
  </r>
  <r>
    <d v="2025-05-06T00:00:00"/>
    <s v="Moi Tipasa"/>
    <s v="Male"/>
    <s v="Tuanai"/>
    <n v="0"/>
    <s v="Nuu"/>
    <x v="0"/>
    <x v="8"/>
    <x v="8"/>
    <x v="36"/>
    <x v="0"/>
    <n v="20"/>
    <x v="0"/>
    <x v="12"/>
    <m/>
  </r>
  <r>
    <d v="2025-05-06T00:00:00"/>
    <s v="Sieni"/>
    <s v="Female"/>
    <s v="Tuanai"/>
    <n v="0"/>
    <s v="Nuu"/>
    <x v="0"/>
    <x v="8"/>
    <x v="8"/>
    <x v="36"/>
    <x v="0"/>
    <n v="10"/>
    <x v="0"/>
    <x v="5"/>
    <m/>
  </r>
  <r>
    <d v="2025-05-06T00:00:00"/>
    <s v="Evelina"/>
    <s v="Female"/>
    <s v="Lalovaea"/>
    <n v="0"/>
    <s v="Nuu"/>
    <x v="0"/>
    <x v="8"/>
    <x v="8"/>
    <x v="36"/>
    <x v="0"/>
    <n v="10"/>
    <x v="0"/>
    <x v="5"/>
    <m/>
  </r>
  <r>
    <d v="2025-06-06T00:00:00"/>
    <s v="Pouvalu"/>
    <s v="Male"/>
    <s v="Siumu"/>
    <n v="0"/>
    <s v="Nuu"/>
    <x v="0"/>
    <x v="8"/>
    <x v="8"/>
    <x v="36"/>
    <x v="0"/>
    <n v="25"/>
    <x v="0"/>
    <x v="8"/>
    <m/>
  </r>
  <r>
    <d v="2025-06-06T00:00:00"/>
    <s v="Seluia"/>
    <s v="Male"/>
    <s v="Vaitele uta"/>
    <n v="0"/>
    <s v="Nuu"/>
    <x v="0"/>
    <x v="8"/>
    <x v="8"/>
    <x v="36"/>
    <x v="0"/>
    <n v="5"/>
    <x v="0"/>
    <x v="4"/>
    <m/>
  </r>
  <r>
    <d v="2025-06-06T00:00:00"/>
    <s v="Atenai"/>
    <s v="Female"/>
    <s v="Lotofaga Safata"/>
    <n v="0"/>
    <s v="Nuu"/>
    <x v="0"/>
    <x v="8"/>
    <x v="8"/>
    <x v="36"/>
    <x v="0"/>
    <n v="6"/>
    <x v="0"/>
    <x v="15"/>
    <m/>
  </r>
  <r>
    <d v="2025-06-06T00:00:00"/>
    <s v="Tulia"/>
    <s v="Female"/>
    <s v="Vailele"/>
    <n v="0"/>
    <s v="Nuu"/>
    <x v="0"/>
    <x v="8"/>
    <x v="8"/>
    <x v="36"/>
    <x v="0"/>
    <n v="10"/>
    <x v="0"/>
    <x v="5"/>
    <m/>
  </r>
  <r>
    <d v="2025-09-06T00:00:00"/>
    <s v="Ana"/>
    <s v="Female"/>
    <s v="Tiapapata"/>
    <n v="0"/>
    <s v="Nuu"/>
    <x v="0"/>
    <x v="8"/>
    <x v="8"/>
    <x v="36"/>
    <x v="0"/>
    <n v="20"/>
    <x v="0"/>
    <x v="12"/>
    <m/>
  </r>
  <r>
    <d v="2025-09-06T00:00:00"/>
    <s v="Tavita"/>
    <s v="Male"/>
    <s v="Faleula"/>
    <n v="0"/>
    <s v="Nuu"/>
    <x v="0"/>
    <x v="8"/>
    <x v="8"/>
    <x v="36"/>
    <x v="0"/>
    <n v="10"/>
    <x v="0"/>
    <x v="5"/>
    <m/>
  </r>
  <r>
    <d v="2025-10-06T00:00:00"/>
    <s v="Viliamu Tapuai"/>
    <s v="Male"/>
    <s v="Ulutogia"/>
    <n v="7251717"/>
    <s v="Nuu"/>
    <x v="0"/>
    <x v="8"/>
    <x v="8"/>
    <x v="36"/>
    <x v="0"/>
    <n v="10"/>
    <x v="0"/>
    <x v="5"/>
    <m/>
  </r>
  <r>
    <d v="2025-10-06T00:00:00"/>
    <s v="Sam"/>
    <s v="Male"/>
    <s v="Alafua"/>
    <n v="0"/>
    <s v="Nuu"/>
    <x v="0"/>
    <x v="8"/>
    <x v="8"/>
    <x v="36"/>
    <x v="0"/>
    <n v="20"/>
    <x v="0"/>
    <x v="12"/>
    <m/>
  </r>
  <r>
    <d v="2025-10-06T00:00:00"/>
    <s v="Lesina"/>
    <s v="Female"/>
    <s v="Apaula Lalovaea"/>
    <n v="0"/>
    <s v="Nuu"/>
    <x v="0"/>
    <x v="8"/>
    <x v="8"/>
    <x v="36"/>
    <x v="0"/>
    <n v="2"/>
    <x v="0"/>
    <x v="6"/>
    <m/>
  </r>
  <r>
    <d v="2025-11-06T00:00:00"/>
    <s v="Shalin"/>
    <s v="Female"/>
    <s v="Solosolo"/>
    <n v="0"/>
    <s v="Nuu"/>
    <x v="0"/>
    <x v="8"/>
    <x v="8"/>
    <x v="36"/>
    <x v="0"/>
    <n v="5"/>
    <x v="0"/>
    <x v="4"/>
    <m/>
  </r>
  <r>
    <d v="2025-11-06T00:00:00"/>
    <s v="Suisami Mataia"/>
    <s v="Male"/>
    <s v="Matautu Lefaga"/>
    <n v="0"/>
    <s v="Nuu"/>
    <x v="0"/>
    <x v="8"/>
    <x v="8"/>
    <x v="36"/>
    <x v="0"/>
    <n v="20"/>
    <x v="0"/>
    <x v="12"/>
    <m/>
  </r>
  <r>
    <d v="2025-11-06T00:00:00"/>
    <s v="Tufosa"/>
    <s v="Female"/>
    <s v="Leulumoega"/>
    <n v="0"/>
    <s v="Nuu"/>
    <x v="0"/>
    <x v="8"/>
    <x v="8"/>
    <x v="36"/>
    <x v="0"/>
    <n v="10"/>
    <x v="0"/>
    <x v="5"/>
    <m/>
  </r>
  <r>
    <d v="2025-11-06T00:00:00"/>
    <s v="Loto"/>
    <s v="Male"/>
    <s v="Vaivase"/>
    <n v="0"/>
    <s v="Nuu"/>
    <x v="0"/>
    <x v="8"/>
    <x v="8"/>
    <x v="36"/>
    <x v="0"/>
    <n v="5"/>
    <x v="0"/>
    <x v="4"/>
    <m/>
  </r>
  <r>
    <d v="2025-12-06T00:00:00"/>
    <s v="Tea Laulu"/>
    <s v="Male"/>
    <s v="Moataa"/>
    <n v="0"/>
    <s v="Nuu"/>
    <x v="0"/>
    <x v="8"/>
    <x v="8"/>
    <x v="36"/>
    <x v="0"/>
    <n v="4"/>
    <x v="0"/>
    <x v="1"/>
    <m/>
  </r>
  <r>
    <d v="2025-12-06T00:00:00"/>
    <s v="Sam"/>
    <s v="Male"/>
    <s v="Vaimoso"/>
    <n v="0"/>
    <s v="Nuu"/>
    <x v="0"/>
    <x v="8"/>
    <x v="8"/>
    <x v="36"/>
    <x v="0"/>
    <n v="4"/>
    <x v="0"/>
    <x v="1"/>
    <m/>
  </r>
  <r>
    <d v="2025-12-06T00:00:00"/>
    <s v="SDA"/>
    <s v="Male"/>
    <s v="Magiagi"/>
    <n v="0"/>
    <s v="Nuu"/>
    <x v="0"/>
    <x v="8"/>
    <x v="8"/>
    <x v="36"/>
    <x v="0"/>
    <n v="150"/>
    <x v="0"/>
    <x v="23"/>
    <m/>
  </r>
  <r>
    <d v="2025-12-06T00:00:00"/>
    <s v="Atenai"/>
    <s v="Female"/>
    <s v="Lotofaga"/>
    <n v="0"/>
    <s v="Nuu"/>
    <x v="0"/>
    <x v="8"/>
    <x v="8"/>
    <x v="36"/>
    <x v="0"/>
    <n v="10"/>
    <x v="0"/>
    <x v="5"/>
    <m/>
  </r>
  <r>
    <s v="13/6/2025"/>
    <s v="Alauni"/>
    <s v="Male"/>
    <s v="Vaisinago"/>
    <n v="0"/>
    <s v="Nuu"/>
    <x v="0"/>
    <x v="8"/>
    <x v="8"/>
    <x v="36"/>
    <x v="0"/>
    <n v="10"/>
    <x v="0"/>
    <x v="5"/>
    <m/>
  </r>
  <r>
    <s v="23/6/2025"/>
    <s v="Paulo"/>
    <s v="Male"/>
    <s v="Toamua"/>
    <n v="0"/>
    <s v="Nuu"/>
    <x v="0"/>
    <x v="8"/>
    <x v="8"/>
    <x v="36"/>
    <x v="0"/>
    <n v="10"/>
    <x v="0"/>
    <x v="5"/>
    <m/>
  </r>
  <r>
    <s v="23/6/2025"/>
    <s v="Taua"/>
    <s v="Male"/>
    <s v="Vailele"/>
    <n v="0"/>
    <s v="Nuu"/>
    <x v="0"/>
    <x v="8"/>
    <x v="8"/>
    <x v="36"/>
    <x v="0"/>
    <n v="10"/>
    <x v="0"/>
    <x v="5"/>
    <m/>
  </r>
  <r>
    <s v="23/6/2025"/>
    <s v="Dorothy"/>
    <s v="Female"/>
    <s v="Vaitele Fou"/>
    <n v="0"/>
    <s v="Nuu"/>
    <x v="0"/>
    <x v="8"/>
    <x v="8"/>
    <x v="36"/>
    <x v="0"/>
    <n v="5"/>
    <x v="0"/>
    <x v="4"/>
    <m/>
  </r>
  <r>
    <s v="24/6/2025"/>
    <s v="Stephen Trolove"/>
    <s v="Male"/>
    <s v="Nafanua"/>
    <n v="0"/>
    <s v="Nuu"/>
    <x v="0"/>
    <x v="8"/>
    <x v="8"/>
    <x v="36"/>
    <x v="0"/>
    <n v="10"/>
    <x v="0"/>
    <x v="5"/>
    <m/>
  </r>
  <r>
    <s v="24/6/2025"/>
    <s v="Joyce"/>
    <s v="Female"/>
    <s v="Mulifanua"/>
    <n v="0"/>
    <s v="Nuu"/>
    <x v="0"/>
    <x v="8"/>
    <x v="8"/>
    <x v="36"/>
    <x v="0"/>
    <n v="30"/>
    <x v="0"/>
    <x v="7"/>
    <m/>
  </r>
  <r>
    <s v="24/6/2025"/>
    <s v="Temi"/>
    <s v="Male"/>
    <s v="Sataoa"/>
    <n v="0"/>
    <s v="Nuu"/>
    <x v="0"/>
    <x v="8"/>
    <x v="8"/>
    <x v="36"/>
    <x v="0"/>
    <n v="30"/>
    <x v="0"/>
    <x v="7"/>
    <m/>
  </r>
  <r>
    <s v="24/6/2025"/>
    <s v="Setefano"/>
    <s v="Male"/>
    <s v="Fasitoo Uta"/>
    <n v="0"/>
    <s v="Nuu"/>
    <x v="0"/>
    <x v="8"/>
    <x v="8"/>
    <x v="36"/>
    <x v="0"/>
    <n v="5"/>
    <x v="0"/>
    <x v="4"/>
    <m/>
  </r>
  <r>
    <s v="24/5/2025"/>
    <s v="Fiti"/>
    <s v="Female"/>
    <s v="Aleisa"/>
    <n v="0"/>
    <s v="Nuu"/>
    <x v="0"/>
    <x v="8"/>
    <x v="8"/>
    <x v="36"/>
    <x v="0"/>
    <n v="4"/>
    <x v="0"/>
    <x v="1"/>
    <m/>
  </r>
  <r>
    <s v="24/6/2025"/>
    <s v="Pauna"/>
    <s v="Male"/>
    <s v="Aleisa"/>
    <n v="0"/>
    <s v="Nuu"/>
    <x v="0"/>
    <x v="8"/>
    <x v="8"/>
    <x v="36"/>
    <x v="0"/>
    <n v="10"/>
    <x v="0"/>
    <x v="5"/>
    <m/>
  </r>
  <r>
    <s v="24/6/2025"/>
    <s v="Leone"/>
    <s v="Male"/>
    <s v="Vaitele uta"/>
    <n v="0"/>
    <s v="Nuu"/>
    <x v="0"/>
    <x v="8"/>
    <x v="8"/>
    <x v="36"/>
    <x v="0"/>
    <n v="5"/>
    <x v="0"/>
    <x v="4"/>
    <m/>
  </r>
  <r>
    <s v="25/6/2025"/>
    <s v="Meki"/>
    <s v="Male"/>
    <s v="Saanapu"/>
    <n v="0"/>
    <s v="Nuu"/>
    <x v="0"/>
    <x v="8"/>
    <x v="8"/>
    <x v="36"/>
    <x v="0"/>
    <n v="4"/>
    <x v="0"/>
    <x v="1"/>
    <m/>
  </r>
  <r>
    <s v="25/6/2025"/>
    <s v="Masua"/>
    <s v="Male"/>
    <s v="Saleimoa"/>
    <n v="0"/>
    <s v="Nuu"/>
    <x v="0"/>
    <x v="8"/>
    <x v="8"/>
    <x v="36"/>
    <x v="0"/>
    <n v="20"/>
    <x v="0"/>
    <x v="12"/>
    <m/>
  </r>
  <r>
    <s v="25/6/2025"/>
    <s v="Makerita"/>
    <s v="Female"/>
    <s v="Vaitele Fou"/>
    <n v="0"/>
    <s v="Nuu"/>
    <x v="0"/>
    <x v="8"/>
    <x v="8"/>
    <x v="36"/>
    <x v="0"/>
    <n v="5"/>
    <x v="0"/>
    <x v="4"/>
    <m/>
  </r>
  <r>
    <s v="26/6/2025"/>
    <s v="Ami"/>
    <s v="Male"/>
    <s v="Falelauniu"/>
    <n v="0"/>
    <s v="Nuu"/>
    <x v="0"/>
    <x v="8"/>
    <x v="8"/>
    <x v="36"/>
    <x v="0"/>
    <n v="5"/>
    <x v="0"/>
    <x v="4"/>
    <m/>
  </r>
  <r>
    <s v="16/6/2025"/>
    <s v="Leslie"/>
    <s v="Male"/>
    <s v="Faleula"/>
    <n v="0"/>
    <s v="Nuu"/>
    <x v="3"/>
    <x v="26"/>
    <x v="26"/>
    <x v="37"/>
    <x v="0"/>
    <n v="5"/>
    <x v="0"/>
    <x v="4"/>
    <m/>
  </r>
  <r>
    <d v="2025-10-06T00:00:00"/>
    <s v="Viliamu"/>
    <s v="Male"/>
    <s v="Ulutogia"/>
    <n v="7251717"/>
    <s v="Nuu"/>
    <x v="1"/>
    <x v="35"/>
    <x v="36"/>
    <x v="52"/>
    <x v="3"/>
    <n v="2"/>
    <x v="4"/>
    <x v="3"/>
    <m/>
  </r>
  <r>
    <d v="2025-03-06T00:00:00"/>
    <s v="Ivona"/>
    <s v="Female"/>
    <s v="Faleula"/>
    <n v="0"/>
    <s v="Nuu"/>
    <x v="0"/>
    <x v="0"/>
    <x v="0"/>
    <x v="39"/>
    <x v="0"/>
    <n v="10"/>
    <x v="0"/>
    <x v="5"/>
    <m/>
  </r>
  <r>
    <d v="2025-04-06T00:00:00"/>
    <s v="Tafa"/>
    <s v="Male"/>
    <s v="Magiagi"/>
    <n v="0"/>
    <s v="Nuu"/>
    <x v="0"/>
    <x v="0"/>
    <x v="0"/>
    <x v="39"/>
    <x v="0"/>
    <n v="10"/>
    <x v="0"/>
    <x v="5"/>
    <m/>
  </r>
  <r>
    <d v="2025-05-06T00:00:00"/>
    <s v="Aliitasi"/>
    <s v="Female"/>
    <s v="Vaitele Fou"/>
    <n v="0"/>
    <s v="Nuu"/>
    <x v="0"/>
    <x v="0"/>
    <x v="0"/>
    <x v="39"/>
    <x v="0"/>
    <n v="17"/>
    <x v="0"/>
    <x v="52"/>
    <m/>
  </r>
  <r>
    <d v="2025-06-06T00:00:00"/>
    <s v="Seluia"/>
    <s v="Male"/>
    <s v="Vaitele uta"/>
    <n v="0"/>
    <s v="Nuu"/>
    <x v="0"/>
    <x v="0"/>
    <x v="0"/>
    <x v="39"/>
    <x v="0"/>
    <n v="5"/>
    <x v="0"/>
    <x v="4"/>
    <m/>
  </r>
  <r>
    <d v="2025-09-06T00:00:00"/>
    <s v="Ana"/>
    <s v="Female"/>
    <s v="Tiapapata"/>
    <n v="0"/>
    <s v="Nuu"/>
    <x v="0"/>
    <x v="0"/>
    <x v="0"/>
    <x v="39"/>
    <x v="0"/>
    <n v="18"/>
    <x v="0"/>
    <x v="29"/>
    <m/>
  </r>
  <r>
    <d v="2025-10-06T00:00:00"/>
    <s v="Viliamu Tapuai"/>
    <s v="Male"/>
    <s v="Ulutogia"/>
    <n v="7251717"/>
    <s v="Nuu"/>
    <x v="0"/>
    <x v="0"/>
    <x v="0"/>
    <x v="39"/>
    <x v="0"/>
    <n v="10"/>
    <x v="0"/>
    <x v="5"/>
    <m/>
  </r>
  <r>
    <d v="2025-11-06T00:00:00"/>
    <s v="Tufosa"/>
    <s v="Female"/>
    <s v="Leulumoega"/>
    <n v="0"/>
    <s v="Nuu"/>
    <x v="0"/>
    <x v="0"/>
    <x v="0"/>
    <x v="39"/>
    <x v="0"/>
    <n v="10"/>
    <x v="0"/>
    <x v="5"/>
    <m/>
  </r>
  <r>
    <d v="2025-12-06T00:00:00"/>
    <s v="Sausoo"/>
    <s v="Male"/>
    <s v="Alafua"/>
    <n v="0"/>
    <s v="Nuu"/>
    <x v="0"/>
    <x v="0"/>
    <x v="0"/>
    <x v="39"/>
    <x v="0"/>
    <n v="80"/>
    <x v="0"/>
    <x v="19"/>
    <m/>
  </r>
  <r>
    <s v="13/6/2025"/>
    <s v="Joel"/>
    <s v="Male"/>
    <s v="Faleula"/>
    <n v="0"/>
    <s v="Nuu"/>
    <x v="0"/>
    <x v="0"/>
    <x v="0"/>
    <x v="39"/>
    <x v="0"/>
    <n v="5"/>
    <x v="0"/>
    <x v="4"/>
    <m/>
  </r>
  <r>
    <s v="16/6/2025"/>
    <s v="Ana"/>
    <s v="Female"/>
    <s v="Faleula"/>
    <n v="7773211"/>
    <s v="Nuu"/>
    <x v="0"/>
    <x v="0"/>
    <x v="0"/>
    <x v="39"/>
    <x v="0"/>
    <n v="5"/>
    <x v="0"/>
    <x v="4"/>
    <m/>
  </r>
  <r>
    <s v="17/6/2025"/>
    <s v="Oliva Delicious"/>
    <s v="Female"/>
    <s v="Lotopa"/>
    <n v="0"/>
    <s v="Nuu"/>
    <x v="0"/>
    <x v="0"/>
    <x v="0"/>
    <x v="39"/>
    <x v="0"/>
    <n v="6"/>
    <x v="0"/>
    <x v="15"/>
    <m/>
  </r>
  <r>
    <s v="17/6/2025"/>
    <s v="Kamalita Tipi"/>
    <s v="Female"/>
    <s v="Vaivase"/>
    <n v="0"/>
    <s v="Nuu"/>
    <x v="0"/>
    <x v="0"/>
    <x v="0"/>
    <x v="39"/>
    <x v="0"/>
    <n v="5"/>
    <x v="0"/>
    <x v="4"/>
    <m/>
  </r>
  <r>
    <s v="18/6/2025"/>
    <s v="Ben"/>
    <s v="Male"/>
    <s v="Leulumoega"/>
    <n v="0"/>
    <s v="Nuu"/>
    <x v="0"/>
    <x v="0"/>
    <x v="0"/>
    <x v="39"/>
    <x v="0"/>
    <n v="4"/>
    <x v="0"/>
    <x v="1"/>
    <m/>
  </r>
  <r>
    <s v="19/6/2025"/>
    <s v="Sam"/>
    <s v="Male"/>
    <s v="Saleimoa"/>
    <n v="0"/>
    <s v="Nuu"/>
    <x v="0"/>
    <x v="0"/>
    <x v="0"/>
    <x v="39"/>
    <x v="0"/>
    <n v="6"/>
    <x v="0"/>
    <x v="15"/>
    <m/>
  </r>
  <r>
    <s v="19/6/2025"/>
    <s v="Sep"/>
    <s v="Male"/>
    <s v="Vaoala"/>
    <n v="7676107"/>
    <s v="Nuu"/>
    <x v="0"/>
    <x v="0"/>
    <x v="0"/>
    <x v="39"/>
    <x v="0"/>
    <n v="4"/>
    <x v="0"/>
    <x v="1"/>
    <m/>
  </r>
  <r>
    <s v="20/6/2025"/>
    <s v="Alaivaa Loli"/>
    <s v="Male"/>
    <s v="Leauvaa uta"/>
    <n v="7112523"/>
    <s v="Nuu"/>
    <x v="0"/>
    <x v="0"/>
    <x v="0"/>
    <x v="39"/>
    <x v="0"/>
    <n v="50"/>
    <x v="0"/>
    <x v="10"/>
    <m/>
  </r>
  <r>
    <s v="20/6/2025"/>
    <s v="Deon"/>
    <s v="Male"/>
    <s v="Vaoala"/>
    <n v="7265361"/>
    <s v="Nuu"/>
    <x v="0"/>
    <x v="0"/>
    <x v="0"/>
    <x v="39"/>
    <x v="0"/>
    <n v="3"/>
    <x v="0"/>
    <x v="14"/>
    <m/>
  </r>
  <r>
    <s v="23/6/2025"/>
    <s v="Taua"/>
    <s v="Male"/>
    <s v="Vailele"/>
    <n v="0"/>
    <s v="Nuu"/>
    <x v="0"/>
    <x v="0"/>
    <x v="0"/>
    <x v="39"/>
    <x v="0"/>
    <n v="20"/>
    <x v="0"/>
    <x v="12"/>
    <m/>
  </r>
  <r>
    <s v="23/6/2025"/>
    <s v="Dorothy"/>
    <s v="Female"/>
    <s v="Vaitele Fou"/>
    <n v="0"/>
    <s v="Nuu"/>
    <x v="0"/>
    <x v="0"/>
    <x v="0"/>
    <x v="39"/>
    <x v="0"/>
    <n v="3"/>
    <x v="0"/>
    <x v="14"/>
    <m/>
  </r>
  <r>
    <s v="23/6/2025"/>
    <s v="Fetu"/>
    <s v="Female"/>
    <s v="Vaivase"/>
    <n v="0"/>
    <s v="Nuu"/>
    <x v="0"/>
    <x v="0"/>
    <x v="0"/>
    <x v="39"/>
    <x v="0"/>
    <n v="50"/>
    <x v="0"/>
    <x v="10"/>
    <m/>
  </r>
  <r>
    <s v="23/6/2025"/>
    <s v="Queeny"/>
    <s v="Female"/>
    <s v="Nuu"/>
    <n v="7583694"/>
    <s v="Nuu"/>
    <x v="0"/>
    <x v="0"/>
    <x v="0"/>
    <x v="39"/>
    <x v="0"/>
    <n v="6"/>
    <x v="0"/>
    <x v="15"/>
    <m/>
  </r>
  <r>
    <s v="24/6/2025"/>
    <s v="Temi"/>
    <s v="Male"/>
    <s v="Sataoa"/>
    <n v="0"/>
    <s v="Nuu"/>
    <x v="0"/>
    <x v="0"/>
    <x v="0"/>
    <x v="39"/>
    <x v="0"/>
    <n v="10"/>
    <x v="0"/>
    <x v="5"/>
    <m/>
  </r>
  <r>
    <s v="24/6/2025"/>
    <s v="Setefano"/>
    <s v="Male"/>
    <s v="Fasitoo Uta"/>
    <n v="0"/>
    <s v="Nuu"/>
    <x v="0"/>
    <x v="0"/>
    <x v="0"/>
    <x v="39"/>
    <x v="0"/>
    <n v="10"/>
    <x v="0"/>
    <x v="5"/>
    <m/>
  </r>
  <r>
    <s v="24/6/2025"/>
    <s v="Fiti"/>
    <s v="Female"/>
    <s v="Aleisa"/>
    <n v="0"/>
    <s v="Nuu"/>
    <x v="0"/>
    <x v="0"/>
    <x v="0"/>
    <x v="39"/>
    <x v="0"/>
    <n v="10"/>
    <x v="0"/>
    <x v="5"/>
    <m/>
  </r>
  <r>
    <s v="24/5/2024"/>
    <s v="Pauna"/>
    <s v="Male"/>
    <s v="Aleisa"/>
    <n v="0"/>
    <s v="Nuu"/>
    <x v="0"/>
    <x v="0"/>
    <x v="0"/>
    <x v="39"/>
    <x v="0"/>
    <n v="10"/>
    <x v="0"/>
    <x v="5"/>
    <m/>
  </r>
  <r>
    <s v="24/6/2025"/>
    <s v="Leone"/>
    <s v="Male"/>
    <s v="Vaitele uta"/>
    <n v="0"/>
    <s v="Nuu"/>
    <x v="0"/>
    <x v="0"/>
    <x v="0"/>
    <x v="39"/>
    <x v="0"/>
    <n v="5"/>
    <x v="0"/>
    <x v="4"/>
    <m/>
  </r>
  <r>
    <s v="25/6/2025"/>
    <s v="SCROS Faauuga"/>
    <s v="Male"/>
    <s v="Nafanua"/>
    <n v="0"/>
    <s v="Nuu"/>
    <x v="0"/>
    <x v="0"/>
    <x v="0"/>
    <x v="39"/>
    <x v="0"/>
    <n v="12"/>
    <x v="0"/>
    <x v="3"/>
    <m/>
  </r>
  <r>
    <s v="25/6/2025"/>
    <s v="Meki"/>
    <s v="Male"/>
    <s v="Saanapu"/>
    <n v="0"/>
    <s v="Nuu"/>
    <x v="0"/>
    <x v="0"/>
    <x v="0"/>
    <x v="39"/>
    <x v="0"/>
    <n v="4"/>
    <x v="0"/>
    <x v="1"/>
    <m/>
  </r>
  <r>
    <s v="26/6/2025"/>
    <s v="Ami"/>
    <s v="Male"/>
    <s v="Falelauniu"/>
    <n v="0"/>
    <s v="Nuu"/>
    <x v="0"/>
    <x v="0"/>
    <x v="0"/>
    <x v="39"/>
    <x v="0"/>
    <n v="5"/>
    <x v="0"/>
    <x v="4"/>
    <m/>
  </r>
  <r>
    <s v="26/6/2025"/>
    <s v="Filipo"/>
    <s v="Male"/>
    <s v="Magiagi"/>
    <n v="0"/>
    <s v="Nuu"/>
    <x v="0"/>
    <x v="0"/>
    <x v="0"/>
    <x v="39"/>
    <x v="0"/>
    <n v="20"/>
    <x v="0"/>
    <x v="12"/>
    <m/>
  </r>
  <r>
    <d v="2025-03-06T00:00:00"/>
    <s v="Sagaga College"/>
    <s v="Male"/>
    <s v="Afega"/>
    <n v="7777956"/>
    <s v="Nuu"/>
    <x v="1"/>
    <x v="27"/>
    <x v="27"/>
    <x v="40"/>
    <x v="0"/>
    <n v="3"/>
    <x v="0"/>
    <x v="14"/>
    <m/>
  </r>
  <r>
    <d v="2025-10-06T00:00:00"/>
    <s v="Malama Ah John"/>
    <s v="Female"/>
    <s v="Afega"/>
    <n v="7254987"/>
    <s v="Nuu"/>
    <x v="1"/>
    <x v="27"/>
    <x v="27"/>
    <x v="40"/>
    <x v="0"/>
    <n v="1"/>
    <x v="0"/>
    <x v="2"/>
    <m/>
  </r>
  <r>
    <d v="2025-10-06T00:00:00"/>
    <s v="Viliamu"/>
    <s v="Male"/>
    <s v="Ulutogia"/>
    <n v="7251717"/>
    <s v="Nuu"/>
    <x v="1"/>
    <x v="27"/>
    <x v="27"/>
    <x v="40"/>
    <x v="0"/>
    <n v="10"/>
    <x v="0"/>
    <x v="5"/>
    <m/>
  </r>
  <r>
    <d v="2025-06-23T00:00:00"/>
    <s v="Meti. Lauvi"/>
    <s v="Male"/>
    <s v="Saanapu"/>
    <n v="0"/>
    <s v="Nuu"/>
    <x v="1"/>
    <x v="27"/>
    <x v="27"/>
    <x v="40"/>
    <x v="0"/>
    <n v="2"/>
    <x v="0"/>
    <x v="6"/>
    <m/>
  </r>
  <r>
    <d v="2025-06-06T00:00:00"/>
    <s v="Pouvalu"/>
    <s v="Male"/>
    <s v="Siumu"/>
    <n v="0"/>
    <s v="Nuu"/>
    <x v="0"/>
    <x v="16"/>
    <x v="16"/>
    <x v="14"/>
    <x v="0"/>
    <n v="15"/>
    <x v="0"/>
    <x v="18"/>
    <m/>
  </r>
  <r>
    <d v="2025-06-06T00:00:00"/>
    <s v="Seluia"/>
    <s v="Male"/>
    <s v="Vaitele uta"/>
    <n v="0"/>
    <s v="Nuu"/>
    <x v="0"/>
    <x v="16"/>
    <x v="16"/>
    <x v="14"/>
    <x v="0"/>
    <n v="5"/>
    <x v="0"/>
    <x v="4"/>
    <m/>
  </r>
  <r>
    <d v="2025-10-06T00:00:00"/>
    <s v="Lesina"/>
    <s v="Female"/>
    <s v="Apaula Lalovaea"/>
    <n v="0"/>
    <s v="Nuu"/>
    <x v="0"/>
    <x v="16"/>
    <x v="16"/>
    <x v="14"/>
    <x v="0"/>
    <n v="2"/>
    <x v="0"/>
    <x v="6"/>
    <m/>
  </r>
  <r>
    <s v="17/6/2025"/>
    <s v="Kamalita Tipi"/>
    <s v="Female"/>
    <s v="Vaivase"/>
    <n v="0"/>
    <s v="Nuu"/>
    <x v="0"/>
    <x v="16"/>
    <x v="16"/>
    <x v="14"/>
    <x v="0"/>
    <n v="10"/>
    <x v="0"/>
    <x v="5"/>
    <m/>
  </r>
  <r>
    <s v="17/6/2025"/>
    <s v="Fata"/>
    <s v="Male"/>
    <s v="Afega"/>
    <n v="0"/>
    <s v="Nuu"/>
    <x v="0"/>
    <x v="16"/>
    <x v="16"/>
    <x v="14"/>
    <x v="0"/>
    <n v="7"/>
    <x v="0"/>
    <x v="16"/>
    <m/>
  </r>
  <r>
    <s v="18/6/2025"/>
    <s v="Felise"/>
    <s v="Male"/>
    <s v="Faleula"/>
    <n v="0"/>
    <s v="Nuu"/>
    <x v="0"/>
    <x v="16"/>
    <x v="16"/>
    <x v="14"/>
    <x v="0"/>
    <n v="10"/>
    <x v="0"/>
    <x v="5"/>
    <m/>
  </r>
  <r>
    <s v="18/6/2025"/>
    <s v="Patau Vee"/>
    <s v="Male"/>
    <s v="Vaimoso"/>
    <n v="0"/>
    <s v="Nuu"/>
    <x v="0"/>
    <x v="16"/>
    <x v="16"/>
    <x v="14"/>
    <x v="0"/>
    <n v="28"/>
    <x v="0"/>
    <x v="53"/>
    <m/>
  </r>
  <r>
    <s v="18/6/2025"/>
    <s v="Ben"/>
    <s v="Male"/>
    <s v="Leulumoega"/>
    <n v="0"/>
    <s v="Nuu"/>
    <x v="0"/>
    <x v="16"/>
    <x v="16"/>
    <x v="14"/>
    <x v="0"/>
    <n v="2"/>
    <x v="0"/>
    <x v="6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3834DB-A463-47AA-8DFF-4934EF75BD54}" name="PivotTable1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1:E150" firstHeaderRow="0" firstDataRow="1" firstDataCol="1"/>
  <pivotFields count="15">
    <pivotField showAll="0"/>
    <pivotField showAll="0"/>
    <pivotField showAll="0"/>
    <pivotField showAll="0"/>
    <pivotField showAll="0"/>
    <pivotField showAll="0"/>
    <pivotField axis="axisRow" showAll="0">
      <items count="8">
        <item x="6"/>
        <item x="1"/>
        <item x="4"/>
        <item x="3"/>
        <item x="0"/>
        <item x="2"/>
        <item x="5"/>
        <item t="default"/>
      </items>
    </pivotField>
    <pivotField axis="axisRow" showAll="0">
      <items count="38">
        <item x="34"/>
        <item x="18"/>
        <item x="1"/>
        <item x="27"/>
        <item x="31"/>
        <item x="22"/>
        <item x="13"/>
        <item x="19"/>
        <item x="20"/>
        <item x="32"/>
        <item x="12"/>
        <item x="35"/>
        <item x="25"/>
        <item x="11"/>
        <item x="36"/>
        <item x="30"/>
        <item x="4"/>
        <item x="7"/>
        <item x="26"/>
        <item x="17"/>
        <item x="10"/>
        <item x="9"/>
        <item x="8"/>
        <item x="3"/>
        <item x="0"/>
        <item x="16"/>
        <item x="14"/>
        <item x="21"/>
        <item x="5"/>
        <item x="23"/>
        <item x="28"/>
        <item x="29"/>
        <item x="6"/>
        <item x="2"/>
        <item x="24"/>
        <item x="15"/>
        <item x="33"/>
        <item t="default"/>
      </items>
    </pivotField>
    <pivotField axis="axisRow" showAll="0">
      <items count="39">
        <item x="27"/>
        <item x="1"/>
        <item x="30"/>
        <item x="14"/>
        <item x="4"/>
        <item x="28"/>
        <item x="0"/>
        <item x="6"/>
        <item x="29"/>
        <item x="17"/>
        <item x="25"/>
        <item x="11"/>
        <item x="37"/>
        <item x="23"/>
        <item x="16"/>
        <item x="36"/>
        <item x="3"/>
        <item x="7"/>
        <item x="12"/>
        <item x="10"/>
        <item x="2"/>
        <item x="15"/>
        <item x="9"/>
        <item x="24"/>
        <item x="32"/>
        <item x="33"/>
        <item x="31"/>
        <item x="19"/>
        <item x="21"/>
        <item x="34"/>
        <item x="13"/>
        <item x="20"/>
        <item x="22"/>
        <item x="35"/>
        <item x="8"/>
        <item x="26"/>
        <item x="5"/>
        <item x="18"/>
        <item t="default"/>
      </items>
    </pivotField>
    <pivotField axis="axisRow" showAll="0">
      <items count="60">
        <item x="0"/>
        <item x="53"/>
        <item x="1"/>
        <item x="2"/>
        <item x="3"/>
        <item x="4"/>
        <item x="41"/>
        <item x="5"/>
        <item x="6"/>
        <item x="7"/>
        <item x="42"/>
        <item x="43"/>
        <item x="44"/>
        <item x="8"/>
        <item x="45"/>
        <item x="54"/>
        <item x="9"/>
        <item x="55"/>
        <item x="56"/>
        <item x="10"/>
        <item x="46"/>
        <item x="11"/>
        <item x="12"/>
        <item x="13"/>
        <item x="14"/>
        <item x="15"/>
        <item x="16"/>
        <item x="17"/>
        <item x="18"/>
        <item x="47"/>
        <item x="19"/>
        <item x="20"/>
        <item x="48"/>
        <item x="21"/>
        <item x="49"/>
        <item x="22"/>
        <item x="23"/>
        <item x="24"/>
        <item x="50"/>
        <item x="25"/>
        <item x="26"/>
        <item x="57"/>
        <item x="51"/>
        <item x="27"/>
        <item x="28"/>
        <item x="58"/>
        <item x="29"/>
        <item x="30"/>
        <item x="31"/>
        <item x="32"/>
        <item x="33"/>
        <item x="34"/>
        <item x="35"/>
        <item x="36"/>
        <item x="37"/>
        <item x="52"/>
        <item x="38"/>
        <item x="39"/>
        <item x="40"/>
        <item t="default"/>
      </items>
    </pivotField>
    <pivotField dataField="1" showAll="0">
      <items count="9">
        <item x="2"/>
        <item x="3"/>
        <item x="6"/>
        <item x="7"/>
        <item x="0"/>
        <item x="5"/>
        <item x="4"/>
        <item x="1"/>
        <item t="default"/>
      </items>
    </pivotField>
    <pivotField dataField="1" showAll="0"/>
    <pivotField dataField="1" showAll="0">
      <items count="16">
        <item x="3"/>
        <item x="11"/>
        <item x="9"/>
        <item x="0"/>
        <item x="14"/>
        <item x="7"/>
        <item x="5"/>
        <item x="8"/>
        <item x="4"/>
        <item x="1"/>
        <item x="2"/>
        <item x="13"/>
        <item x="10"/>
        <item x="6"/>
        <item x="12"/>
        <item t="default"/>
      </items>
    </pivotField>
    <pivotField dataField="1" showAll="0">
      <items count="55">
        <item x="13"/>
        <item x="36"/>
        <item x="2"/>
        <item x="6"/>
        <item x="14"/>
        <item x="1"/>
        <item x="4"/>
        <item x="15"/>
        <item x="16"/>
        <item x="11"/>
        <item x="20"/>
        <item x="5"/>
        <item x="3"/>
        <item x="24"/>
        <item x="42"/>
        <item x="18"/>
        <item x="34"/>
        <item x="52"/>
        <item x="29"/>
        <item x="12"/>
        <item x="44"/>
        <item x="17"/>
        <item x="8"/>
        <item x="22"/>
        <item x="53"/>
        <item x="7"/>
        <item x="40"/>
        <item x="41"/>
        <item x="35"/>
        <item x="26"/>
        <item x="0"/>
        <item x="43"/>
        <item x="45"/>
        <item x="10"/>
        <item x="25"/>
        <item x="30"/>
        <item x="33"/>
        <item x="39"/>
        <item x="28"/>
        <item x="19"/>
        <item x="49"/>
        <item x="9"/>
        <item x="31"/>
        <item x="27"/>
        <item x="21"/>
        <item x="32"/>
        <item x="23"/>
        <item x="48"/>
        <item x="38"/>
        <item x="37"/>
        <item x="50"/>
        <item x="47"/>
        <item x="51"/>
        <item x="46"/>
        <item t="default"/>
      </items>
    </pivotField>
    <pivotField showAll="0"/>
  </pivotFields>
  <rowFields count="4">
    <field x="6"/>
    <field x="8"/>
    <field x="7"/>
    <field x="9"/>
  </rowFields>
  <rowItems count="149">
    <i>
      <x/>
    </i>
    <i r="1">
      <x v="33"/>
    </i>
    <i r="2">
      <x/>
    </i>
    <i r="3">
      <x v="17"/>
    </i>
    <i r="3">
      <x v="18"/>
    </i>
    <i r="3">
      <x v="41"/>
    </i>
    <i r="3">
      <x v="42"/>
    </i>
    <i r="1">
      <x v="37"/>
    </i>
    <i r="2">
      <x v="1"/>
    </i>
    <i r="3">
      <x v="31"/>
    </i>
    <i>
      <x v="1"/>
    </i>
    <i r="1">
      <x/>
    </i>
    <i r="2">
      <x v="3"/>
    </i>
    <i r="3">
      <x v="58"/>
    </i>
    <i r="1">
      <x v="1"/>
    </i>
    <i r="2">
      <x v="2"/>
    </i>
    <i r="3">
      <x v="2"/>
    </i>
    <i r="1">
      <x v="15"/>
    </i>
    <i r="2">
      <x v="11"/>
    </i>
    <i r="3">
      <x v="15"/>
    </i>
    <i r="3">
      <x v="55"/>
    </i>
    <i r="1">
      <x v="18"/>
    </i>
    <i r="2">
      <x v="10"/>
    </i>
    <i r="3">
      <x v="24"/>
    </i>
    <i r="1">
      <x v="24"/>
    </i>
    <i r="2">
      <x v="9"/>
    </i>
    <i r="3">
      <x v="29"/>
    </i>
    <i r="1">
      <x v="26"/>
    </i>
    <i r="2">
      <x v="4"/>
    </i>
    <i r="3">
      <x v="20"/>
    </i>
    <i r="1">
      <x v="27"/>
    </i>
    <i r="2">
      <x v="7"/>
    </i>
    <i r="3">
      <x v="33"/>
    </i>
    <i r="1">
      <x v="29"/>
    </i>
    <i r="2">
      <x v="7"/>
    </i>
    <i r="3">
      <x v="38"/>
    </i>
    <i r="1">
      <x v="30"/>
    </i>
    <i r="2">
      <x v="6"/>
    </i>
    <i r="3">
      <x v="24"/>
    </i>
    <i r="3">
      <x v="46"/>
    </i>
    <i r="1">
      <x v="31"/>
    </i>
    <i r="2">
      <x v="8"/>
    </i>
    <i r="3">
      <x v="36"/>
    </i>
    <i r="1">
      <x v="32"/>
    </i>
    <i r="2">
      <x v="5"/>
    </i>
    <i r="3">
      <x v="48"/>
    </i>
    <i>
      <x v="2"/>
    </i>
    <i r="1">
      <x v="2"/>
    </i>
    <i r="2">
      <x v="15"/>
    </i>
    <i r="3">
      <x v="11"/>
    </i>
    <i r="1">
      <x v="10"/>
    </i>
    <i r="2">
      <x v="12"/>
    </i>
    <i r="3">
      <x v="52"/>
    </i>
    <i r="1">
      <x v="11"/>
    </i>
    <i r="2">
      <x v="13"/>
    </i>
    <i r="3">
      <x v="24"/>
    </i>
    <i r="3">
      <x v="43"/>
    </i>
    <i r="1">
      <x v="12"/>
    </i>
    <i r="2">
      <x v="14"/>
    </i>
    <i r="3">
      <x v="1"/>
    </i>
    <i>
      <x v="3"/>
    </i>
    <i r="1">
      <x v="4"/>
    </i>
    <i r="2">
      <x v="16"/>
    </i>
    <i r="3">
      <x v="5"/>
    </i>
    <i r="1">
      <x v="17"/>
    </i>
    <i r="2">
      <x v="17"/>
    </i>
    <i r="3">
      <x v="19"/>
    </i>
    <i r="3">
      <x v="25"/>
    </i>
    <i r="1">
      <x v="35"/>
    </i>
    <i r="2">
      <x v="18"/>
    </i>
    <i r="3">
      <x v="54"/>
    </i>
    <i>
      <x v="4"/>
    </i>
    <i r="1">
      <x v="3"/>
    </i>
    <i r="2">
      <x v="26"/>
    </i>
    <i r="3">
      <x v="26"/>
    </i>
    <i r="3">
      <x v="32"/>
    </i>
    <i r="3">
      <x v="45"/>
    </i>
    <i r="1">
      <x v="5"/>
    </i>
    <i r="2">
      <x v="30"/>
    </i>
    <i r="3">
      <x v="6"/>
    </i>
    <i r="1">
      <x v="6"/>
    </i>
    <i r="2">
      <x v="24"/>
    </i>
    <i r="3">
      <x/>
    </i>
    <i r="3">
      <x v="8"/>
    </i>
    <i r="3">
      <x v="12"/>
    </i>
    <i r="3">
      <x v="44"/>
    </i>
    <i r="3">
      <x v="56"/>
    </i>
    <i r="3">
      <x v="57"/>
    </i>
    <i r="1">
      <x v="7"/>
    </i>
    <i r="2">
      <x v="32"/>
    </i>
    <i r="3">
      <x v="9"/>
    </i>
    <i r="1">
      <x v="8"/>
    </i>
    <i r="2">
      <x v="31"/>
    </i>
    <i r="3">
      <x v="10"/>
    </i>
    <i r="1">
      <x v="9"/>
    </i>
    <i r="2">
      <x v="19"/>
    </i>
    <i r="3">
      <x v="30"/>
    </i>
    <i r="3">
      <x v="40"/>
    </i>
    <i r="1">
      <x v="13"/>
    </i>
    <i r="2">
      <x v="29"/>
    </i>
    <i r="3">
      <x v="50"/>
    </i>
    <i r="1">
      <x v="14"/>
    </i>
    <i r="2">
      <x v="25"/>
    </i>
    <i r="3">
      <x v="24"/>
    </i>
    <i r="3">
      <x v="28"/>
    </i>
    <i r="3">
      <x v="53"/>
    </i>
    <i r="1">
      <x v="16"/>
    </i>
    <i r="2">
      <x v="23"/>
    </i>
    <i r="3">
      <x v="4"/>
    </i>
    <i r="3">
      <x v="16"/>
    </i>
    <i r="3">
      <x v="35"/>
    </i>
    <i r="1">
      <x v="19"/>
    </i>
    <i r="2">
      <x v="20"/>
    </i>
    <i r="3">
      <x v="23"/>
    </i>
    <i r="1">
      <x v="22"/>
    </i>
    <i r="2">
      <x v="21"/>
    </i>
    <i r="3">
      <x v="22"/>
    </i>
    <i r="3">
      <x v="44"/>
    </i>
    <i r="1">
      <x v="28"/>
    </i>
    <i r="2">
      <x v="27"/>
    </i>
    <i r="3">
      <x v="37"/>
    </i>
    <i r="1">
      <x v="34"/>
    </i>
    <i r="2">
      <x v="22"/>
    </i>
    <i r="3">
      <x v="21"/>
    </i>
    <i r="3">
      <x v="28"/>
    </i>
    <i r="3">
      <x v="39"/>
    </i>
    <i r="3">
      <x v="53"/>
    </i>
    <i r="1">
      <x v="36"/>
    </i>
    <i r="2">
      <x v="28"/>
    </i>
    <i r="3">
      <x v="7"/>
    </i>
    <i r="3">
      <x v="14"/>
    </i>
    <i r="3">
      <x v="49"/>
    </i>
    <i>
      <x v="5"/>
    </i>
    <i r="1">
      <x v="20"/>
    </i>
    <i r="2">
      <x v="33"/>
    </i>
    <i r="3">
      <x v="3"/>
    </i>
    <i r="3">
      <x v="13"/>
    </i>
    <i r="3">
      <x v="47"/>
    </i>
    <i>
      <x v="6"/>
    </i>
    <i r="1">
      <x v="21"/>
    </i>
    <i r="2">
      <x v="35"/>
    </i>
    <i r="3">
      <x v="27"/>
    </i>
    <i r="1">
      <x v="23"/>
    </i>
    <i r="2">
      <x v="34"/>
    </i>
    <i r="3">
      <x v="51"/>
    </i>
    <i r="1">
      <x v="25"/>
    </i>
    <i r="2">
      <x v="36"/>
    </i>
    <i r="3">
      <x v="34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Sum of Planting Materials" fld="10" baseField="0" baseItem="0"/>
    <dataField name="Sum of QTY" fld="11" baseField="0" baseItem="0"/>
    <dataField name="Sum of Unit Price" fld="12" baseField="0" baseItem="0"/>
    <dataField name="Sum of Total Price " fld="13" baseField="0" baseItem="0"/>
  </dataField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0"/>
  <sheetViews>
    <sheetView workbookViewId="0">
      <pane ySplit="2" topLeftCell="A3" activePane="bottomLeft" state="frozen"/>
      <selection pane="bottomLeft" activeCell="C24" sqref="C24"/>
    </sheetView>
  </sheetViews>
  <sheetFormatPr defaultRowHeight="15" x14ac:dyDescent="0.25"/>
  <cols>
    <col min="1" max="1" width="15.28515625" customWidth="1"/>
    <col min="2" max="2" width="20.28515625" customWidth="1"/>
    <col min="3" max="3" width="10.5703125" customWidth="1"/>
    <col min="4" max="4" width="10.42578125" customWidth="1"/>
    <col min="6" max="6" width="10.28515625" customWidth="1"/>
    <col min="7" max="10" width="10.140625" customWidth="1"/>
  </cols>
  <sheetData>
    <row r="1" spans="1:10" x14ac:dyDescent="0.25">
      <c r="A1" s="118" t="s">
        <v>149</v>
      </c>
      <c r="B1" s="119"/>
      <c r="C1" s="119"/>
      <c r="D1" s="119"/>
      <c r="E1" s="119"/>
      <c r="F1" s="119"/>
      <c r="G1" s="119"/>
      <c r="H1" s="119"/>
      <c r="I1" s="119"/>
      <c r="J1" s="120"/>
    </row>
    <row r="2" spans="1:10" x14ac:dyDescent="0.25">
      <c r="A2" s="116" t="s">
        <v>0</v>
      </c>
      <c r="B2" s="116" t="s">
        <v>1</v>
      </c>
      <c r="C2" s="2" t="s">
        <v>2</v>
      </c>
      <c r="D2" s="4" t="s">
        <v>3</v>
      </c>
      <c r="E2" s="2" t="s">
        <v>4</v>
      </c>
      <c r="F2" s="4" t="s">
        <v>5</v>
      </c>
      <c r="G2" s="3" t="s">
        <v>6</v>
      </c>
      <c r="H2" s="3" t="s">
        <v>7</v>
      </c>
      <c r="I2" s="3" t="s">
        <v>58</v>
      </c>
      <c r="J2" s="3" t="s">
        <v>8</v>
      </c>
    </row>
    <row r="3" spans="1:10" x14ac:dyDescent="0.25">
      <c r="A3" s="117"/>
      <c r="B3" s="117"/>
      <c r="C3" s="2" t="s">
        <v>94</v>
      </c>
      <c r="D3" s="4" t="s">
        <v>94</v>
      </c>
      <c r="E3" s="4" t="s">
        <v>94</v>
      </c>
      <c r="F3" s="4" t="s">
        <v>94</v>
      </c>
      <c r="G3" s="4" t="s">
        <v>94</v>
      </c>
      <c r="H3" s="4" t="s">
        <v>94</v>
      </c>
      <c r="I3" s="4" t="s">
        <v>94</v>
      </c>
      <c r="J3" s="4" t="s">
        <v>94</v>
      </c>
    </row>
    <row r="4" spans="1:10" x14ac:dyDescent="0.25">
      <c r="A4" s="111" t="s">
        <v>9</v>
      </c>
      <c r="B4" s="5"/>
      <c r="C4" s="6">
        <f>SUM(C5,C6,C7,C8,C9,C10)</f>
        <v>4297</v>
      </c>
      <c r="D4" s="6"/>
      <c r="E4" s="6">
        <f t="shared" ref="E4" si="0">SUM(E5,E6,E7,E8,E9,E10)</f>
        <v>420</v>
      </c>
      <c r="F4" s="6"/>
      <c r="G4" s="6"/>
      <c r="H4" s="6"/>
      <c r="I4" s="6"/>
      <c r="J4" s="6"/>
    </row>
    <row r="5" spans="1:10" x14ac:dyDescent="0.25">
      <c r="A5" s="111"/>
      <c r="B5" s="5" t="s">
        <v>10</v>
      </c>
      <c r="C5">
        <v>4292</v>
      </c>
      <c r="D5" s="5"/>
      <c r="E5" s="5"/>
      <c r="F5" s="5"/>
      <c r="G5" s="7"/>
      <c r="H5" s="7"/>
      <c r="I5" s="7"/>
      <c r="J5" s="7"/>
    </row>
    <row r="6" spans="1:10" x14ac:dyDescent="0.25">
      <c r="A6" s="111"/>
      <c r="B6" s="5" t="s">
        <v>11</v>
      </c>
      <c r="C6">
        <v>5</v>
      </c>
      <c r="D6" s="5"/>
      <c r="E6" s="7"/>
      <c r="F6" s="5"/>
      <c r="G6" s="7"/>
      <c r="H6" s="7"/>
      <c r="I6" s="7"/>
      <c r="J6" s="7"/>
    </row>
    <row r="7" spans="1:10" x14ac:dyDescent="0.25">
      <c r="A7" s="111"/>
      <c r="B7" s="5" t="s">
        <v>12</v>
      </c>
      <c r="D7" s="5"/>
      <c r="E7" s="7">
        <v>420</v>
      </c>
      <c r="F7" s="5"/>
      <c r="G7" s="7"/>
      <c r="H7" s="7"/>
      <c r="I7" s="7"/>
      <c r="J7" s="7"/>
    </row>
    <row r="8" spans="1:10" x14ac:dyDescent="0.25">
      <c r="A8" s="111"/>
      <c r="B8" s="5" t="s">
        <v>13</v>
      </c>
      <c r="D8" s="5"/>
      <c r="E8" s="7"/>
      <c r="F8" s="5"/>
      <c r="G8" s="7"/>
      <c r="H8" s="7"/>
      <c r="I8" s="7"/>
      <c r="J8" s="7"/>
    </row>
    <row r="9" spans="1:10" x14ac:dyDescent="0.25">
      <c r="A9" s="111"/>
      <c r="B9" s="5" t="s">
        <v>14</v>
      </c>
      <c r="D9" s="5"/>
      <c r="E9" s="7"/>
      <c r="F9" s="5"/>
      <c r="G9" s="7"/>
      <c r="H9" s="7"/>
      <c r="I9" s="7"/>
      <c r="J9" s="7"/>
    </row>
    <row r="10" spans="1:10" x14ac:dyDescent="0.25">
      <c r="A10" s="112"/>
      <c r="B10" s="8" t="s">
        <v>163</v>
      </c>
      <c r="C10" s="9"/>
      <c r="D10" s="8"/>
      <c r="E10" s="10"/>
      <c r="F10" s="8"/>
      <c r="G10" s="10"/>
      <c r="H10" s="10"/>
      <c r="I10" s="10"/>
      <c r="J10" s="10"/>
    </row>
    <row r="11" spans="1:10" x14ac:dyDescent="0.25">
      <c r="A11" s="113" t="s">
        <v>15</v>
      </c>
      <c r="B11" s="5"/>
      <c r="C11" s="6">
        <f>SUM(C12,C13,C14,C15,C16,C17,C18,C19,C20,C21,C22,C23,C24,C25,C26,C27,C28,C29)</f>
        <v>18</v>
      </c>
      <c r="D11" s="6"/>
      <c r="E11" s="6">
        <f t="shared" ref="E11:G11" si="1">SUM(E12,E13,E14,E15,E16,E17,E18,E19,E20,E21,E22,E23,E24,E25,E26,E27,E28,E29)</f>
        <v>1637</v>
      </c>
      <c r="F11" s="6"/>
      <c r="G11" s="6">
        <f t="shared" si="1"/>
        <v>64</v>
      </c>
      <c r="H11" s="6"/>
      <c r="I11" s="6"/>
      <c r="J11" s="6"/>
    </row>
    <row r="12" spans="1:10" x14ac:dyDescent="0.25">
      <c r="A12" s="114"/>
      <c r="B12" s="5" t="s">
        <v>16</v>
      </c>
      <c r="D12" s="5"/>
      <c r="E12">
        <v>79</v>
      </c>
      <c r="F12" s="5"/>
      <c r="G12" s="7"/>
      <c r="H12" s="7"/>
      <c r="I12" s="5"/>
      <c r="J12" s="7"/>
    </row>
    <row r="13" spans="1:10" x14ac:dyDescent="0.25">
      <c r="A13" s="114"/>
      <c r="B13" s="5" t="s">
        <v>17</v>
      </c>
      <c r="D13" s="5"/>
      <c r="E13">
        <v>257</v>
      </c>
      <c r="F13" s="5"/>
      <c r="G13" s="7"/>
      <c r="H13" s="7"/>
      <c r="I13" s="5"/>
      <c r="J13" s="7"/>
    </row>
    <row r="14" spans="1:10" x14ac:dyDescent="0.25">
      <c r="A14" s="114"/>
      <c r="B14" s="5" t="s">
        <v>78</v>
      </c>
      <c r="C14">
        <v>18</v>
      </c>
      <c r="D14" s="5"/>
      <c r="F14" s="5"/>
      <c r="G14" s="7">
        <v>64</v>
      </c>
      <c r="H14" s="7"/>
      <c r="I14" s="5"/>
      <c r="J14" s="7"/>
    </row>
    <row r="15" spans="1:10" x14ac:dyDescent="0.25">
      <c r="A15" s="114"/>
      <c r="B15" s="5" t="s">
        <v>18</v>
      </c>
      <c r="D15" s="5"/>
      <c r="F15" s="5"/>
      <c r="G15" s="7"/>
      <c r="H15" s="7"/>
      <c r="I15" s="5"/>
      <c r="J15" s="7"/>
    </row>
    <row r="16" spans="1:10" x14ac:dyDescent="0.25">
      <c r="A16" s="114"/>
      <c r="B16" s="5" t="s">
        <v>19</v>
      </c>
      <c r="D16" s="5"/>
      <c r="E16">
        <v>1160</v>
      </c>
      <c r="F16" s="5"/>
      <c r="G16" s="7"/>
      <c r="H16" s="7"/>
      <c r="I16" s="5"/>
      <c r="J16" s="7"/>
    </row>
    <row r="17" spans="1:10" x14ac:dyDescent="0.25">
      <c r="A17" s="114"/>
      <c r="B17" s="5" t="s">
        <v>21</v>
      </c>
      <c r="D17" s="5"/>
      <c r="F17" s="5"/>
      <c r="G17" s="7"/>
      <c r="H17" s="7"/>
      <c r="I17" s="5"/>
      <c r="J17" s="7"/>
    </row>
    <row r="18" spans="1:10" x14ac:dyDescent="0.25">
      <c r="A18" s="114"/>
      <c r="B18" s="5" t="s">
        <v>22</v>
      </c>
      <c r="D18" s="5"/>
      <c r="E18">
        <v>110</v>
      </c>
      <c r="F18" s="5"/>
      <c r="G18" s="7"/>
      <c r="H18" s="7"/>
      <c r="I18" s="5"/>
      <c r="J18" s="7"/>
    </row>
    <row r="19" spans="1:10" x14ac:dyDescent="0.25">
      <c r="A19" s="114"/>
      <c r="B19" s="5" t="s">
        <v>23</v>
      </c>
      <c r="D19" s="5"/>
      <c r="E19">
        <v>31</v>
      </c>
      <c r="F19" s="5"/>
      <c r="G19" s="7"/>
      <c r="H19" s="7"/>
      <c r="I19" s="5"/>
      <c r="J19" s="7"/>
    </row>
    <row r="20" spans="1:10" x14ac:dyDescent="0.25">
      <c r="A20" s="114"/>
      <c r="B20" s="5" t="s">
        <v>24</v>
      </c>
      <c r="D20" s="5"/>
      <c r="E20" s="5"/>
      <c r="F20" s="5"/>
      <c r="G20" s="7"/>
      <c r="H20" s="7"/>
      <c r="I20" s="5"/>
      <c r="J20" s="7"/>
    </row>
    <row r="21" spans="1:10" x14ac:dyDescent="0.25">
      <c r="A21" s="115"/>
      <c r="B21" s="5" t="s">
        <v>140</v>
      </c>
      <c r="D21" s="5"/>
      <c r="E21" s="5"/>
      <c r="F21" s="5"/>
      <c r="G21" s="7"/>
      <c r="H21" s="7"/>
      <c r="I21" s="5"/>
      <c r="J21" s="7"/>
    </row>
    <row r="22" spans="1:10" x14ac:dyDescent="0.25">
      <c r="A22" s="115"/>
      <c r="B22" s="5" t="s">
        <v>164</v>
      </c>
      <c r="D22" s="5"/>
      <c r="E22" s="5"/>
      <c r="F22" s="5"/>
      <c r="G22" s="7"/>
      <c r="H22" s="7"/>
      <c r="I22" s="5"/>
      <c r="J22" s="7"/>
    </row>
    <row r="23" spans="1:10" x14ac:dyDescent="0.25">
      <c r="A23" s="115"/>
      <c r="B23" s="5" t="s">
        <v>81</v>
      </c>
      <c r="D23" s="5"/>
      <c r="E23" s="5"/>
      <c r="F23" s="5"/>
      <c r="G23" s="7"/>
      <c r="H23" s="7"/>
      <c r="I23" s="5"/>
      <c r="J23" s="7"/>
    </row>
    <row r="24" spans="1:10" x14ac:dyDescent="0.25">
      <c r="A24" s="115"/>
      <c r="B24" s="5" t="s">
        <v>61</v>
      </c>
      <c r="D24" s="5"/>
      <c r="E24" s="5"/>
      <c r="F24" s="5"/>
      <c r="G24" s="7"/>
      <c r="H24" s="7"/>
      <c r="I24" s="5"/>
      <c r="J24" s="7"/>
    </row>
    <row r="25" spans="1:10" x14ac:dyDescent="0.25">
      <c r="A25" s="115"/>
      <c r="B25" s="5" t="s">
        <v>165</v>
      </c>
      <c r="D25" s="5"/>
      <c r="E25" s="5"/>
      <c r="F25" s="5"/>
      <c r="G25" s="7"/>
      <c r="H25" s="7"/>
      <c r="I25" s="5"/>
      <c r="J25" s="7"/>
    </row>
    <row r="26" spans="1:10" x14ac:dyDescent="0.25">
      <c r="A26" s="115"/>
      <c r="B26" s="5" t="s">
        <v>26</v>
      </c>
      <c r="D26" s="5"/>
      <c r="E26" s="5"/>
      <c r="F26" s="5"/>
      <c r="G26" s="7"/>
      <c r="H26" s="7"/>
      <c r="I26" s="7"/>
      <c r="J26" s="7"/>
    </row>
    <row r="27" spans="1:10" x14ac:dyDescent="0.25">
      <c r="A27" s="115"/>
      <c r="B27" s="5" t="s">
        <v>166</v>
      </c>
      <c r="D27" s="5"/>
      <c r="E27" s="5"/>
      <c r="F27" s="5"/>
      <c r="G27" s="7"/>
      <c r="H27" s="7"/>
      <c r="I27" s="7"/>
      <c r="J27" s="7"/>
    </row>
    <row r="28" spans="1:10" x14ac:dyDescent="0.25">
      <c r="A28" s="115"/>
      <c r="B28" s="5" t="s">
        <v>62</v>
      </c>
      <c r="D28" s="5"/>
      <c r="E28" s="5"/>
      <c r="F28" s="5"/>
      <c r="G28" s="7"/>
      <c r="H28" s="7"/>
      <c r="I28" s="7"/>
      <c r="J28" s="7"/>
    </row>
    <row r="29" spans="1:10" x14ac:dyDescent="0.25">
      <c r="A29" s="115"/>
      <c r="B29" s="5" t="s">
        <v>82</v>
      </c>
      <c r="D29" s="8"/>
      <c r="E29" s="5"/>
      <c r="F29" s="5"/>
      <c r="G29" s="7"/>
      <c r="H29" s="7"/>
      <c r="I29" s="7"/>
      <c r="J29" s="7"/>
    </row>
    <row r="30" spans="1:10" x14ac:dyDescent="0.25">
      <c r="A30" s="114" t="s">
        <v>27</v>
      </c>
      <c r="B30" s="11"/>
      <c r="C30" s="12">
        <f>SUM(C31,C32,C33,C34,C35)</f>
        <v>70</v>
      </c>
      <c r="D30" s="12"/>
      <c r="E30" s="12">
        <f t="shared" ref="E30:J30" si="2">SUM(E31,E32,E33,E34,E35)</f>
        <v>4485</v>
      </c>
      <c r="F30" s="12"/>
      <c r="G30" s="12"/>
      <c r="H30" s="12"/>
      <c r="I30" s="12">
        <f t="shared" si="2"/>
        <v>20</v>
      </c>
      <c r="J30" s="12">
        <f t="shared" si="2"/>
        <v>60</v>
      </c>
    </row>
    <row r="31" spans="1:10" x14ac:dyDescent="0.25">
      <c r="A31" s="114"/>
      <c r="B31" s="13" t="s">
        <v>28</v>
      </c>
      <c r="C31" s="14"/>
      <c r="D31" s="15"/>
      <c r="E31" s="14">
        <v>2556</v>
      </c>
      <c r="F31" s="5"/>
      <c r="G31" s="7"/>
      <c r="H31" s="7"/>
      <c r="I31" s="7"/>
      <c r="J31" s="7"/>
    </row>
    <row r="32" spans="1:10" x14ac:dyDescent="0.25">
      <c r="A32" s="114"/>
      <c r="B32" s="5" t="s">
        <v>29</v>
      </c>
      <c r="C32" s="15"/>
      <c r="D32" s="14"/>
      <c r="E32" s="13">
        <v>79</v>
      </c>
      <c r="F32" s="5"/>
      <c r="G32" s="7"/>
      <c r="H32" s="7"/>
      <c r="I32" s="7"/>
      <c r="J32" s="7"/>
    </row>
    <row r="33" spans="1:10" x14ac:dyDescent="0.25">
      <c r="A33" s="114"/>
      <c r="B33" s="5" t="s">
        <v>30</v>
      </c>
      <c r="C33" s="15">
        <v>70</v>
      </c>
      <c r="D33" s="14"/>
      <c r="E33" s="5"/>
      <c r="F33" s="5"/>
      <c r="G33" s="7"/>
      <c r="H33" s="7"/>
      <c r="I33" s="7">
        <v>20</v>
      </c>
      <c r="J33" s="7">
        <v>60</v>
      </c>
    </row>
    <row r="34" spans="1:10" x14ac:dyDescent="0.25">
      <c r="A34" s="114"/>
      <c r="B34" s="5" t="s">
        <v>31</v>
      </c>
      <c r="C34" s="15"/>
      <c r="D34" s="14"/>
      <c r="E34" s="5"/>
      <c r="F34" s="5"/>
      <c r="G34" s="7"/>
      <c r="H34" s="7"/>
      <c r="I34" s="7"/>
      <c r="J34" s="7"/>
    </row>
    <row r="35" spans="1:10" x14ac:dyDescent="0.25">
      <c r="A35" s="114"/>
      <c r="B35" s="8" t="s">
        <v>32</v>
      </c>
      <c r="C35" s="16"/>
      <c r="D35" s="17"/>
      <c r="E35" s="8">
        <v>1850</v>
      </c>
      <c r="F35" s="8"/>
      <c r="G35" s="10"/>
      <c r="H35" s="10"/>
      <c r="I35" s="10"/>
      <c r="J35" s="10"/>
    </row>
    <row r="36" spans="1:10" x14ac:dyDescent="0.25">
      <c r="A36" s="113" t="s">
        <v>33</v>
      </c>
      <c r="B36" s="5"/>
      <c r="C36" s="18"/>
      <c r="D36" s="18"/>
      <c r="E36" s="18">
        <f t="shared" ref="E36:I36" si="3">SUM(E37,E38,E39,E40,E41,E42)</f>
        <v>30</v>
      </c>
      <c r="F36" s="18"/>
      <c r="G36" s="18"/>
      <c r="H36" s="18">
        <f t="shared" si="3"/>
        <v>113</v>
      </c>
      <c r="I36" s="18">
        <f t="shared" si="3"/>
        <v>55</v>
      </c>
      <c r="J36" s="18"/>
    </row>
    <row r="37" spans="1:10" x14ac:dyDescent="0.25">
      <c r="A37" s="114"/>
      <c r="B37" s="5" t="s">
        <v>34</v>
      </c>
      <c r="C37" s="5"/>
      <c r="E37" s="5"/>
      <c r="F37" s="5"/>
      <c r="G37" s="7"/>
      <c r="H37" s="7"/>
      <c r="I37" s="7"/>
      <c r="J37" s="7"/>
    </row>
    <row r="38" spans="1:10" x14ac:dyDescent="0.25">
      <c r="A38" s="115"/>
      <c r="B38" s="5" t="s">
        <v>35</v>
      </c>
      <c r="C38" s="5"/>
      <c r="E38" s="5"/>
      <c r="F38" s="5"/>
      <c r="G38" s="7"/>
      <c r="H38" s="7"/>
      <c r="I38" s="7">
        <v>20</v>
      </c>
      <c r="J38" s="7"/>
    </row>
    <row r="39" spans="1:10" x14ac:dyDescent="0.25">
      <c r="A39" s="115"/>
      <c r="B39" s="5" t="s">
        <v>36</v>
      </c>
      <c r="C39" s="5"/>
      <c r="E39" s="5"/>
      <c r="F39" s="5"/>
      <c r="G39" s="7"/>
      <c r="H39" s="7"/>
      <c r="I39" s="7"/>
      <c r="J39" s="7"/>
    </row>
    <row r="40" spans="1:10" x14ac:dyDescent="0.25">
      <c r="A40" s="115"/>
      <c r="B40" s="5" t="s">
        <v>37</v>
      </c>
      <c r="C40" s="5"/>
      <c r="E40" s="5">
        <v>20</v>
      </c>
      <c r="F40" s="5"/>
      <c r="G40" s="7"/>
      <c r="H40" s="7"/>
      <c r="I40" s="7">
        <v>25</v>
      </c>
      <c r="J40" s="7"/>
    </row>
    <row r="41" spans="1:10" x14ac:dyDescent="0.25">
      <c r="A41" s="115"/>
      <c r="B41" s="5" t="s">
        <v>38</v>
      </c>
      <c r="C41" s="5"/>
      <c r="E41" s="5"/>
      <c r="F41" s="5"/>
      <c r="G41" s="7"/>
      <c r="H41" s="7"/>
      <c r="I41" s="7"/>
      <c r="J41" s="7"/>
    </row>
    <row r="42" spans="1:10" x14ac:dyDescent="0.25">
      <c r="A42" s="115"/>
      <c r="B42" s="5" t="s">
        <v>39</v>
      </c>
      <c r="C42" s="8"/>
      <c r="E42" s="8">
        <v>10</v>
      </c>
      <c r="F42" s="5"/>
      <c r="G42" s="7"/>
      <c r="H42" s="7">
        <v>113</v>
      </c>
      <c r="I42" s="7">
        <v>10</v>
      </c>
      <c r="J42" s="7"/>
    </row>
    <row r="43" spans="1:10" x14ac:dyDescent="0.25">
      <c r="A43" s="114" t="s">
        <v>40</v>
      </c>
      <c r="B43" s="11"/>
      <c r="C43" s="6"/>
      <c r="D43" s="6"/>
      <c r="E43" s="6">
        <f t="shared" ref="E43:F43" si="4">SUM(E44,E45,E46,E47,E48,E49,E50,E51,E52,E53,E54,E55,E56,E57,E58)</f>
        <v>21077</v>
      </c>
      <c r="F43" s="6">
        <f t="shared" si="4"/>
        <v>340</v>
      </c>
      <c r="G43" s="6"/>
      <c r="H43" s="6"/>
      <c r="I43" s="6"/>
      <c r="J43" s="6"/>
    </row>
    <row r="44" spans="1:10" x14ac:dyDescent="0.25">
      <c r="A44" s="114"/>
      <c r="B44" s="5" t="s">
        <v>41</v>
      </c>
      <c r="D44" s="5"/>
      <c r="E44" s="7">
        <v>1100</v>
      </c>
      <c r="F44" s="5">
        <v>228</v>
      </c>
      <c r="G44" s="7"/>
      <c r="H44" s="7"/>
      <c r="I44" s="7"/>
      <c r="J44" s="7"/>
    </row>
    <row r="45" spans="1:10" x14ac:dyDescent="0.25">
      <c r="A45" s="114"/>
      <c r="B45" s="5" t="s">
        <v>42</v>
      </c>
      <c r="D45" s="5"/>
      <c r="E45" s="7">
        <v>3267</v>
      </c>
      <c r="F45" s="5"/>
      <c r="G45" s="7"/>
      <c r="H45" s="7"/>
      <c r="I45" s="7"/>
      <c r="J45" s="7"/>
    </row>
    <row r="46" spans="1:10" x14ac:dyDescent="0.25">
      <c r="A46" s="114"/>
      <c r="B46" s="5" t="s">
        <v>43</v>
      </c>
      <c r="D46" s="5"/>
      <c r="E46" s="7">
        <v>3680</v>
      </c>
      <c r="F46" s="5"/>
      <c r="G46" s="7"/>
      <c r="H46" s="7"/>
      <c r="I46" s="7"/>
      <c r="J46" s="7"/>
    </row>
    <row r="47" spans="1:10" x14ac:dyDescent="0.25">
      <c r="A47" s="114"/>
      <c r="B47" s="5" t="s">
        <v>44</v>
      </c>
      <c r="D47" s="5"/>
      <c r="E47" s="7">
        <v>3333</v>
      </c>
      <c r="F47" s="5"/>
      <c r="G47" s="7"/>
      <c r="H47" s="7"/>
      <c r="I47" s="7"/>
      <c r="J47" s="7"/>
    </row>
    <row r="48" spans="1:10" x14ac:dyDescent="0.25">
      <c r="A48" s="114"/>
      <c r="B48" s="5" t="s">
        <v>70</v>
      </c>
      <c r="D48" s="5"/>
      <c r="E48" s="7"/>
      <c r="F48" s="7">
        <v>112</v>
      </c>
      <c r="G48" s="7"/>
      <c r="H48" s="7"/>
      <c r="I48" s="7"/>
      <c r="J48" s="7"/>
    </row>
    <row r="49" spans="1:10" x14ac:dyDescent="0.25">
      <c r="A49" s="114"/>
      <c r="B49" s="5" t="s">
        <v>46</v>
      </c>
      <c r="D49" s="5"/>
      <c r="E49" s="7">
        <v>870</v>
      </c>
      <c r="F49" s="5"/>
      <c r="G49" s="7"/>
      <c r="H49" s="7"/>
      <c r="I49" s="7"/>
      <c r="J49" s="7"/>
    </row>
    <row r="50" spans="1:10" x14ac:dyDescent="0.25">
      <c r="A50" s="114"/>
      <c r="B50" s="5" t="s">
        <v>47</v>
      </c>
      <c r="D50" s="5"/>
      <c r="E50" s="7">
        <v>379</v>
      </c>
      <c r="F50" s="5"/>
      <c r="G50" s="7"/>
      <c r="H50" s="7"/>
      <c r="I50" s="7"/>
      <c r="J50" s="7"/>
    </row>
    <row r="51" spans="1:10" x14ac:dyDescent="0.25">
      <c r="A51" s="114"/>
      <c r="B51" s="5" t="s">
        <v>68</v>
      </c>
      <c r="D51" s="5"/>
      <c r="E51" s="7">
        <v>1230</v>
      </c>
      <c r="F51" s="5"/>
      <c r="G51" s="7"/>
      <c r="H51" s="7"/>
      <c r="I51" s="7"/>
      <c r="J51" s="7"/>
    </row>
    <row r="52" spans="1:10" x14ac:dyDescent="0.25">
      <c r="A52" s="114"/>
      <c r="B52" s="5" t="s">
        <v>65</v>
      </c>
      <c r="D52" s="5"/>
      <c r="E52" s="7">
        <v>698</v>
      </c>
      <c r="F52" s="5"/>
      <c r="G52" s="7"/>
      <c r="H52" s="7"/>
      <c r="I52" s="7"/>
      <c r="J52" s="7"/>
    </row>
    <row r="53" spans="1:10" x14ac:dyDescent="0.25">
      <c r="A53" s="114"/>
      <c r="B53" s="5" t="s">
        <v>153</v>
      </c>
      <c r="D53" s="5"/>
      <c r="E53" s="7">
        <v>200</v>
      </c>
      <c r="F53" s="5"/>
      <c r="G53" s="7"/>
      <c r="H53" s="7"/>
      <c r="I53" s="7"/>
      <c r="J53" s="7"/>
    </row>
    <row r="54" spans="1:10" x14ac:dyDescent="0.25">
      <c r="A54" s="114"/>
      <c r="B54" s="5" t="s">
        <v>48</v>
      </c>
      <c r="D54" s="5"/>
      <c r="E54" s="7"/>
      <c r="F54" s="5"/>
      <c r="G54" s="7"/>
      <c r="H54" s="7"/>
      <c r="I54" s="7"/>
      <c r="J54" s="7"/>
    </row>
    <row r="55" spans="1:10" x14ac:dyDescent="0.25">
      <c r="A55" s="114"/>
      <c r="B55" s="5" t="s">
        <v>151</v>
      </c>
      <c r="D55" s="5"/>
      <c r="E55" s="7">
        <v>700</v>
      </c>
      <c r="F55" s="5"/>
      <c r="G55" s="7"/>
      <c r="H55" s="7"/>
      <c r="I55" s="7"/>
      <c r="J55" s="7"/>
    </row>
    <row r="56" spans="1:10" x14ac:dyDescent="0.25">
      <c r="A56" s="114"/>
      <c r="B56" s="5" t="s">
        <v>152</v>
      </c>
      <c r="D56" s="5"/>
      <c r="E56" s="7">
        <v>520</v>
      </c>
      <c r="F56" s="5"/>
      <c r="G56" s="7"/>
      <c r="H56" s="7"/>
      <c r="I56" s="7"/>
      <c r="J56" s="7"/>
    </row>
    <row r="57" spans="1:10" x14ac:dyDescent="0.25">
      <c r="A57" s="114"/>
      <c r="B57" s="5" t="s">
        <v>49</v>
      </c>
      <c r="D57" s="5"/>
      <c r="E57" s="7"/>
      <c r="F57" s="5"/>
      <c r="G57" s="7"/>
      <c r="H57" s="7"/>
      <c r="I57" s="7"/>
      <c r="J57" s="7"/>
    </row>
    <row r="58" spans="1:10" x14ac:dyDescent="0.25">
      <c r="A58" s="114"/>
      <c r="B58" s="8" t="s">
        <v>50</v>
      </c>
      <c r="C58" s="9"/>
      <c r="D58" s="8"/>
      <c r="E58" s="10">
        <v>5100</v>
      </c>
      <c r="F58" s="8"/>
      <c r="G58" s="10"/>
      <c r="H58" s="10"/>
      <c r="I58" s="10"/>
      <c r="J58" s="10"/>
    </row>
    <row r="59" spans="1:10" x14ac:dyDescent="0.25">
      <c r="A59" s="123" t="s">
        <v>51</v>
      </c>
      <c r="B59" s="11"/>
      <c r="C59" s="6"/>
      <c r="D59" s="6"/>
      <c r="E59" s="6">
        <f t="shared" ref="E59" si="5">SUM(E60,E61,E62,E63,E64,E65)</f>
        <v>1660</v>
      </c>
      <c r="F59" s="6"/>
      <c r="G59" s="6"/>
      <c r="H59" s="6"/>
      <c r="I59" s="6"/>
      <c r="J59" s="6"/>
    </row>
    <row r="60" spans="1:10" x14ac:dyDescent="0.25">
      <c r="A60" s="111"/>
      <c r="B60" s="5" t="s">
        <v>52</v>
      </c>
      <c r="D60" s="5"/>
      <c r="E60" s="7">
        <v>320</v>
      </c>
      <c r="F60" s="5"/>
      <c r="G60" s="7"/>
      <c r="H60" s="7"/>
      <c r="I60" s="7"/>
      <c r="J60" s="7"/>
    </row>
    <row r="61" spans="1:10" x14ac:dyDescent="0.25">
      <c r="A61" s="111"/>
      <c r="B61" s="5" t="s">
        <v>98</v>
      </c>
      <c r="D61" s="5"/>
      <c r="E61" s="7">
        <v>20</v>
      </c>
      <c r="F61" s="5"/>
      <c r="G61" s="7"/>
      <c r="H61" s="7"/>
      <c r="I61" s="7"/>
      <c r="J61" s="7"/>
    </row>
    <row r="62" spans="1:10" x14ac:dyDescent="0.25">
      <c r="A62" s="111"/>
      <c r="B62" s="5" t="s">
        <v>53</v>
      </c>
      <c r="D62" s="5"/>
      <c r="E62" s="7">
        <v>440</v>
      </c>
      <c r="F62" s="5"/>
      <c r="G62" s="7"/>
      <c r="H62" s="7"/>
      <c r="I62" s="7"/>
      <c r="J62" s="7"/>
    </row>
    <row r="63" spans="1:10" x14ac:dyDescent="0.25">
      <c r="A63" s="111"/>
      <c r="B63" s="5" t="s">
        <v>54</v>
      </c>
      <c r="D63" s="5"/>
      <c r="E63" s="7"/>
      <c r="F63" s="5"/>
      <c r="G63" s="7"/>
      <c r="H63" s="7"/>
      <c r="I63" s="7"/>
      <c r="J63" s="7"/>
    </row>
    <row r="64" spans="1:10" x14ac:dyDescent="0.25">
      <c r="A64" s="111"/>
      <c r="B64" s="5" t="s">
        <v>55</v>
      </c>
      <c r="D64" s="5"/>
      <c r="E64" s="7">
        <v>880</v>
      </c>
      <c r="F64" s="5"/>
      <c r="G64" s="7"/>
      <c r="H64" s="7"/>
      <c r="I64" s="7"/>
      <c r="J64" s="7"/>
    </row>
    <row r="65" spans="1:10" x14ac:dyDescent="0.25">
      <c r="A65" s="112"/>
      <c r="B65" s="8" t="s">
        <v>154</v>
      </c>
      <c r="C65" s="9"/>
      <c r="D65" s="8"/>
      <c r="E65" s="10"/>
      <c r="F65" s="8"/>
      <c r="G65" s="10"/>
      <c r="H65" s="10"/>
      <c r="I65" s="10"/>
      <c r="J65" s="10"/>
    </row>
    <row r="66" spans="1:10" x14ac:dyDescent="0.25">
      <c r="A66" s="121" t="s">
        <v>155</v>
      </c>
      <c r="B66" s="11"/>
      <c r="C66" s="18"/>
      <c r="D66" s="18">
        <f t="shared" ref="D66:J66" si="6">SUM(D67,D68,D69)</f>
        <v>12</v>
      </c>
      <c r="E66" s="18">
        <f t="shared" si="6"/>
        <v>94</v>
      </c>
      <c r="F66" s="18"/>
      <c r="G66" s="18">
        <f t="shared" si="6"/>
        <v>424</v>
      </c>
      <c r="H66" s="18"/>
      <c r="I66" s="18"/>
      <c r="J66" s="18">
        <f t="shared" si="6"/>
        <v>84</v>
      </c>
    </row>
    <row r="67" spans="1:10" x14ac:dyDescent="0.25">
      <c r="A67" s="122"/>
      <c r="B67" s="5" t="s">
        <v>156</v>
      </c>
      <c r="C67" s="5"/>
      <c r="D67" s="5"/>
      <c r="E67" s="5"/>
      <c r="F67" s="5"/>
      <c r="G67" s="5">
        <v>284</v>
      </c>
      <c r="H67" s="5"/>
      <c r="I67" s="5"/>
      <c r="J67" s="5">
        <v>84</v>
      </c>
    </row>
    <row r="68" spans="1:10" x14ac:dyDescent="0.25">
      <c r="A68" s="122"/>
      <c r="B68" s="5" t="s">
        <v>157</v>
      </c>
      <c r="C68" s="5"/>
      <c r="D68" s="5"/>
      <c r="E68" s="5"/>
      <c r="F68" s="5"/>
      <c r="G68" s="5">
        <v>140</v>
      </c>
      <c r="H68" s="5"/>
      <c r="I68" s="5"/>
      <c r="J68" s="5"/>
    </row>
    <row r="69" spans="1:10" x14ac:dyDescent="0.25">
      <c r="A69" s="122"/>
      <c r="B69" s="5" t="s">
        <v>25</v>
      </c>
      <c r="C69" s="5"/>
      <c r="D69" s="5">
        <v>12</v>
      </c>
      <c r="E69" s="5">
        <v>94</v>
      </c>
      <c r="F69" s="5"/>
      <c r="G69" s="5"/>
      <c r="H69" s="5"/>
      <c r="I69" s="5"/>
      <c r="J69" s="5"/>
    </row>
    <row r="70" spans="1:10" x14ac:dyDescent="0.25">
      <c r="A70" s="110" t="s">
        <v>56</v>
      </c>
      <c r="B70" s="110"/>
      <c r="C70" s="20">
        <f t="shared" ref="C70:J70" si="7">SUM(C4,C11,C30,C36,C43,C59,C66)</f>
        <v>4385</v>
      </c>
      <c r="D70" s="20">
        <f t="shared" si="7"/>
        <v>12</v>
      </c>
      <c r="E70" s="20">
        <f t="shared" si="7"/>
        <v>29403</v>
      </c>
      <c r="F70" s="20">
        <f t="shared" si="7"/>
        <v>340</v>
      </c>
      <c r="G70" s="20">
        <f t="shared" si="7"/>
        <v>488</v>
      </c>
      <c r="H70" s="20">
        <f t="shared" si="7"/>
        <v>113</v>
      </c>
      <c r="I70" s="20">
        <f t="shared" si="7"/>
        <v>75</v>
      </c>
      <c r="J70" s="20">
        <f t="shared" si="7"/>
        <v>144</v>
      </c>
    </row>
  </sheetData>
  <mergeCells count="11">
    <mergeCell ref="A1:J1"/>
    <mergeCell ref="A66:A69"/>
    <mergeCell ref="A36:A42"/>
    <mergeCell ref="A43:A58"/>
    <mergeCell ref="A59:A65"/>
    <mergeCell ref="A70:B70"/>
    <mergeCell ref="A4:A10"/>
    <mergeCell ref="A11:A29"/>
    <mergeCell ref="A30:A35"/>
    <mergeCell ref="B2:B3"/>
    <mergeCell ref="A2:A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66"/>
  <sheetViews>
    <sheetView tabSelected="1" zoomScaleNormal="100" workbookViewId="0">
      <pane ySplit="2" topLeftCell="A3" activePane="bottomLeft" state="frozen"/>
      <selection pane="bottomLeft" activeCell="D9" sqref="D9"/>
    </sheetView>
  </sheetViews>
  <sheetFormatPr defaultRowHeight="15" x14ac:dyDescent="0.25"/>
  <cols>
    <col min="1" max="1" width="24.42578125" customWidth="1"/>
    <col min="2" max="2" width="21.5703125" customWidth="1"/>
    <col min="3" max="3" width="11.140625" customWidth="1"/>
    <col min="4" max="4" width="12" customWidth="1"/>
    <col min="5" max="5" width="11.42578125" customWidth="1"/>
    <col min="6" max="6" width="14.5703125" customWidth="1"/>
    <col min="7" max="7" width="12.7109375" customWidth="1"/>
    <col min="8" max="8" width="14.42578125" customWidth="1"/>
    <col min="9" max="9" width="12.140625" customWidth="1"/>
  </cols>
  <sheetData>
    <row r="1" spans="1:9" x14ac:dyDescent="0.25">
      <c r="A1" s="118" t="s">
        <v>150</v>
      </c>
      <c r="B1" s="119"/>
      <c r="C1" s="119"/>
      <c r="D1" s="119"/>
      <c r="E1" s="119"/>
      <c r="F1" s="119"/>
      <c r="G1" s="119"/>
      <c r="H1" s="119"/>
      <c r="I1" s="120"/>
    </row>
    <row r="2" spans="1:9" x14ac:dyDescent="0.25">
      <c r="A2" s="116" t="s">
        <v>0</v>
      </c>
      <c r="B2" s="116" t="s">
        <v>1</v>
      </c>
      <c r="C2" s="1" t="s">
        <v>4</v>
      </c>
      <c r="D2" s="1" t="s">
        <v>3</v>
      </c>
      <c r="E2" s="1" t="s">
        <v>5</v>
      </c>
      <c r="F2" s="1" t="s">
        <v>2</v>
      </c>
      <c r="G2" s="1" t="s">
        <v>58</v>
      </c>
      <c r="H2" s="1" t="s">
        <v>59</v>
      </c>
      <c r="I2" s="4" t="s">
        <v>6</v>
      </c>
    </row>
    <row r="3" spans="1:9" x14ac:dyDescent="0.25">
      <c r="A3" s="117"/>
      <c r="B3" s="117"/>
      <c r="C3" s="4" t="s">
        <v>94</v>
      </c>
      <c r="D3" s="4" t="s">
        <v>94</v>
      </c>
      <c r="E3" s="4" t="s">
        <v>94</v>
      </c>
      <c r="F3" s="4" t="s">
        <v>94</v>
      </c>
      <c r="G3" s="4" t="s">
        <v>94</v>
      </c>
      <c r="H3" s="4" t="s">
        <v>94</v>
      </c>
      <c r="I3" s="4" t="s">
        <v>94</v>
      </c>
    </row>
    <row r="4" spans="1:9" x14ac:dyDescent="0.25">
      <c r="A4" s="123" t="s">
        <v>9</v>
      </c>
      <c r="B4" s="21"/>
      <c r="C4" s="22"/>
      <c r="D4" s="22"/>
      <c r="E4" s="22"/>
      <c r="F4" s="22">
        <f t="shared" ref="F4" si="0">SUM(F5,F6,F7,F8,F9)</f>
        <v>8000</v>
      </c>
      <c r="G4" s="22"/>
      <c r="H4" s="22"/>
      <c r="I4" s="22"/>
    </row>
    <row r="5" spans="1:9" x14ac:dyDescent="0.25">
      <c r="A5" s="111"/>
      <c r="B5" s="23" t="s">
        <v>12</v>
      </c>
      <c r="C5" s="24"/>
      <c r="D5" s="24"/>
      <c r="E5" s="25"/>
      <c r="F5" s="24"/>
      <c r="G5" s="26"/>
      <c r="H5" s="26"/>
      <c r="I5" s="26"/>
    </row>
    <row r="6" spans="1:9" x14ac:dyDescent="0.25">
      <c r="A6" s="111"/>
      <c r="B6" s="23" t="s">
        <v>158</v>
      </c>
      <c r="C6" s="24"/>
      <c r="D6" s="24"/>
      <c r="E6" s="25"/>
      <c r="F6" s="24"/>
      <c r="G6" s="26"/>
      <c r="H6" s="26"/>
      <c r="I6" s="26"/>
    </row>
    <row r="7" spans="1:9" x14ac:dyDescent="0.25">
      <c r="A7" s="111"/>
      <c r="B7" s="23" t="s">
        <v>13</v>
      </c>
      <c r="C7" s="24"/>
      <c r="D7" s="24"/>
      <c r="E7" s="25"/>
      <c r="F7" s="24"/>
      <c r="G7" s="26"/>
      <c r="H7" s="26"/>
      <c r="I7" s="26"/>
    </row>
    <row r="8" spans="1:9" x14ac:dyDescent="0.25">
      <c r="A8" s="111"/>
      <c r="B8" s="23" t="s">
        <v>60</v>
      </c>
      <c r="C8" s="24"/>
      <c r="D8" s="24"/>
      <c r="E8" s="25"/>
      <c r="F8" s="24"/>
      <c r="G8" s="26"/>
      <c r="H8" s="26"/>
      <c r="I8" s="26"/>
    </row>
    <row r="9" spans="1:9" x14ac:dyDescent="0.25">
      <c r="A9" s="112"/>
      <c r="B9" s="27" t="s">
        <v>10</v>
      </c>
      <c r="C9" s="28"/>
      <c r="D9" s="28"/>
      <c r="E9" s="29"/>
      <c r="F9" s="28">
        <v>8000</v>
      </c>
      <c r="G9" s="30"/>
      <c r="H9" s="30"/>
      <c r="I9" s="30"/>
    </row>
    <row r="10" spans="1:9" x14ac:dyDescent="0.25">
      <c r="A10" s="123" t="s">
        <v>15</v>
      </c>
      <c r="B10" s="31"/>
      <c r="C10" s="25">
        <f>SUM(C11,C12,C13,C14,C15,C16,C17,C18,C19,C20,C21,C22,C23,C24,C25)</f>
        <v>50</v>
      </c>
      <c r="D10" s="25"/>
      <c r="E10" s="25"/>
      <c r="F10" s="25"/>
      <c r="G10" s="25"/>
      <c r="H10" s="25"/>
      <c r="I10" s="25"/>
    </row>
    <row r="11" spans="1:9" x14ac:dyDescent="0.25">
      <c r="A11" s="111"/>
      <c r="B11" s="32" t="s">
        <v>16</v>
      </c>
      <c r="C11" s="24">
        <v>15</v>
      </c>
      <c r="D11" s="24"/>
      <c r="E11" s="24"/>
      <c r="F11" s="24"/>
      <c r="G11" s="26"/>
      <c r="H11" s="26"/>
      <c r="I11" s="26"/>
    </row>
    <row r="12" spans="1:9" x14ac:dyDescent="0.25">
      <c r="A12" s="111"/>
      <c r="B12" s="32" t="s">
        <v>17</v>
      </c>
      <c r="C12" s="24">
        <v>5</v>
      </c>
      <c r="D12" s="24"/>
      <c r="E12" s="24"/>
      <c r="F12" s="24"/>
      <c r="G12" s="26"/>
      <c r="H12" s="26"/>
      <c r="I12" s="26"/>
    </row>
    <row r="13" spans="1:9" x14ac:dyDescent="0.25">
      <c r="A13" s="111"/>
      <c r="B13" s="32" t="s">
        <v>82</v>
      </c>
      <c r="C13" s="24"/>
      <c r="D13" s="24"/>
      <c r="E13" s="24"/>
      <c r="F13" s="24"/>
      <c r="G13" s="26"/>
      <c r="H13" s="26"/>
      <c r="I13" s="26"/>
    </row>
    <row r="14" spans="1:9" x14ac:dyDescent="0.25">
      <c r="A14" s="111"/>
      <c r="B14" s="32" t="s">
        <v>61</v>
      </c>
      <c r="C14" s="24"/>
      <c r="D14" s="24"/>
      <c r="E14" s="24"/>
      <c r="F14" s="24"/>
      <c r="G14" s="26"/>
      <c r="H14" s="26"/>
      <c r="I14" s="26"/>
    </row>
    <row r="15" spans="1:9" x14ac:dyDescent="0.25">
      <c r="A15" s="111"/>
      <c r="B15" s="32" t="s">
        <v>19</v>
      </c>
      <c r="C15" s="24"/>
      <c r="D15" s="24"/>
      <c r="E15" s="24"/>
      <c r="F15" s="24"/>
      <c r="G15" s="26"/>
      <c r="H15" s="26"/>
      <c r="I15" s="26"/>
    </row>
    <row r="16" spans="1:9" x14ac:dyDescent="0.25">
      <c r="A16" s="111"/>
      <c r="B16" s="32" t="s">
        <v>81</v>
      </c>
      <c r="C16" s="24"/>
      <c r="D16" s="24"/>
      <c r="E16" s="24"/>
      <c r="F16" s="24"/>
      <c r="G16" s="26"/>
      <c r="H16" s="26"/>
      <c r="I16" s="26"/>
    </row>
    <row r="17" spans="1:9" x14ac:dyDescent="0.25">
      <c r="A17" s="111"/>
      <c r="B17" s="32" t="s">
        <v>159</v>
      </c>
      <c r="C17" s="24"/>
      <c r="D17" s="24"/>
      <c r="E17" s="24"/>
      <c r="F17" s="24"/>
      <c r="G17" s="26"/>
      <c r="H17" s="26"/>
      <c r="I17" s="26"/>
    </row>
    <row r="18" spans="1:9" x14ac:dyDescent="0.25">
      <c r="A18" s="111"/>
      <c r="B18" s="32" t="s">
        <v>21</v>
      </c>
      <c r="C18" s="24">
        <v>15</v>
      </c>
      <c r="D18" s="24"/>
      <c r="E18" s="24"/>
      <c r="F18" s="24"/>
      <c r="G18" s="26"/>
      <c r="H18" s="26"/>
      <c r="I18" s="26"/>
    </row>
    <row r="19" spans="1:9" x14ac:dyDescent="0.25">
      <c r="A19" s="111"/>
      <c r="B19" s="32" t="s">
        <v>22</v>
      </c>
      <c r="C19" s="24"/>
      <c r="D19" s="24"/>
      <c r="E19" s="24"/>
      <c r="F19" s="24"/>
      <c r="G19" s="26"/>
      <c r="H19" s="26"/>
      <c r="I19" s="26"/>
    </row>
    <row r="20" spans="1:9" x14ac:dyDescent="0.25">
      <c r="A20" s="111"/>
      <c r="B20" s="32" t="s">
        <v>23</v>
      </c>
      <c r="C20" s="24">
        <v>15</v>
      </c>
      <c r="D20" s="24"/>
      <c r="E20" s="24"/>
      <c r="F20" s="24"/>
      <c r="G20" s="26"/>
      <c r="H20" s="26"/>
      <c r="I20" s="26"/>
    </row>
    <row r="21" spans="1:9" x14ac:dyDescent="0.25">
      <c r="A21" s="111"/>
      <c r="B21" s="32" t="s">
        <v>24</v>
      </c>
      <c r="C21" s="24"/>
      <c r="D21" s="24"/>
      <c r="E21" s="24"/>
      <c r="F21" s="24"/>
      <c r="G21" s="26"/>
      <c r="H21" s="26"/>
      <c r="I21" s="26"/>
    </row>
    <row r="22" spans="1:9" x14ac:dyDescent="0.25">
      <c r="A22" s="111"/>
      <c r="B22" s="32" t="s">
        <v>18</v>
      </c>
      <c r="C22" s="24"/>
      <c r="D22" s="24"/>
      <c r="E22" s="24"/>
      <c r="F22" s="24"/>
      <c r="G22" s="26"/>
      <c r="H22" s="26"/>
      <c r="I22" s="26"/>
    </row>
    <row r="23" spans="1:9" x14ac:dyDescent="0.25">
      <c r="A23" s="111"/>
      <c r="B23" s="32" t="s">
        <v>62</v>
      </c>
      <c r="C23" s="24"/>
      <c r="D23" s="24"/>
      <c r="E23" s="24"/>
      <c r="F23" s="24"/>
      <c r="G23" s="26"/>
      <c r="H23" s="26"/>
      <c r="I23" s="26"/>
    </row>
    <row r="24" spans="1:9" x14ac:dyDescent="0.25">
      <c r="A24" s="124"/>
      <c r="B24" s="32" t="s">
        <v>63</v>
      </c>
      <c r="C24" s="24"/>
      <c r="D24" s="24"/>
      <c r="E24" s="24"/>
      <c r="F24" s="24"/>
      <c r="G24" s="26"/>
      <c r="H24" s="26"/>
      <c r="I24" s="26"/>
    </row>
    <row r="25" spans="1:9" x14ac:dyDescent="0.25">
      <c r="A25" s="113"/>
      <c r="B25" s="33" t="s">
        <v>64</v>
      </c>
      <c r="C25" s="24"/>
      <c r="D25" s="24"/>
      <c r="E25" s="24"/>
      <c r="F25" s="24"/>
      <c r="G25" s="26"/>
      <c r="H25" s="26"/>
      <c r="I25" s="26"/>
    </row>
    <row r="26" spans="1:9" x14ac:dyDescent="0.25">
      <c r="A26" s="111" t="s">
        <v>27</v>
      </c>
      <c r="B26" s="34"/>
      <c r="C26" s="35">
        <f>SUM(C27,C28,C29,C30)</f>
        <v>6829</v>
      </c>
      <c r="D26" s="35"/>
      <c r="E26" s="35"/>
      <c r="F26" s="35">
        <f t="shared" ref="F26" si="1">SUM(F27,F28,F29,F30)</f>
        <v>32</v>
      </c>
      <c r="G26" s="35"/>
      <c r="H26" s="35"/>
      <c r="I26" s="35"/>
    </row>
    <row r="27" spans="1:9" x14ac:dyDescent="0.25">
      <c r="A27" s="111"/>
      <c r="B27" s="23" t="s">
        <v>29</v>
      </c>
      <c r="C27" s="24"/>
      <c r="D27" s="24"/>
      <c r="E27" s="25"/>
      <c r="F27" s="24"/>
      <c r="G27" s="26"/>
      <c r="H27" s="26"/>
      <c r="I27" s="26"/>
    </row>
    <row r="28" spans="1:9" x14ac:dyDescent="0.25">
      <c r="A28" s="111"/>
      <c r="B28" s="23" t="s">
        <v>28</v>
      </c>
      <c r="C28" s="36">
        <v>6212</v>
      </c>
      <c r="D28" s="36"/>
      <c r="E28" s="24"/>
      <c r="F28" s="24"/>
      <c r="G28" s="26"/>
      <c r="H28" s="26"/>
      <c r="I28" s="26"/>
    </row>
    <row r="29" spans="1:9" x14ac:dyDescent="0.25">
      <c r="A29" s="111"/>
      <c r="B29" s="23" t="s">
        <v>30</v>
      </c>
      <c r="C29" s="36">
        <v>5</v>
      </c>
      <c r="D29" s="36"/>
      <c r="E29" s="24"/>
      <c r="F29" s="24">
        <v>32</v>
      </c>
      <c r="G29" s="26"/>
      <c r="H29" s="26"/>
      <c r="I29" s="26"/>
    </row>
    <row r="30" spans="1:9" x14ac:dyDescent="0.25">
      <c r="A30" s="112"/>
      <c r="B30" s="27" t="s">
        <v>32</v>
      </c>
      <c r="C30" s="36">
        <v>612</v>
      </c>
      <c r="D30" s="36"/>
      <c r="E30" s="24"/>
      <c r="F30" s="28"/>
      <c r="G30" s="30"/>
      <c r="H30" s="30"/>
      <c r="I30" s="30"/>
    </row>
    <row r="31" spans="1:9" x14ac:dyDescent="0.25">
      <c r="A31" s="123" t="s">
        <v>33</v>
      </c>
      <c r="B31" s="21"/>
      <c r="C31" s="22">
        <f>SUM(C32,C33,C34,C35,C36,C37)</f>
        <v>90</v>
      </c>
      <c r="D31" s="22"/>
      <c r="E31" s="22"/>
      <c r="F31" s="22"/>
      <c r="G31" s="22"/>
      <c r="H31" s="22"/>
      <c r="I31" s="22"/>
    </row>
    <row r="32" spans="1:9" x14ac:dyDescent="0.25">
      <c r="A32" s="111"/>
      <c r="B32" s="23" t="s">
        <v>39</v>
      </c>
      <c r="C32" s="24">
        <v>20</v>
      </c>
      <c r="D32" s="24"/>
      <c r="E32" s="24"/>
      <c r="F32" s="24"/>
      <c r="G32" s="26"/>
      <c r="H32" s="26"/>
      <c r="I32" s="26"/>
    </row>
    <row r="33" spans="1:9" x14ac:dyDescent="0.25">
      <c r="A33" s="111"/>
      <c r="B33" s="37" t="s">
        <v>38</v>
      </c>
      <c r="C33" s="24"/>
      <c r="D33" s="24"/>
      <c r="E33" s="24"/>
      <c r="F33" s="24"/>
      <c r="G33" s="26"/>
      <c r="H33" s="26"/>
      <c r="I33" s="26"/>
    </row>
    <row r="34" spans="1:9" x14ac:dyDescent="0.25">
      <c r="A34" s="111"/>
      <c r="B34" s="23" t="s">
        <v>37</v>
      </c>
      <c r="C34" s="24">
        <v>50</v>
      </c>
      <c r="D34" s="24"/>
      <c r="E34" s="24"/>
      <c r="F34" s="24"/>
      <c r="G34" s="26"/>
      <c r="H34" s="26"/>
      <c r="I34" s="26"/>
    </row>
    <row r="35" spans="1:9" x14ac:dyDescent="0.25">
      <c r="A35" s="111"/>
      <c r="B35" s="23" t="s">
        <v>66</v>
      </c>
      <c r="C35" s="24"/>
      <c r="D35" s="24"/>
      <c r="E35" s="24"/>
      <c r="F35" s="24"/>
      <c r="G35" s="26"/>
      <c r="H35" s="26"/>
      <c r="I35" s="26"/>
    </row>
    <row r="36" spans="1:9" x14ac:dyDescent="0.25">
      <c r="A36" s="111"/>
      <c r="B36" s="23" t="s">
        <v>35</v>
      </c>
      <c r="C36" s="24">
        <v>20</v>
      </c>
      <c r="D36" s="24"/>
      <c r="E36" s="24"/>
      <c r="F36" s="24"/>
      <c r="G36" s="26"/>
      <c r="H36" s="26"/>
      <c r="I36" s="26"/>
    </row>
    <row r="37" spans="1:9" x14ac:dyDescent="0.25">
      <c r="A37" s="112"/>
      <c r="B37" s="27" t="s">
        <v>67</v>
      </c>
      <c r="C37" s="24"/>
      <c r="D37" s="28"/>
      <c r="E37" s="28"/>
      <c r="F37" s="24"/>
      <c r="G37" s="26"/>
      <c r="H37" s="26"/>
      <c r="I37" s="26"/>
    </row>
    <row r="38" spans="1:9" x14ac:dyDescent="0.25">
      <c r="A38" s="123" t="s">
        <v>40</v>
      </c>
      <c r="B38" s="21"/>
      <c r="C38" s="22">
        <f>SUM(C39,C40,C41,C42,C43,C44,C45,C46,C47,C48,C49,C50,C51,C52,C53,C54,C55)</f>
        <v>520</v>
      </c>
      <c r="D38" s="22"/>
      <c r="E38" s="22"/>
      <c r="F38" s="22"/>
      <c r="G38" s="22"/>
      <c r="H38" s="22"/>
      <c r="I38" s="22"/>
    </row>
    <row r="39" spans="1:9" x14ac:dyDescent="0.25">
      <c r="A39" s="111"/>
      <c r="B39" s="23" t="s">
        <v>68</v>
      </c>
      <c r="C39" s="24">
        <v>50</v>
      </c>
      <c r="D39" s="24"/>
      <c r="E39" s="24"/>
      <c r="F39" s="24"/>
      <c r="G39" s="26"/>
      <c r="H39" s="26"/>
      <c r="I39" s="26"/>
    </row>
    <row r="40" spans="1:9" x14ac:dyDescent="0.25">
      <c r="A40" s="111"/>
      <c r="B40" s="23" t="s">
        <v>43</v>
      </c>
      <c r="C40" s="24">
        <v>140</v>
      </c>
      <c r="D40" s="24"/>
      <c r="E40" s="24"/>
      <c r="F40" s="24"/>
      <c r="G40" s="26"/>
      <c r="H40" s="26"/>
      <c r="I40" s="26"/>
    </row>
    <row r="41" spans="1:9" x14ac:dyDescent="0.25">
      <c r="A41" s="111"/>
      <c r="B41" s="23" t="s">
        <v>160</v>
      </c>
      <c r="C41" s="24"/>
      <c r="D41" s="24"/>
      <c r="E41" s="24"/>
      <c r="F41" s="24"/>
      <c r="G41" s="26"/>
      <c r="H41" s="26"/>
      <c r="I41" s="26"/>
    </row>
    <row r="42" spans="1:9" x14ac:dyDescent="0.25">
      <c r="A42" s="111"/>
      <c r="B42" s="23" t="s">
        <v>41</v>
      </c>
      <c r="C42" s="24">
        <v>50</v>
      </c>
      <c r="D42" s="24"/>
      <c r="E42" s="24"/>
      <c r="F42" s="24"/>
      <c r="G42" s="26"/>
      <c r="H42" s="26"/>
      <c r="I42" s="26"/>
    </row>
    <row r="43" spans="1:9" x14ac:dyDescent="0.25">
      <c r="A43" s="111"/>
      <c r="B43" s="23" t="s">
        <v>42</v>
      </c>
      <c r="C43" s="24"/>
      <c r="D43" s="24"/>
      <c r="E43" s="24"/>
      <c r="F43" s="24"/>
      <c r="G43" s="26"/>
      <c r="H43" s="26"/>
      <c r="I43" s="26"/>
    </row>
    <row r="44" spans="1:9" x14ac:dyDescent="0.25">
      <c r="A44" s="111"/>
      <c r="B44" s="23" t="s">
        <v>44</v>
      </c>
      <c r="C44" s="24">
        <v>90</v>
      </c>
      <c r="D44" s="24"/>
      <c r="E44" s="24"/>
      <c r="F44" s="24"/>
      <c r="G44" s="26"/>
      <c r="H44" s="26"/>
      <c r="I44" s="26"/>
    </row>
    <row r="45" spans="1:9" x14ac:dyDescent="0.25">
      <c r="A45" s="111"/>
      <c r="B45" s="23" t="s">
        <v>70</v>
      </c>
      <c r="C45" s="24"/>
      <c r="D45" s="24"/>
      <c r="E45" s="24"/>
      <c r="F45" s="24"/>
      <c r="G45" s="26"/>
      <c r="H45" s="26"/>
      <c r="I45" s="26"/>
    </row>
    <row r="46" spans="1:9" x14ac:dyDescent="0.25">
      <c r="A46" s="111"/>
      <c r="B46" s="23" t="s">
        <v>161</v>
      </c>
      <c r="C46" s="24"/>
      <c r="D46" s="24"/>
      <c r="E46" s="24"/>
      <c r="F46" s="24"/>
      <c r="G46" s="26"/>
      <c r="H46" s="26"/>
      <c r="I46" s="26"/>
    </row>
    <row r="47" spans="1:9" x14ac:dyDescent="0.25">
      <c r="A47" s="111"/>
      <c r="B47" s="23" t="s">
        <v>46</v>
      </c>
      <c r="C47" s="24">
        <v>50</v>
      </c>
      <c r="D47" s="24"/>
      <c r="E47" s="24"/>
      <c r="F47" s="24"/>
      <c r="G47" s="26"/>
      <c r="H47" s="26"/>
      <c r="I47" s="26"/>
    </row>
    <row r="48" spans="1:9" x14ac:dyDescent="0.25">
      <c r="A48" s="111"/>
      <c r="B48" s="23" t="s">
        <v>72</v>
      </c>
      <c r="C48" s="24"/>
      <c r="D48" s="24"/>
      <c r="E48" s="24"/>
      <c r="F48" s="24"/>
      <c r="G48" s="26"/>
      <c r="H48" s="26"/>
      <c r="I48" s="26"/>
    </row>
    <row r="49" spans="1:9" x14ac:dyDescent="0.25">
      <c r="A49" s="111"/>
      <c r="B49" s="23" t="s">
        <v>162</v>
      </c>
      <c r="C49" s="24"/>
      <c r="D49" s="24"/>
      <c r="E49" s="24"/>
      <c r="F49" s="24"/>
      <c r="G49" s="26"/>
      <c r="H49" s="26"/>
      <c r="I49" s="26"/>
    </row>
    <row r="50" spans="1:9" x14ac:dyDescent="0.25">
      <c r="A50" s="111"/>
      <c r="B50" s="23" t="s">
        <v>55</v>
      </c>
      <c r="C50" s="24"/>
      <c r="D50" s="24"/>
      <c r="E50" s="24"/>
      <c r="F50" s="24"/>
      <c r="G50" s="26"/>
      <c r="H50" s="26"/>
      <c r="I50" s="26"/>
    </row>
    <row r="51" spans="1:9" x14ac:dyDescent="0.25">
      <c r="A51" s="111"/>
      <c r="B51" s="37" t="s">
        <v>38</v>
      </c>
      <c r="C51" s="24"/>
      <c r="D51" s="24"/>
      <c r="E51" s="24"/>
      <c r="F51" s="24"/>
      <c r="G51" s="26"/>
      <c r="H51" s="26"/>
      <c r="I51" s="26"/>
    </row>
    <row r="52" spans="1:9" x14ac:dyDescent="0.25">
      <c r="A52" s="111"/>
      <c r="B52" s="23" t="s">
        <v>48</v>
      </c>
      <c r="C52" s="24"/>
      <c r="D52" s="24"/>
      <c r="E52" s="24"/>
      <c r="F52" s="24"/>
      <c r="G52" s="26"/>
      <c r="H52" s="26"/>
      <c r="I52" s="26"/>
    </row>
    <row r="53" spans="1:9" x14ac:dyDescent="0.25">
      <c r="A53" s="111"/>
      <c r="B53" s="23" t="s">
        <v>49</v>
      </c>
      <c r="C53" s="24"/>
      <c r="D53" s="24"/>
      <c r="E53" s="24"/>
      <c r="F53" s="24"/>
      <c r="G53" s="26"/>
      <c r="H53" s="26"/>
      <c r="I53" s="26"/>
    </row>
    <row r="54" spans="1:9" x14ac:dyDescent="0.25">
      <c r="A54" s="111"/>
      <c r="B54" s="23" t="s">
        <v>153</v>
      </c>
      <c r="C54" s="24"/>
      <c r="D54" s="24"/>
      <c r="E54" s="24"/>
      <c r="F54" s="24"/>
      <c r="G54" s="26"/>
      <c r="H54" s="26"/>
      <c r="I54" s="26"/>
    </row>
    <row r="55" spans="1:9" x14ac:dyDescent="0.25">
      <c r="A55" s="111"/>
      <c r="B55" s="23" t="s">
        <v>50</v>
      </c>
      <c r="C55" s="24">
        <v>140</v>
      </c>
      <c r="D55" s="24"/>
      <c r="E55" s="24"/>
      <c r="F55" s="24"/>
      <c r="G55" s="26"/>
      <c r="H55" s="26"/>
      <c r="I55" s="26"/>
    </row>
    <row r="56" spans="1:9" x14ac:dyDescent="0.25">
      <c r="A56" s="123" t="s">
        <v>73</v>
      </c>
      <c r="B56" s="38"/>
      <c r="C56" s="22">
        <f>SUM(C57,C58,C59,C60,C61)</f>
        <v>50</v>
      </c>
      <c r="D56" s="22"/>
      <c r="E56" s="22"/>
      <c r="F56" s="22"/>
      <c r="G56" s="22"/>
      <c r="H56" s="22"/>
      <c r="I56" s="22"/>
    </row>
    <row r="57" spans="1:9" x14ac:dyDescent="0.25">
      <c r="A57" s="111"/>
      <c r="B57" s="23" t="s">
        <v>74</v>
      </c>
      <c r="C57" s="24"/>
      <c r="D57" s="24"/>
      <c r="E57" s="25"/>
      <c r="F57" s="24"/>
      <c r="G57" s="26"/>
      <c r="H57" s="26"/>
      <c r="I57" s="26"/>
    </row>
    <row r="58" spans="1:9" x14ac:dyDescent="0.25">
      <c r="A58" s="111"/>
      <c r="B58" s="23" t="s">
        <v>53</v>
      </c>
      <c r="C58" s="24"/>
      <c r="D58" s="24"/>
      <c r="E58" s="25"/>
      <c r="F58" s="24"/>
      <c r="G58" s="26"/>
      <c r="H58" s="26"/>
      <c r="I58" s="26"/>
    </row>
    <row r="59" spans="1:9" x14ac:dyDescent="0.25">
      <c r="A59" s="111"/>
      <c r="B59" s="23" t="s">
        <v>55</v>
      </c>
      <c r="C59" s="24">
        <v>50</v>
      </c>
      <c r="D59" s="24"/>
      <c r="E59" s="25"/>
      <c r="F59" s="24"/>
      <c r="G59" s="26"/>
      <c r="H59" s="26"/>
      <c r="I59" s="26"/>
    </row>
    <row r="60" spans="1:9" x14ac:dyDescent="0.25">
      <c r="A60" s="111"/>
      <c r="B60" s="23" t="s">
        <v>98</v>
      </c>
      <c r="C60" s="24"/>
      <c r="D60" s="24"/>
      <c r="E60" s="25"/>
      <c r="F60" s="24"/>
      <c r="G60" s="26"/>
      <c r="H60" s="26"/>
      <c r="I60" s="26"/>
    </row>
    <row r="61" spans="1:9" x14ac:dyDescent="0.25">
      <c r="A61" s="111"/>
      <c r="B61" s="23" t="s">
        <v>52</v>
      </c>
      <c r="C61" s="24"/>
      <c r="D61" s="24"/>
      <c r="E61" s="25"/>
      <c r="F61" s="24"/>
      <c r="G61" s="26"/>
      <c r="H61" s="26"/>
      <c r="I61" s="26"/>
    </row>
    <row r="62" spans="1:9" x14ac:dyDescent="0.25">
      <c r="A62" s="121" t="s">
        <v>155</v>
      </c>
      <c r="B62" s="11"/>
      <c r="C62" s="18"/>
      <c r="D62" s="18"/>
      <c r="E62" s="18"/>
      <c r="F62" s="18"/>
      <c r="G62" s="18"/>
      <c r="H62" s="18">
        <f t="shared" ref="H62:I62" si="2">SUM(H63,H64,H65)</f>
        <v>34</v>
      </c>
      <c r="I62" s="18">
        <f t="shared" si="2"/>
        <v>9</v>
      </c>
    </row>
    <row r="63" spans="1:9" x14ac:dyDescent="0.25">
      <c r="A63" s="122"/>
      <c r="B63" s="5" t="s">
        <v>156</v>
      </c>
      <c r="C63" s="5"/>
      <c r="D63" s="5"/>
      <c r="E63" s="5"/>
      <c r="F63" s="5"/>
      <c r="G63" s="5"/>
      <c r="H63" s="5">
        <v>34</v>
      </c>
      <c r="I63" s="5">
        <v>9</v>
      </c>
    </row>
    <row r="64" spans="1:9" x14ac:dyDescent="0.25">
      <c r="A64" s="122"/>
      <c r="B64" s="5" t="s">
        <v>157</v>
      </c>
      <c r="C64" s="5"/>
      <c r="D64" s="5"/>
      <c r="E64" s="5"/>
      <c r="F64" s="5"/>
      <c r="G64" s="5"/>
      <c r="H64" s="5"/>
      <c r="I64" s="5"/>
    </row>
    <row r="65" spans="1:9" x14ac:dyDescent="0.25">
      <c r="A65" s="122"/>
      <c r="B65" s="5" t="s">
        <v>25</v>
      </c>
      <c r="C65" s="5"/>
      <c r="D65" s="5"/>
      <c r="E65" s="5"/>
      <c r="F65" s="5"/>
      <c r="G65" s="5"/>
      <c r="H65" s="5"/>
      <c r="I65" s="5"/>
    </row>
    <row r="66" spans="1:9" x14ac:dyDescent="0.25">
      <c r="A66" s="110" t="s">
        <v>56</v>
      </c>
      <c r="B66" s="110"/>
      <c r="C66" s="39">
        <f t="shared" ref="C66:I66" si="3">SUM(C4,C10,C26,C31,C38,C56,C62)</f>
        <v>7539</v>
      </c>
      <c r="D66" s="39">
        <f t="shared" si="3"/>
        <v>0</v>
      </c>
      <c r="E66" s="39">
        <f t="shared" si="3"/>
        <v>0</v>
      </c>
      <c r="F66" s="39">
        <f t="shared" si="3"/>
        <v>8032</v>
      </c>
      <c r="G66" s="39">
        <f t="shared" si="3"/>
        <v>0</v>
      </c>
      <c r="H66" s="39">
        <f t="shared" si="3"/>
        <v>34</v>
      </c>
      <c r="I66" s="39">
        <f t="shared" si="3"/>
        <v>9</v>
      </c>
    </row>
  </sheetData>
  <mergeCells count="11">
    <mergeCell ref="A1:I1"/>
    <mergeCell ref="A62:A65"/>
    <mergeCell ref="A31:A37"/>
    <mergeCell ref="A38:A55"/>
    <mergeCell ref="A56:A61"/>
    <mergeCell ref="A66:B66"/>
    <mergeCell ref="A2:A3"/>
    <mergeCell ref="B2:B3"/>
    <mergeCell ref="A4:A9"/>
    <mergeCell ref="A10:A25"/>
    <mergeCell ref="A26:A3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50"/>
  <sheetViews>
    <sheetView workbookViewId="0">
      <pane ySplit="1" topLeftCell="A2" activePane="bottomLeft" state="frozen"/>
      <selection pane="bottomLeft" activeCell="D97" sqref="D97"/>
    </sheetView>
  </sheetViews>
  <sheetFormatPr defaultColWidth="20.42578125" defaultRowHeight="15" x14ac:dyDescent="0.25"/>
  <cols>
    <col min="1" max="1" width="23.140625" customWidth="1"/>
    <col min="2" max="2" width="24.42578125" customWidth="1"/>
  </cols>
  <sheetData>
    <row r="1" spans="1:5" x14ac:dyDescent="0.25">
      <c r="A1" s="41" t="s">
        <v>167</v>
      </c>
      <c r="B1" s="41" t="s">
        <v>168</v>
      </c>
      <c r="C1" t="s">
        <v>169</v>
      </c>
      <c r="D1" t="s">
        <v>170</v>
      </c>
      <c r="E1" t="s">
        <v>171</v>
      </c>
    </row>
    <row r="2" spans="1:5" x14ac:dyDescent="0.25">
      <c r="A2" s="42">
        <v>1</v>
      </c>
      <c r="B2">
        <v>0</v>
      </c>
      <c r="C2">
        <v>1268</v>
      </c>
      <c r="D2">
        <v>24.5</v>
      </c>
      <c r="E2">
        <v>97</v>
      </c>
    </row>
    <row r="3" spans="1:5" x14ac:dyDescent="0.25">
      <c r="A3" s="43" t="s">
        <v>10</v>
      </c>
      <c r="B3">
        <v>0</v>
      </c>
      <c r="C3">
        <v>1250</v>
      </c>
      <c r="D3">
        <v>0.5</v>
      </c>
      <c r="E3">
        <v>25</v>
      </c>
    </row>
    <row r="4" spans="1:5" x14ac:dyDescent="0.25">
      <c r="A4" s="44">
        <v>101</v>
      </c>
      <c r="B4">
        <v>0</v>
      </c>
      <c r="C4">
        <v>1250</v>
      </c>
      <c r="D4">
        <v>0.5</v>
      </c>
      <c r="E4">
        <v>25</v>
      </c>
    </row>
    <row r="5" spans="1:5" x14ac:dyDescent="0.25">
      <c r="A5" s="45" t="s">
        <v>172</v>
      </c>
      <c r="B5">
        <v>0</v>
      </c>
      <c r="C5">
        <v>300</v>
      </c>
      <c r="D5">
        <v>0</v>
      </c>
      <c r="E5">
        <v>0</v>
      </c>
    </row>
    <row r="6" spans="1:5" x14ac:dyDescent="0.25">
      <c r="A6" s="45" t="s">
        <v>75</v>
      </c>
      <c r="B6">
        <v>0</v>
      </c>
      <c r="C6">
        <v>500</v>
      </c>
      <c r="D6">
        <v>0</v>
      </c>
      <c r="E6">
        <v>0</v>
      </c>
    </row>
    <row r="7" spans="1:5" x14ac:dyDescent="0.25">
      <c r="A7" s="45" t="s">
        <v>105</v>
      </c>
      <c r="B7">
        <v>0</v>
      </c>
      <c r="C7">
        <v>100</v>
      </c>
      <c r="D7">
        <v>0</v>
      </c>
      <c r="E7">
        <v>0</v>
      </c>
    </row>
    <row r="8" spans="1:5" x14ac:dyDescent="0.25">
      <c r="A8" s="45" t="s">
        <v>76</v>
      </c>
      <c r="B8">
        <v>0</v>
      </c>
      <c r="C8">
        <v>350</v>
      </c>
      <c r="D8">
        <v>0.5</v>
      </c>
      <c r="E8">
        <v>25</v>
      </c>
    </row>
    <row r="9" spans="1:5" x14ac:dyDescent="0.25">
      <c r="A9" s="43" t="s">
        <v>12</v>
      </c>
      <c r="B9">
        <v>0</v>
      </c>
      <c r="C9">
        <v>18</v>
      </c>
      <c r="D9">
        <v>24</v>
      </c>
      <c r="E9">
        <v>72</v>
      </c>
    </row>
    <row r="10" spans="1:5" x14ac:dyDescent="0.25">
      <c r="A10" s="44">
        <v>102</v>
      </c>
      <c r="B10">
        <v>0</v>
      </c>
      <c r="C10">
        <v>18</v>
      </c>
      <c r="D10">
        <v>24</v>
      </c>
      <c r="E10">
        <v>72</v>
      </c>
    </row>
    <row r="11" spans="1:5" x14ac:dyDescent="0.25">
      <c r="A11" s="45" t="s">
        <v>173</v>
      </c>
      <c r="B11">
        <v>0</v>
      </c>
      <c r="C11">
        <v>18</v>
      </c>
      <c r="D11">
        <v>24</v>
      </c>
      <c r="E11">
        <v>72</v>
      </c>
    </row>
    <row r="12" spans="1:5" x14ac:dyDescent="0.25">
      <c r="A12" s="42">
        <v>2</v>
      </c>
      <c r="B12">
        <v>0</v>
      </c>
      <c r="C12">
        <v>478</v>
      </c>
      <c r="D12">
        <v>86.5</v>
      </c>
      <c r="E12">
        <v>518</v>
      </c>
    </row>
    <row r="13" spans="1:5" x14ac:dyDescent="0.25">
      <c r="A13" s="43" t="s">
        <v>16</v>
      </c>
      <c r="B13">
        <v>0</v>
      </c>
      <c r="C13">
        <v>33</v>
      </c>
      <c r="D13">
        <v>9</v>
      </c>
      <c r="E13">
        <v>33</v>
      </c>
    </row>
    <row r="14" spans="1:5" x14ac:dyDescent="0.25">
      <c r="A14" s="44">
        <v>202</v>
      </c>
      <c r="B14">
        <v>0</v>
      </c>
      <c r="C14">
        <v>33</v>
      </c>
      <c r="D14">
        <v>9</v>
      </c>
      <c r="E14">
        <v>33</v>
      </c>
    </row>
    <row r="15" spans="1:5" x14ac:dyDescent="0.25">
      <c r="A15" s="45" t="s">
        <v>174</v>
      </c>
      <c r="B15">
        <v>0</v>
      </c>
      <c r="C15">
        <v>33</v>
      </c>
      <c r="D15">
        <v>9</v>
      </c>
      <c r="E15">
        <v>33</v>
      </c>
    </row>
    <row r="16" spans="1:5" x14ac:dyDescent="0.25">
      <c r="A16" s="43" t="s">
        <v>17</v>
      </c>
      <c r="B16">
        <v>0</v>
      </c>
      <c r="C16">
        <v>59</v>
      </c>
      <c r="D16">
        <v>13</v>
      </c>
      <c r="E16">
        <v>59</v>
      </c>
    </row>
    <row r="17" spans="1:5" x14ac:dyDescent="0.25">
      <c r="A17" s="44">
        <v>201</v>
      </c>
      <c r="B17">
        <v>0</v>
      </c>
      <c r="C17">
        <v>59</v>
      </c>
      <c r="D17">
        <v>13</v>
      </c>
      <c r="E17">
        <v>59</v>
      </c>
    </row>
    <row r="18" spans="1:5" x14ac:dyDescent="0.25">
      <c r="A18" s="45" t="s">
        <v>17</v>
      </c>
      <c r="B18">
        <v>0</v>
      </c>
      <c r="C18">
        <v>59</v>
      </c>
      <c r="D18">
        <v>13</v>
      </c>
      <c r="E18">
        <v>59</v>
      </c>
    </row>
    <row r="19" spans="1:5" x14ac:dyDescent="0.25">
      <c r="A19" s="43" t="s">
        <v>64</v>
      </c>
      <c r="B19">
        <v>0</v>
      </c>
      <c r="C19">
        <v>19</v>
      </c>
      <c r="D19">
        <v>23</v>
      </c>
      <c r="E19">
        <v>109</v>
      </c>
    </row>
    <row r="20" spans="1:5" x14ac:dyDescent="0.25">
      <c r="A20" s="44">
        <v>215</v>
      </c>
      <c r="B20">
        <v>0</v>
      </c>
      <c r="C20">
        <v>19</v>
      </c>
      <c r="D20">
        <v>23</v>
      </c>
      <c r="E20">
        <v>109</v>
      </c>
    </row>
    <row r="21" spans="1:5" x14ac:dyDescent="0.25">
      <c r="A21" s="45" t="s">
        <v>64</v>
      </c>
      <c r="B21">
        <v>0</v>
      </c>
      <c r="C21">
        <v>5</v>
      </c>
      <c r="D21">
        <v>5</v>
      </c>
      <c r="E21">
        <v>25</v>
      </c>
    </row>
    <row r="22" spans="1:5" x14ac:dyDescent="0.25">
      <c r="A22" s="45" t="s">
        <v>175</v>
      </c>
      <c r="B22">
        <v>0</v>
      </c>
      <c r="C22">
        <v>14</v>
      </c>
      <c r="D22">
        <v>18</v>
      </c>
      <c r="E22">
        <v>84</v>
      </c>
    </row>
    <row r="23" spans="1:5" x14ac:dyDescent="0.25">
      <c r="A23" s="43" t="s">
        <v>61</v>
      </c>
      <c r="B23">
        <v>0</v>
      </c>
      <c r="C23">
        <v>37</v>
      </c>
      <c r="D23">
        <v>6</v>
      </c>
      <c r="E23">
        <v>37</v>
      </c>
    </row>
    <row r="24" spans="1:5" x14ac:dyDescent="0.25">
      <c r="A24" s="44">
        <v>213</v>
      </c>
      <c r="B24">
        <v>0</v>
      </c>
      <c r="C24">
        <v>37</v>
      </c>
      <c r="D24">
        <v>6</v>
      </c>
      <c r="E24">
        <v>37</v>
      </c>
    </row>
    <row r="25" spans="1:5" x14ac:dyDescent="0.25">
      <c r="A25" s="45" t="s">
        <v>144</v>
      </c>
      <c r="B25">
        <v>0</v>
      </c>
      <c r="C25">
        <v>37</v>
      </c>
      <c r="D25">
        <v>6</v>
      </c>
      <c r="E25">
        <v>37</v>
      </c>
    </row>
    <row r="26" spans="1:5" x14ac:dyDescent="0.25">
      <c r="A26" s="43" t="s">
        <v>18</v>
      </c>
      <c r="B26">
        <v>0</v>
      </c>
      <c r="C26">
        <v>3</v>
      </c>
      <c r="D26">
        <v>1</v>
      </c>
      <c r="E26">
        <v>3</v>
      </c>
    </row>
    <row r="27" spans="1:5" x14ac:dyDescent="0.25">
      <c r="A27" s="44">
        <v>211</v>
      </c>
      <c r="B27">
        <v>0</v>
      </c>
      <c r="C27">
        <v>3</v>
      </c>
      <c r="D27">
        <v>1</v>
      </c>
      <c r="E27">
        <v>3</v>
      </c>
    </row>
    <row r="28" spans="1:5" x14ac:dyDescent="0.25">
      <c r="A28" s="45" t="s">
        <v>176</v>
      </c>
      <c r="B28">
        <v>0</v>
      </c>
      <c r="C28">
        <v>3</v>
      </c>
      <c r="D28">
        <v>1</v>
      </c>
      <c r="E28">
        <v>3</v>
      </c>
    </row>
    <row r="29" spans="1:5" x14ac:dyDescent="0.25">
      <c r="A29" s="43" t="s">
        <v>19</v>
      </c>
      <c r="B29">
        <v>0</v>
      </c>
      <c r="C29">
        <v>232</v>
      </c>
      <c r="D29">
        <v>6.5</v>
      </c>
      <c r="E29">
        <v>182</v>
      </c>
    </row>
    <row r="30" spans="1:5" x14ac:dyDescent="0.25">
      <c r="A30" s="44">
        <v>205</v>
      </c>
      <c r="B30">
        <v>0</v>
      </c>
      <c r="C30">
        <v>232</v>
      </c>
      <c r="D30">
        <v>6.5</v>
      </c>
      <c r="E30">
        <v>182</v>
      </c>
    </row>
    <row r="31" spans="1:5" x14ac:dyDescent="0.25">
      <c r="A31" s="45" t="s">
        <v>177</v>
      </c>
      <c r="B31">
        <v>0</v>
      </c>
      <c r="C31">
        <v>232</v>
      </c>
      <c r="D31">
        <v>6.5</v>
      </c>
      <c r="E31">
        <v>182</v>
      </c>
    </row>
    <row r="32" spans="1:5" x14ac:dyDescent="0.25">
      <c r="A32" s="43" t="s">
        <v>178</v>
      </c>
      <c r="B32">
        <v>0</v>
      </c>
      <c r="C32">
        <v>3</v>
      </c>
      <c r="D32">
        <v>2</v>
      </c>
      <c r="E32">
        <v>3</v>
      </c>
    </row>
    <row r="33" spans="1:5" x14ac:dyDescent="0.25">
      <c r="A33" s="44">
        <v>209</v>
      </c>
      <c r="B33">
        <v>0</v>
      </c>
      <c r="C33">
        <v>3</v>
      </c>
      <c r="D33">
        <v>2</v>
      </c>
      <c r="E33">
        <v>3</v>
      </c>
    </row>
    <row r="34" spans="1:5" x14ac:dyDescent="0.25">
      <c r="A34" s="45" t="s">
        <v>179</v>
      </c>
      <c r="B34">
        <v>0</v>
      </c>
      <c r="C34">
        <v>3</v>
      </c>
      <c r="D34">
        <v>2</v>
      </c>
      <c r="E34">
        <v>3</v>
      </c>
    </row>
    <row r="35" spans="1:5" x14ac:dyDescent="0.25">
      <c r="A35" s="43" t="s">
        <v>22</v>
      </c>
      <c r="B35">
        <v>0</v>
      </c>
      <c r="C35">
        <v>26</v>
      </c>
      <c r="D35">
        <v>5</v>
      </c>
      <c r="E35">
        <v>26</v>
      </c>
    </row>
    <row r="36" spans="1:5" x14ac:dyDescent="0.25">
      <c r="A36" s="44">
        <v>209</v>
      </c>
      <c r="B36">
        <v>0</v>
      </c>
      <c r="C36">
        <v>26</v>
      </c>
      <c r="D36">
        <v>5</v>
      </c>
      <c r="E36">
        <v>26</v>
      </c>
    </row>
    <row r="37" spans="1:5" x14ac:dyDescent="0.25">
      <c r="A37" s="45" t="s">
        <v>22</v>
      </c>
      <c r="B37">
        <v>0</v>
      </c>
      <c r="C37">
        <v>26</v>
      </c>
      <c r="D37">
        <v>5</v>
      </c>
      <c r="E37">
        <v>26</v>
      </c>
    </row>
    <row r="38" spans="1:5" x14ac:dyDescent="0.25">
      <c r="A38" s="43" t="s">
        <v>23</v>
      </c>
      <c r="B38">
        <v>0</v>
      </c>
      <c r="C38">
        <v>45</v>
      </c>
      <c r="D38">
        <v>13</v>
      </c>
      <c r="E38">
        <v>45</v>
      </c>
    </row>
    <row r="39" spans="1:5" x14ac:dyDescent="0.25">
      <c r="A39" s="44">
        <v>208</v>
      </c>
      <c r="B39">
        <v>0</v>
      </c>
      <c r="C39">
        <v>45</v>
      </c>
      <c r="D39">
        <v>13</v>
      </c>
      <c r="E39">
        <v>45</v>
      </c>
    </row>
    <row r="40" spans="1:5" x14ac:dyDescent="0.25">
      <c r="A40" s="45" t="s">
        <v>144</v>
      </c>
      <c r="B40">
        <v>0</v>
      </c>
      <c r="C40">
        <v>33</v>
      </c>
      <c r="D40">
        <v>8</v>
      </c>
      <c r="E40">
        <v>33</v>
      </c>
    </row>
    <row r="41" spans="1:5" x14ac:dyDescent="0.25">
      <c r="A41" s="45" t="s">
        <v>23</v>
      </c>
      <c r="B41">
        <v>0</v>
      </c>
      <c r="C41">
        <v>12</v>
      </c>
      <c r="D41">
        <v>5</v>
      </c>
      <c r="E41">
        <v>12</v>
      </c>
    </row>
    <row r="42" spans="1:5" x14ac:dyDescent="0.25">
      <c r="A42" s="43" t="s">
        <v>82</v>
      </c>
      <c r="B42">
        <v>0</v>
      </c>
      <c r="C42">
        <v>13</v>
      </c>
      <c r="D42">
        <v>5</v>
      </c>
      <c r="E42">
        <v>13</v>
      </c>
    </row>
    <row r="43" spans="1:5" x14ac:dyDescent="0.25">
      <c r="A43" s="44">
        <v>210</v>
      </c>
      <c r="B43">
        <v>0</v>
      </c>
      <c r="C43">
        <v>13</v>
      </c>
      <c r="D43">
        <v>5</v>
      </c>
      <c r="E43">
        <v>13</v>
      </c>
    </row>
    <row r="44" spans="1:5" x14ac:dyDescent="0.25">
      <c r="A44" s="45" t="s">
        <v>180</v>
      </c>
      <c r="B44">
        <v>0</v>
      </c>
      <c r="C44">
        <v>13</v>
      </c>
      <c r="D44">
        <v>5</v>
      </c>
      <c r="E44">
        <v>13</v>
      </c>
    </row>
    <row r="45" spans="1:5" x14ac:dyDescent="0.25">
      <c r="A45" s="43" t="s">
        <v>24</v>
      </c>
      <c r="B45">
        <v>0</v>
      </c>
      <c r="C45">
        <v>8</v>
      </c>
      <c r="D45">
        <v>3</v>
      </c>
      <c r="E45">
        <v>8</v>
      </c>
    </row>
    <row r="46" spans="1:5" x14ac:dyDescent="0.25">
      <c r="A46" s="44">
        <v>207</v>
      </c>
      <c r="B46">
        <v>0</v>
      </c>
      <c r="C46">
        <v>8</v>
      </c>
      <c r="D46">
        <v>3</v>
      </c>
      <c r="E46">
        <v>8</v>
      </c>
    </row>
    <row r="47" spans="1:5" x14ac:dyDescent="0.25">
      <c r="A47" s="45" t="s">
        <v>24</v>
      </c>
      <c r="B47">
        <v>0</v>
      </c>
      <c r="C47">
        <v>8</v>
      </c>
      <c r="D47">
        <v>3</v>
      </c>
      <c r="E47">
        <v>8</v>
      </c>
    </row>
    <row r="48" spans="1:5" x14ac:dyDescent="0.25">
      <c r="A48" s="42">
        <v>3</v>
      </c>
      <c r="B48">
        <v>0</v>
      </c>
      <c r="C48">
        <v>9349</v>
      </c>
      <c r="D48">
        <v>70.700000000000031</v>
      </c>
      <c r="E48">
        <v>1931.8</v>
      </c>
    </row>
    <row r="49" spans="1:5" x14ac:dyDescent="0.25">
      <c r="A49" s="43" t="s">
        <v>30</v>
      </c>
      <c r="B49">
        <v>0</v>
      </c>
      <c r="C49">
        <v>25</v>
      </c>
      <c r="D49">
        <v>16</v>
      </c>
      <c r="E49">
        <v>85</v>
      </c>
    </row>
    <row r="50" spans="1:5" x14ac:dyDescent="0.25">
      <c r="A50" s="44">
        <v>304</v>
      </c>
      <c r="B50">
        <v>0</v>
      </c>
      <c r="C50">
        <v>25</v>
      </c>
      <c r="D50">
        <v>16</v>
      </c>
      <c r="E50">
        <v>85</v>
      </c>
    </row>
    <row r="51" spans="1:5" x14ac:dyDescent="0.25">
      <c r="A51" s="45" t="s">
        <v>181</v>
      </c>
      <c r="B51">
        <v>0</v>
      </c>
      <c r="C51">
        <v>25</v>
      </c>
      <c r="D51">
        <v>16</v>
      </c>
      <c r="E51">
        <v>85</v>
      </c>
    </row>
    <row r="52" spans="1:5" x14ac:dyDescent="0.25">
      <c r="A52" s="43" t="s">
        <v>28</v>
      </c>
      <c r="B52">
        <v>0</v>
      </c>
      <c r="C52">
        <v>8259</v>
      </c>
      <c r="D52">
        <v>53.000000000000028</v>
      </c>
      <c r="E52">
        <v>1631.8</v>
      </c>
    </row>
    <row r="53" spans="1:5" x14ac:dyDescent="0.25">
      <c r="A53" s="44">
        <v>301</v>
      </c>
      <c r="B53">
        <v>0</v>
      </c>
      <c r="C53">
        <v>8259</v>
      </c>
      <c r="D53">
        <v>53.000000000000028</v>
      </c>
      <c r="E53">
        <v>1631.8</v>
      </c>
    </row>
    <row r="54" spans="1:5" x14ac:dyDescent="0.25">
      <c r="A54" s="45" t="s">
        <v>83</v>
      </c>
      <c r="B54">
        <v>0</v>
      </c>
      <c r="C54">
        <v>8259</v>
      </c>
      <c r="D54">
        <v>53.000000000000028</v>
      </c>
      <c r="E54">
        <v>1631.8</v>
      </c>
    </row>
    <row r="55" spans="1:5" x14ac:dyDescent="0.25">
      <c r="A55" s="43" t="s">
        <v>32</v>
      </c>
      <c r="B55">
        <v>0</v>
      </c>
      <c r="C55">
        <v>1060</v>
      </c>
      <c r="D55">
        <v>1.5</v>
      </c>
      <c r="E55">
        <v>214</v>
      </c>
    </row>
    <row r="56" spans="1:5" x14ac:dyDescent="0.25">
      <c r="A56" s="44">
        <v>302</v>
      </c>
      <c r="B56">
        <v>0</v>
      </c>
      <c r="C56">
        <v>1060</v>
      </c>
      <c r="D56">
        <v>1.5</v>
      </c>
      <c r="E56">
        <v>214</v>
      </c>
    </row>
    <row r="57" spans="1:5" x14ac:dyDescent="0.25">
      <c r="A57" s="45" t="s">
        <v>144</v>
      </c>
      <c r="B57">
        <v>0</v>
      </c>
      <c r="C57">
        <v>930</v>
      </c>
      <c r="D57">
        <v>1.3</v>
      </c>
      <c r="E57">
        <v>188</v>
      </c>
    </row>
    <row r="58" spans="1:5" x14ac:dyDescent="0.25">
      <c r="A58" s="45" t="s">
        <v>182</v>
      </c>
      <c r="B58">
        <v>0</v>
      </c>
      <c r="C58">
        <v>130</v>
      </c>
      <c r="D58">
        <v>0.2</v>
      </c>
      <c r="E58">
        <v>26</v>
      </c>
    </row>
    <row r="59" spans="1:5" x14ac:dyDescent="0.25">
      <c r="A59" s="43" t="s">
        <v>29</v>
      </c>
      <c r="B59">
        <v>0</v>
      </c>
      <c r="C59">
        <v>5</v>
      </c>
      <c r="D59">
        <v>0.2</v>
      </c>
      <c r="E59">
        <v>1</v>
      </c>
    </row>
    <row r="60" spans="1:5" x14ac:dyDescent="0.25">
      <c r="A60" s="44">
        <v>303</v>
      </c>
      <c r="B60">
        <v>0</v>
      </c>
      <c r="C60">
        <v>5</v>
      </c>
      <c r="D60">
        <v>0.2</v>
      </c>
      <c r="E60">
        <v>1</v>
      </c>
    </row>
    <row r="61" spans="1:5" x14ac:dyDescent="0.25">
      <c r="A61" s="45" t="s">
        <v>183</v>
      </c>
      <c r="B61">
        <v>0</v>
      </c>
      <c r="C61">
        <v>5</v>
      </c>
      <c r="D61">
        <v>0.2</v>
      </c>
      <c r="E61">
        <v>1</v>
      </c>
    </row>
    <row r="62" spans="1:5" x14ac:dyDescent="0.25">
      <c r="A62" s="42">
        <v>4</v>
      </c>
      <c r="B62">
        <v>0</v>
      </c>
      <c r="C62">
        <v>132</v>
      </c>
      <c r="D62">
        <v>17</v>
      </c>
      <c r="E62">
        <v>150</v>
      </c>
    </row>
    <row r="63" spans="1:5" x14ac:dyDescent="0.25">
      <c r="A63" s="43" t="s">
        <v>184</v>
      </c>
      <c r="B63">
        <v>0</v>
      </c>
      <c r="C63">
        <v>27</v>
      </c>
      <c r="D63">
        <v>8</v>
      </c>
      <c r="E63">
        <v>45</v>
      </c>
    </row>
    <row r="64" spans="1:5" x14ac:dyDescent="0.25">
      <c r="A64" s="44">
        <v>401</v>
      </c>
      <c r="B64">
        <v>0</v>
      </c>
      <c r="C64">
        <v>27</v>
      </c>
      <c r="D64">
        <v>8</v>
      </c>
      <c r="E64">
        <v>45</v>
      </c>
    </row>
    <row r="65" spans="1:5" x14ac:dyDescent="0.25">
      <c r="A65" s="45" t="s">
        <v>184</v>
      </c>
      <c r="B65">
        <v>0</v>
      </c>
      <c r="C65">
        <v>27</v>
      </c>
      <c r="D65">
        <v>8</v>
      </c>
      <c r="E65">
        <v>45</v>
      </c>
    </row>
    <row r="66" spans="1:5" x14ac:dyDescent="0.25">
      <c r="A66" s="43" t="s">
        <v>145</v>
      </c>
      <c r="B66">
        <v>0</v>
      </c>
      <c r="C66">
        <v>89</v>
      </c>
      <c r="D66">
        <v>6</v>
      </c>
      <c r="E66">
        <v>89</v>
      </c>
    </row>
    <row r="67" spans="1:5" x14ac:dyDescent="0.25">
      <c r="A67" s="44">
        <v>402</v>
      </c>
      <c r="B67">
        <v>0</v>
      </c>
      <c r="C67">
        <v>89</v>
      </c>
      <c r="D67">
        <v>6</v>
      </c>
      <c r="E67">
        <v>89</v>
      </c>
    </row>
    <row r="68" spans="1:5" x14ac:dyDescent="0.25">
      <c r="A68" s="45" t="s">
        <v>37</v>
      </c>
      <c r="B68">
        <v>0</v>
      </c>
      <c r="C68">
        <v>10</v>
      </c>
      <c r="D68">
        <v>1</v>
      </c>
      <c r="E68">
        <v>10</v>
      </c>
    </row>
    <row r="69" spans="1:5" x14ac:dyDescent="0.25">
      <c r="A69" s="45" t="s">
        <v>185</v>
      </c>
      <c r="B69">
        <v>0</v>
      </c>
      <c r="C69">
        <v>79</v>
      </c>
      <c r="D69">
        <v>5</v>
      </c>
      <c r="E69">
        <v>79</v>
      </c>
    </row>
    <row r="70" spans="1:5" x14ac:dyDescent="0.25">
      <c r="A70" s="43" t="s">
        <v>35</v>
      </c>
      <c r="B70">
        <v>0</v>
      </c>
      <c r="C70">
        <v>16</v>
      </c>
      <c r="D70">
        <v>3</v>
      </c>
      <c r="E70">
        <v>16</v>
      </c>
    </row>
    <row r="71" spans="1:5" x14ac:dyDescent="0.25">
      <c r="A71" s="44">
        <v>404</v>
      </c>
      <c r="B71">
        <v>0</v>
      </c>
      <c r="C71">
        <v>16</v>
      </c>
      <c r="D71">
        <v>3</v>
      </c>
      <c r="E71">
        <v>16</v>
      </c>
    </row>
    <row r="72" spans="1:5" x14ac:dyDescent="0.25">
      <c r="A72" s="45" t="s">
        <v>35</v>
      </c>
      <c r="B72">
        <v>0</v>
      </c>
      <c r="C72">
        <v>16</v>
      </c>
      <c r="D72">
        <v>3</v>
      </c>
      <c r="E72">
        <v>16</v>
      </c>
    </row>
    <row r="73" spans="1:5" x14ac:dyDescent="0.25">
      <c r="A73" s="42">
        <v>5</v>
      </c>
      <c r="B73">
        <v>0</v>
      </c>
      <c r="C73">
        <v>13401</v>
      </c>
      <c r="D73">
        <v>2526</v>
      </c>
      <c r="E73">
        <v>17199</v>
      </c>
    </row>
    <row r="74" spans="1:5" x14ac:dyDescent="0.25">
      <c r="A74" s="43" t="s">
        <v>68</v>
      </c>
      <c r="B74">
        <v>0</v>
      </c>
      <c r="C74">
        <v>755</v>
      </c>
      <c r="D74">
        <v>61</v>
      </c>
      <c r="E74">
        <v>756</v>
      </c>
    </row>
    <row r="75" spans="1:5" x14ac:dyDescent="0.25">
      <c r="A75" s="44">
        <v>508</v>
      </c>
      <c r="B75">
        <v>0</v>
      </c>
      <c r="C75">
        <v>755</v>
      </c>
      <c r="D75">
        <v>61</v>
      </c>
      <c r="E75">
        <v>756</v>
      </c>
    </row>
    <row r="76" spans="1:5" x14ac:dyDescent="0.25">
      <c r="A76" s="45" t="s">
        <v>186</v>
      </c>
      <c r="B76">
        <v>0</v>
      </c>
      <c r="C76">
        <v>456</v>
      </c>
      <c r="D76">
        <v>37</v>
      </c>
      <c r="E76">
        <v>457</v>
      </c>
    </row>
    <row r="77" spans="1:5" x14ac:dyDescent="0.25">
      <c r="A77" s="45" t="s">
        <v>187</v>
      </c>
      <c r="B77">
        <v>0</v>
      </c>
      <c r="C77">
        <v>28</v>
      </c>
      <c r="D77">
        <v>5</v>
      </c>
      <c r="E77">
        <v>28</v>
      </c>
    </row>
    <row r="78" spans="1:5" x14ac:dyDescent="0.25">
      <c r="A78" s="45" t="s">
        <v>188</v>
      </c>
      <c r="B78">
        <v>0</v>
      </c>
      <c r="C78">
        <v>271</v>
      </c>
      <c r="D78">
        <v>19</v>
      </c>
      <c r="E78">
        <v>271</v>
      </c>
    </row>
    <row r="79" spans="1:5" x14ac:dyDescent="0.25">
      <c r="A79" s="43" t="s">
        <v>151</v>
      </c>
      <c r="B79">
        <v>0</v>
      </c>
      <c r="C79">
        <v>259</v>
      </c>
      <c r="D79">
        <v>10</v>
      </c>
      <c r="E79">
        <v>259</v>
      </c>
    </row>
    <row r="80" spans="1:5" x14ac:dyDescent="0.25">
      <c r="A80" s="44">
        <v>515</v>
      </c>
      <c r="B80">
        <v>0</v>
      </c>
      <c r="C80">
        <v>259</v>
      </c>
      <c r="D80">
        <v>10</v>
      </c>
      <c r="E80">
        <v>259</v>
      </c>
    </row>
    <row r="81" spans="1:5" x14ac:dyDescent="0.25">
      <c r="A81" s="45" t="s">
        <v>151</v>
      </c>
      <c r="B81">
        <v>0</v>
      </c>
      <c r="C81">
        <v>259</v>
      </c>
      <c r="D81">
        <v>10</v>
      </c>
      <c r="E81">
        <v>259</v>
      </c>
    </row>
    <row r="82" spans="1:5" x14ac:dyDescent="0.25">
      <c r="A82" s="43" t="s">
        <v>189</v>
      </c>
      <c r="B82">
        <v>0</v>
      </c>
      <c r="C82">
        <v>1907</v>
      </c>
      <c r="D82">
        <v>151</v>
      </c>
      <c r="E82">
        <v>1896</v>
      </c>
    </row>
    <row r="83" spans="1:5" x14ac:dyDescent="0.25">
      <c r="A83" s="44">
        <v>506</v>
      </c>
      <c r="B83">
        <v>0</v>
      </c>
      <c r="C83">
        <v>1907</v>
      </c>
      <c r="D83">
        <v>151</v>
      </c>
      <c r="E83">
        <v>1896</v>
      </c>
    </row>
    <row r="84" spans="1:5" x14ac:dyDescent="0.25">
      <c r="A84" s="45" t="s">
        <v>84</v>
      </c>
      <c r="B84">
        <v>0</v>
      </c>
      <c r="C84">
        <v>40</v>
      </c>
      <c r="D84">
        <v>1</v>
      </c>
      <c r="E84">
        <v>40</v>
      </c>
    </row>
    <row r="85" spans="1:5" x14ac:dyDescent="0.25">
      <c r="A85" s="45" t="s">
        <v>190</v>
      </c>
      <c r="B85">
        <v>0</v>
      </c>
      <c r="C85">
        <v>24</v>
      </c>
      <c r="D85">
        <v>1</v>
      </c>
      <c r="E85">
        <v>24</v>
      </c>
    </row>
    <row r="86" spans="1:5" x14ac:dyDescent="0.25">
      <c r="A86" s="45" t="s">
        <v>191</v>
      </c>
      <c r="B86">
        <v>0</v>
      </c>
      <c r="C86">
        <v>123</v>
      </c>
      <c r="D86">
        <v>10</v>
      </c>
      <c r="E86">
        <v>123</v>
      </c>
    </row>
    <row r="87" spans="1:5" x14ac:dyDescent="0.25">
      <c r="A87" s="45" t="s">
        <v>133</v>
      </c>
      <c r="B87">
        <v>0</v>
      </c>
      <c r="C87">
        <v>10</v>
      </c>
      <c r="D87">
        <v>1</v>
      </c>
      <c r="E87">
        <v>10</v>
      </c>
    </row>
    <row r="88" spans="1:5" x14ac:dyDescent="0.25">
      <c r="A88" s="45" t="s">
        <v>192</v>
      </c>
      <c r="B88">
        <v>0</v>
      </c>
      <c r="C88">
        <v>1261</v>
      </c>
      <c r="D88">
        <v>104</v>
      </c>
      <c r="E88">
        <v>1250</v>
      </c>
    </row>
    <row r="89" spans="1:5" x14ac:dyDescent="0.25">
      <c r="A89" s="45" t="s">
        <v>85</v>
      </c>
      <c r="B89">
        <v>0</v>
      </c>
      <c r="C89">
        <v>449</v>
      </c>
      <c r="D89">
        <v>34</v>
      </c>
      <c r="E89">
        <v>449</v>
      </c>
    </row>
    <row r="90" spans="1:5" x14ac:dyDescent="0.25">
      <c r="A90" s="43" t="s">
        <v>48</v>
      </c>
      <c r="B90">
        <v>0</v>
      </c>
      <c r="C90">
        <v>11</v>
      </c>
      <c r="D90">
        <v>2</v>
      </c>
      <c r="E90">
        <v>11</v>
      </c>
    </row>
    <row r="91" spans="1:5" x14ac:dyDescent="0.25">
      <c r="A91" s="44">
        <v>519</v>
      </c>
      <c r="B91">
        <v>0</v>
      </c>
      <c r="C91">
        <v>11</v>
      </c>
      <c r="D91">
        <v>2</v>
      </c>
      <c r="E91">
        <v>11</v>
      </c>
    </row>
    <row r="92" spans="1:5" x14ac:dyDescent="0.25">
      <c r="A92" s="45" t="s">
        <v>48</v>
      </c>
      <c r="B92">
        <v>0</v>
      </c>
      <c r="C92">
        <v>11</v>
      </c>
      <c r="D92">
        <v>2</v>
      </c>
      <c r="E92">
        <v>11</v>
      </c>
    </row>
    <row r="93" spans="1:5" x14ac:dyDescent="0.25">
      <c r="A93" s="43" t="s">
        <v>152</v>
      </c>
      <c r="B93">
        <v>0</v>
      </c>
      <c r="C93">
        <v>127</v>
      </c>
      <c r="D93">
        <v>8</v>
      </c>
      <c r="E93">
        <v>127</v>
      </c>
    </row>
    <row r="94" spans="1:5" x14ac:dyDescent="0.25">
      <c r="A94" s="44">
        <v>516</v>
      </c>
      <c r="B94">
        <v>0</v>
      </c>
      <c r="C94">
        <v>127</v>
      </c>
      <c r="D94">
        <v>8</v>
      </c>
      <c r="E94">
        <v>127</v>
      </c>
    </row>
    <row r="95" spans="1:5" x14ac:dyDescent="0.25">
      <c r="A95" s="45" t="s">
        <v>152</v>
      </c>
      <c r="B95">
        <v>0</v>
      </c>
      <c r="C95">
        <v>127</v>
      </c>
      <c r="D95">
        <v>8</v>
      </c>
      <c r="E95">
        <v>127</v>
      </c>
    </row>
    <row r="96" spans="1:5" x14ac:dyDescent="0.25">
      <c r="A96" s="43" t="s">
        <v>41</v>
      </c>
      <c r="B96">
        <v>0</v>
      </c>
      <c r="C96">
        <v>569</v>
      </c>
      <c r="D96">
        <v>1066</v>
      </c>
      <c r="E96">
        <v>2977</v>
      </c>
    </row>
    <row r="97" spans="1:5" x14ac:dyDescent="0.25">
      <c r="A97" s="44">
        <v>501</v>
      </c>
      <c r="B97">
        <v>0</v>
      </c>
      <c r="C97">
        <v>569</v>
      </c>
      <c r="D97">
        <v>1066</v>
      </c>
      <c r="E97">
        <v>2977</v>
      </c>
    </row>
    <row r="98" spans="1:5" x14ac:dyDescent="0.25">
      <c r="A98" s="45" t="s">
        <v>86</v>
      </c>
      <c r="B98">
        <v>0</v>
      </c>
      <c r="C98">
        <v>203</v>
      </c>
      <c r="D98">
        <v>942</v>
      </c>
      <c r="E98">
        <v>2523</v>
      </c>
    </row>
    <row r="99" spans="1:5" x14ac:dyDescent="0.25">
      <c r="A99" s="45" t="s">
        <v>193</v>
      </c>
      <c r="B99">
        <v>0</v>
      </c>
      <c r="C99">
        <v>366</v>
      </c>
      <c r="D99">
        <v>124</v>
      </c>
      <c r="E99">
        <v>454</v>
      </c>
    </row>
    <row r="100" spans="1:5" x14ac:dyDescent="0.25">
      <c r="A100" s="43" t="s">
        <v>153</v>
      </c>
      <c r="B100">
        <v>0</v>
      </c>
      <c r="C100">
        <v>143</v>
      </c>
      <c r="D100">
        <v>19</v>
      </c>
      <c r="E100">
        <v>143</v>
      </c>
    </row>
    <row r="101" spans="1:5" x14ac:dyDescent="0.25">
      <c r="A101" s="44">
        <v>511</v>
      </c>
      <c r="B101">
        <v>0</v>
      </c>
      <c r="C101">
        <v>143</v>
      </c>
      <c r="D101">
        <v>19</v>
      </c>
      <c r="E101">
        <v>143</v>
      </c>
    </row>
    <row r="102" spans="1:5" x14ac:dyDescent="0.25">
      <c r="A102" s="45" t="s">
        <v>87</v>
      </c>
      <c r="B102">
        <v>0</v>
      </c>
      <c r="C102">
        <v>143</v>
      </c>
      <c r="D102">
        <v>19</v>
      </c>
      <c r="E102">
        <v>143</v>
      </c>
    </row>
    <row r="103" spans="1:5" x14ac:dyDescent="0.25">
      <c r="A103" s="43" t="s">
        <v>42</v>
      </c>
      <c r="B103">
        <v>0</v>
      </c>
      <c r="C103">
        <v>2807</v>
      </c>
      <c r="D103">
        <v>146</v>
      </c>
      <c r="E103">
        <v>2796</v>
      </c>
    </row>
    <row r="104" spans="1:5" x14ac:dyDescent="0.25">
      <c r="A104" s="44">
        <v>507</v>
      </c>
      <c r="B104">
        <v>0</v>
      </c>
      <c r="C104">
        <v>2807</v>
      </c>
      <c r="D104">
        <v>146</v>
      </c>
      <c r="E104">
        <v>2796</v>
      </c>
    </row>
    <row r="105" spans="1:5" x14ac:dyDescent="0.25">
      <c r="A105" s="45" t="s">
        <v>144</v>
      </c>
      <c r="B105">
        <v>0</v>
      </c>
      <c r="C105">
        <v>94</v>
      </c>
      <c r="D105">
        <v>13</v>
      </c>
      <c r="E105">
        <v>94</v>
      </c>
    </row>
    <row r="106" spans="1:5" x14ac:dyDescent="0.25">
      <c r="A106" s="45" t="s">
        <v>194</v>
      </c>
      <c r="B106">
        <v>0</v>
      </c>
      <c r="C106">
        <v>2708</v>
      </c>
      <c r="D106">
        <v>132</v>
      </c>
      <c r="E106">
        <v>2697</v>
      </c>
    </row>
    <row r="107" spans="1:5" x14ac:dyDescent="0.25">
      <c r="A107" s="45" t="s">
        <v>195</v>
      </c>
      <c r="B107">
        <v>0</v>
      </c>
      <c r="C107">
        <v>5</v>
      </c>
      <c r="D107">
        <v>1</v>
      </c>
      <c r="E107">
        <v>5</v>
      </c>
    </row>
    <row r="108" spans="1:5" x14ac:dyDescent="0.25">
      <c r="A108" s="43" t="s">
        <v>44</v>
      </c>
      <c r="B108">
        <v>0</v>
      </c>
      <c r="C108">
        <v>2285</v>
      </c>
      <c r="D108">
        <v>144</v>
      </c>
      <c r="E108">
        <v>2250</v>
      </c>
    </row>
    <row r="109" spans="1:5" x14ac:dyDescent="0.25">
      <c r="A109" s="44">
        <v>505</v>
      </c>
      <c r="B109">
        <v>0</v>
      </c>
      <c r="C109">
        <v>2285</v>
      </c>
      <c r="D109">
        <v>144</v>
      </c>
      <c r="E109">
        <v>2250</v>
      </c>
    </row>
    <row r="110" spans="1:5" x14ac:dyDescent="0.25">
      <c r="A110" s="45" t="s">
        <v>88</v>
      </c>
      <c r="B110">
        <v>0</v>
      </c>
      <c r="C110">
        <v>1552</v>
      </c>
      <c r="D110">
        <v>103</v>
      </c>
      <c r="E110">
        <v>1517</v>
      </c>
    </row>
    <row r="111" spans="1:5" x14ac:dyDescent="0.25">
      <c r="A111" s="45" t="s">
        <v>89</v>
      </c>
      <c r="B111">
        <v>0</v>
      </c>
      <c r="C111">
        <v>653</v>
      </c>
      <c r="D111">
        <v>36</v>
      </c>
      <c r="E111">
        <v>653</v>
      </c>
    </row>
    <row r="112" spans="1:5" x14ac:dyDescent="0.25">
      <c r="A112" s="45" t="s">
        <v>196</v>
      </c>
      <c r="B112">
        <v>0</v>
      </c>
      <c r="C112">
        <v>80</v>
      </c>
      <c r="D112">
        <v>5</v>
      </c>
      <c r="E112">
        <v>80</v>
      </c>
    </row>
    <row r="113" spans="1:5" x14ac:dyDescent="0.25">
      <c r="A113" s="43" t="s">
        <v>70</v>
      </c>
      <c r="B113">
        <v>0</v>
      </c>
      <c r="C113">
        <v>148</v>
      </c>
      <c r="D113">
        <v>544</v>
      </c>
      <c r="E113">
        <v>1597</v>
      </c>
    </row>
    <row r="114" spans="1:5" x14ac:dyDescent="0.25">
      <c r="A114" s="44">
        <v>502</v>
      </c>
      <c r="B114">
        <v>0</v>
      </c>
      <c r="C114">
        <v>148</v>
      </c>
      <c r="D114">
        <v>544</v>
      </c>
      <c r="E114">
        <v>1597</v>
      </c>
    </row>
    <row r="115" spans="1:5" x14ac:dyDescent="0.25">
      <c r="A115" s="45" t="s">
        <v>197</v>
      </c>
      <c r="B115">
        <v>0</v>
      </c>
      <c r="C115">
        <v>148</v>
      </c>
      <c r="D115">
        <v>544</v>
      </c>
      <c r="E115">
        <v>1597</v>
      </c>
    </row>
    <row r="116" spans="1:5" x14ac:dyDescent="0.25">
      <c r="A116" s="43" t="s">
        <v>46</v>
      </c>
      <c r="B116">
        <v>0</v>
      </c>
      <c r="C116">
        <v>942</v>
      </c>
      <c r="D116">
        <v>66</v>
      </c>
      <c r="E116">
        <v>942</v>
      </c>
    </row>
    <row r="117" spans="1:5" x14ac:dyDescent="0.25">
      <c r="A117" s="44">
        <v>503</v>
      </c>
      <c r="B117">
        <v>0</v>
      </c>
      <c r="C117">
        <v>942</v>
      </c>
      <c r="D117">
        <v>66</v>
      </c>
      <c r="E117">
        <v>942</v>
      </c>
    </row>
    <row r="118" spans="1:5" x14ac:dyDescent="0.25">
      <c r="A118" s="45" t="s">
        <v>90</v>
      </c>
      <c r="B118">
        <v>0</v>
      </c>
      <c r="C118">
        <v>503</v>
      </c>
      <c r="D118">
        <v>37</v>
      </c>
      <c r="E118">
        <v>503</v>
      </c>
    </row>
    <row r="119" spans="1:5" x14ac:dyDescent="0.25">
      <c r="A119" s="45" t="s">
        <v>133</v>
      </c>
      <c r="B119">
        <v>0</v>
      </c>
      <c r="C119">
        <v>439</v>
      </c>
      <c r="D119">
        <v>29</v>
      </c>
      <c r="E119">
        <v>439</v>
      </c>
    </row>
    <row r="120" spans="1:5" x14ac:dyDescent="0.25">
      <c r="A120" s="43" t="s">
        <v>47</v>
      </c>
      <c r="B120">
        <v>0</v>
      </c>
      <c r="C120">
        <v>387</v>
      </c>
      <c r="D120">
        <v>55</v>
      </c>
      <c r="E120">
        <v>387</v>
      </c>
    </row>
    <row r="121" spans="1:5" x14ac:dyDescent="0.25">
      <c r="A121" s="44">
        <v>509</v>
      </c>
      <c r="B121">
        <v>0</v>
      </c>
      <c r="C121">
        <v>387</v>
      </c>
      <c r="D121">
        <v>55</v>
      </c>
      <c r="E121">
        <v>387</v>
      </c>
    </row>
    <row r="122" spans="1:5" x14ac:dyDescent="0.25">
      <c r="A122" s="45" t="s">
        <v>91</v>
      </c>
      <c r="B122">
        <v>0</v>
      </c>
      <c r="C122">
        <v>387</v>
      </c>
      <c r="D122">
        <v>55</v>
      </c>
      <c r="E122">
        <v>387</v>
      </c>
    </row>
    <row r="123" spans="1:5" x14ac:dyDescent="0.25">
      <c r="A123" s="43" t="s">
        <v>50</v>
      </c>
      <c r="B123">
        <v>0</v>
      </c>
      <c r="C123">
        <v>2840</v>
      </c>
      <c r="D123">
        <v>208</v>
      </c>
      <c r="E123">
        <v>2837</v>
      </c>
    </row>
    <row r="124" spans="1:5" x14ac:dyDescent="0.25">
      <c r="A124" s="44">
        <v>504</v>
      </c>
      <c r="B124">
        <v>0</v>
      </c>
      <c r="C124">
        <v>2840</v>
      </c>
      <c r="D124">
        <v>208</v>
      </c>
      <c r="E124">
        <v>2837</v>
      </c>
    </row>
    <row r="125" spans="1:5" x14ac:dyDescent="0.25">
      <c r="A125" s="45" t="s">
        <v>198</v>
      </c>
      <c r="B125">
        <v>0</v>
      </c>
      <c r="C125">
        <v>355</v>
      </c>
      <c r="D125">
        <v>33</v>
      </c>
      <c r="E125">
        <v>358</v>
      </c>
    </row>
    <row r="126" spans="1:5" x14ac:dyDescent="0.25">
      <c r="A126" s="45" t="s">
        <v>194</v>
      </c>
      <c r="B126">
        <v>0</v>
      </c>
      <c r="C126">
        <v>6</v>
      </c>
      <c r="D126">
        <v>1</v>
      </c>
      <c r="E126">
        <v>6</v>
      </c>
    </row>
    <row r="127" spans="1:5" x14ac:dyDescent="0.25">
      <c r="A127" s="45" t="s">
        <v>93</v>
      </c>
      <c r="B127">
        <v>0</v>
      </c>
      <c r="C127">
        <v>337</v>
      </c>
      <c r="D127">
        <v>21</v>
      </c>
      <c r="E127">
        <v>337</v>
      </c>
    </row>
    <row r="128" spans="1:5" x14ac:dyDescent="0.25">
      <c r="A128" s="45" t="s">
        <v>195</v>
      </c>
      <c r="B128">
        <v>0</v>
      </c>
      <c r="C128">
        <v>2142</v>
      </c>
      <c r="D128">
        <v>153</v>
      </c>
      <c r="E128">
        <v>2136</v>
      </c>
    </row>
    <row r="129" spans="1:5" x14ac:dyDescent="0.25">
      <c r="A129" s="43" t="s">
        <v>65</v>
      </c>
      <c r="B129">
        <v>0</v>
      </c>
      <c r="C129">
        <v>221</v>
      </c>
      <c r="D129">
        <v>46</v>
      </c>
      <c r="E129">
        <v>221</v>
      </c>
    </row>
    <row r="130" spans="1:5" x14ac:dyDescent="0.25">
      <c r="A130" s="44">
        <v>510</v>
      </c>
      <c r="B130">
        <v>0</v>
      </c>
      <c r="C130">
        <v>221</v>
      </c>
      <c r="D130">
        <v>46</v>
      </c>
      <c r="E130">
        <v>221</v>
      </c>
    </row>
    <row r="131" spans="1:5" x14ac:dyDescent="0.25">
      <c r="A131" s="45" t="s">
        <v>199</v>
      </c>
      <c r="B131">
        <v>0</v>
      </c>
      <c r="C131">
        <v>176</v>
      </c>
      <c r="D131">
        <v>35</v>
      </c>
      <c r="E131">
        <v>176</v>
      </c>
    </row>
    <row r="132" spans="1:5" x14ac:dyDescent="0.25">
      <c r="A132" s="45" t="s">
        <v>200</v>
      </c>
      <c r="B132">
        <v>0</v>
      </c>
      <c r="C132">
        <v>10</v>
      </c>
      <c r="D132">
        <v>1</v>
      </c>
      <c r="E132">
        <v>10</v>
      </c>
    </row>
    <row r="133" spans="1:5" x14ac:dyDescent="0.25">
      <c r="A133" s="45" t="s">
        <v>201</v>
      </c>
      <c r="B133">
        <v>0</v>
      </c>
      <c r="C133">
        <v>35</v>
      </c>
      <c r="D133">
        <v>10</v>
      </c>
      <c r="E133">
        <v>35</v>
      </c>
    </row>
    <row r="134" spans="1:5" x14ac:dyDescent="0.25">
      <c r="A134" s="42">
        <v>6</v>
      </c>
      <c r="B134">
        <v>0</v>
      </c>
      <c r="C134">
        <v>763</v>
      </c>
      <c r="D134">
        <v>96</v>
      </c>
      <c r="E134">
        <v>747</v>
      </c>
    </row>
    <row r="135" spans="1:5" x14ac:dyDescent="0.25">
      <c r="A135" s="43" t="s">
        <v>51</v>
      </c>
      <c r="B135">
        <v>0</v>
      </c>
      <c r="C135">
        <v>763</v>
      </c>
      <c r="D135">
        <v>96</v>
      </c>
      <c r="E135">
        <v>747</v>
      </c>
    </row>
    <row r="136" spans="1:5" x14ac:dyDescent="0.25">
      <c r="A136" s="44">
        <v>601</v>
      </c>
      <c r="B136">
        <v>0</v>
      </c>
      <c r="C136">
        <v>763</v>
      </c>
      <c r="D136">
        <v>96</v>
      </c>
      <c r="E136">
        <v>747</v>
      </c>
    </row>
    <row r="137" spans="1:5" x14ac:dyDescent="0.25">
      <c r="A137" s="45" t="s">
        <v>52</v>
      </c>
      <c r="B137">
        <v>0</v>
      </c>
      <c r="C137">
        <v>198</v>
      </c>
      <c r="D137">
        <v>32</v>
      </c>
      <c r="E137">
        <v>198</v>
      </c>
    </row>
    <row r="138" spans="1:5" x14ac:dyDescent="0.25">
      <c r="A138" s="45" t="s">
        <v>53</v>
      </c>
      <c r="B138">
        <v>0</v>
      </c>
      <c r="C138">
        <v>218</v>
      </c>
      <c r="D138">
        <v>30</v>
      </c>
      <c r="E138">
        <v>202</v>
      </c>
    </row>
    <row r="139" spans="1:5" x14ac:dyDescent="0.25">
      <c r="A139" s="45" t="s">
        <v>55</v>
      </c>
      <c r="B139">
        <v>0</v>
      </c>
      <c r="C139">
        <v>347</v>
      </c>
      <c r="D139">
        <v>34</v>
      </c>
      <c r="E139">
        <v>347</v>
      </c>
    </row>
    <row r="140" spans="1:5" x14ac:dyDescent="0.25">
      <c r="A140" s="42">
        <v>7</v>
      </c>
      <c r="B140">
        <v>0</v>
      </c>
      <c r="C140">
        <v>120</v>
      </c>
      <c r="D140">
        <v>194</v>
      </c>
      <c r="E140">
        <v>695</v>
      </c>
    </row>
    <row r="141" spans="1:5" x14ac:dyDescent="0.25">
      <c r="A141" s="43" t="s">
        <v>156</v>
      </c>
      <c r="B141">
        <v>0</v>
      </c>
      <c r="C141">
        <v>76</v>
      </c>
      <c r="D141">
        <v>120</v>
      </c>
      <c r="E141">
        <v>456</v>
      </c>
    </row>
    <row r="142" spans="1:5" x14ac:dyDescent="0.25">
      <c r="A142" s="44">
        <v>702</v>
      </c>
      <c r="B142">
        <v>0</v>
      </c>
      <c r="C142">
        <v>76</v>
      </c>
      <c r="D142">
        <v>120</v>
      </c>
      <c r="E142">
        <v>456</v>
      </c>
    </row>
    <row r="143" spans="1:5" x14ac:dyDescent="0.25">
      <c r="A143" s="45" t="s">
        <v>80</v>
      </c>
      <c r="B143">
        <v>0</v>
      </c>
      <c r="C143">
        <v>76</v>
      </c>
      <c r="D143">
        <v>120</v>
      </c>
      <c r="E143">
        <v>456</v>
      </c>
    </row>
    <row r="144" spans="1:5" x14ac:dyDescent="0.25">
      <c r="A144" s="43" t="s">
        <v>157</v>
      </c>
      <c r="B144">
        <v>0</v>
      </c>
      <c r="C144">
        <v>39</v>
      </c>
      <c r="D144">
        <v>72</v>
      </c>
      <c r="E144">
        <v>234</v>
      </c>
    </row>
    <row r="145" spans="1:5" x14ac:dyDescent="0.25">
      <c r="A145" s="44">
        <v>701</v>
      </c>
      <c r="B145">
        <v>0</v>
      </c>
      <c r="C145">
        <v>39</v>
      </c>
      <c r="D145">
        <v>72</v>
      </c>
      <c r="E145">
        <v>234</v>
      </c>
    </row>
    <row r="146" spans="1:5" x14ac:dyDescent="0.25">
      <c r="A146" s="45" t="s">
        <v>20</v>
      </c>
      <c r="B146">
        <v>0</v>
      </c>
      <c r="C146">
        <v>39</v>
      </c>
      <c r="D146">
        <v>72</v>
      </c>
      <c r="E146">
        <v>234</v>
      </c>
    </row>
    <row r="147" spans="1:5" x14ac:dyDescent="0.25">
      <c r="A147" s="43" t="s">
        <v>25</v>
      </c>
      <c r="B147">
        <v>0</v>
      </c>
      <c r="C147">
        <v>5</v>
      </c>
      <c r="D147">
        <v>2</v>
      </c>
      <c r="E147">
        <v>5</v>
      </c>
    </row>
    <row r="148" spans="1:5" x14ac:dyDescent="0.25">
      <c r="A148" s="44">
        <v>703</v>
      </c>
      <c r="B148">
        <v>0</v>
      </c>
      <c r="C148">
        <v>5</v>
      </c>
      <c r="D148">
        <v>2</v>
      </c>
      <c r="E148">
        <v>5</v>
      </c>
    </row>
    <row r="149" spans="1:5" x14ac:dyDescent="0.25">
      <c r="A149" s="45" t="s">
        <v>202</v>
      </c>
      <c r="B149">
        <v>0</v>
      </c>
      <c r="C149">
        <v>5</v>
      </c>
      <c r="D149">
        <v>2</v>
      </c>
      <c r="E149">
        <v>5</v>
      </c>
    </row>
    <row r="150" spans="1:5" x14ac:dyDescent="0.25">
      <c r="A150" s="42" t="s">
        <v>203</v>
      </c>
      <c r="B150">
        <v>0</v>
      </c>
      <c r="C150">
        <v>25511</v>
      </c>
      <c r="D150">
        <v>3014.7</v>
      </c>
      <c r="E150">
        <v>21337.8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71"/>
  <sheetViews>
    <sheetView zoomScale="90" zoomScaleNormal="90" workbookViewId="0">
      <pane ySplit="2" topLeftCell="A3" activePane="bottomLeft" state="frozen"/>
      <selection pane="bottomLeft" activeCell="F11" sqref="F11"/>
    </sheetView>
  </sheetViews>
  <sheetFormatPr defaultRowHeight="15" x14ac:dyDescent="0.25"/>
  <cols>
    <col min="1" max="1" width="26.85546875" customWidth="1"/>
    <col min="2" max="2" width="21.5703125" customWidth="1"/>
  </cols>
  <sheetData>
    <row r="1" spans="1:23" x14ac:dyDescent="0.25">
      <c r="A1" s="118" t="s">
        <v>146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  <c r="Q1" s="119"/>
      <c r="R1" s="119"/>
      <c r="S1" s="119"/>
      <c r="T1" s="119"/>
      <c r="U1" s="119"/>
      <c r="V1" s="119"/>
      <c r="W1" s="120"/>
    </row>
    <row r="2" spans="1:23" x14ac:dyDescent="0.25">
      <c r="A2" s="116" t="s">
        <v>0</v>
      </c>
      <c r="B2" s="125" t="s">
        <v>1</v>
      </c>
      <c r="C2" s="118" t="s">
        <v>2</v>
      </c>
      <c r="D2" s="119"/>
      <c r="E2" s="120"/>
      <c r="F2" s="118" t="s">
        <v>4</v>
      </c>
      <c r="G2" s="119"/>
      <c r="H2" s="120"/>
      <c r="I2" s="118" t="s">
        <v>3</v>
      </c>
      <c r="J2" s="119"/>
      <c r="K2" s="120"/>
      <c r="L2" s="119" t="s">
        <v>5</v>
      </c>
      <c r="M2" s="119"/>
      <c r="N2" s="120"/>
      <c r="O2" s="118" t="s">
        <v>58</v>
      </c>
      <c r="P2" s="119"/>
      <c r="Q2" s="120"/>
      <c r="R2" s="118" t="s">
        <v>6</v>
      </c>
      <c r="S2" s="119"/>
      <c r="T2" s="120"/>
      <c r="U2" s="118" t="s">
        <v>59</v>
      </c>
      <c r="V2" s="119"/>
      <c r="W2" s="120"/>
    </row>
    <row r="3" spans="1:23" x14ac:dyDescent="0.25">
      <c r="A3" s="117"/>
      <c r="B3" s="126"/>
      <c r="C3" s="46" t="s">
        <v>95</v>
      </c>
      <c r="D3" s="46" t="s">
        <v>57</v>
      </c>
      <c r="E3" s="46" t="s">
        <v>94</v>
      </c>
      <c r="F3" s="46" t="s">
        <v>95</v>
      </c>
      <c r="G3" s="46" t="s">
        <v>57</v>
      </c>
      <c r="H3" s="46" t="s">
        <v>94</v>
      </c>
      <c r="I3" s="47" t="s">
        <v>95</v>
      </c>
      <c r="J3" s="46" t="s">
        <v>57</v>
      </c>
      <c r="K3" s="46" t="s">
        <v>94</v>
      </c>
      <c r="L3" s="47" t="s">
        <v>95</v>
      </c>
      <c r="M3" s="46" t="s">
        <v>57</v>
      </c>
      <c r="N3" s="46" t="s">
        <v>94</v>
      </c>
      <c r="O3" s="47" t="s">
        <v>95</v>
      </c>
      <c r="P3" s="46" t="s">
        <v>57</v>
      </c>
      <c r="Q3" s="46" t="s">
        <v>94</v>
      </c>
      <c r="R3" s="47" t="s">
        <v>95</v>
      </c>
      <c r="S3" s="46" t="s">
        <v>57</v>
      </c>
      <c r="T3" s="46" t="s">
        <v>94</v>
      </c>
      <c r="U3" s="47" t="s">
        <v>95</v>
      </c>
      <c r="V3" s="46" t="s">
        <v>57</v>
      </c>
      <c r="W3" s="46" t="s">
        <v>94</v>
      </c>
    </row>
    <row r="4" spans="1:23" x14ac:dyDescent="0.25">
      <c r="A4" s="129" t="s">
        <v>9</v>
      </c>
      <c r="B4" s="48"/>
      <c r="C4" s="49">
        <f>SUM(C5,C6,C7,C8,C9,C10)</f>
        <v>72</v>
      </c>
      <c r="D4" s="50">
        <f t="shared" ref="D4:H4" si="0">SUM(D5,D6,D7,D8,D9,D10)</f>
        <v>2839</v>
      </c>
      <c r="E4" s="6">
        <f t="shared" si="0"/>
        <v>4297</v>
      </c>
      <c r="F4" s="50">
        <f t="shared" si="0"/>
        <v>1520</v>
      </c>
      <c r="G4" s="50"/>
      <c r="H4" s="6">
        <f t="shared" si="0"/>
        <v>420</v>
      </c>
      <c r="I4" s="50"/>
      <c r="J4" s="50"/>
      <c r="K4" s="6"/>
      <c r="L4" s="50"/>
      <c r="M4" s="50"/>
      <c r="N4" s="6"/>
      <c r="O4" s="50"/>
      <c r="P4" s="50"/>
      <c r="Q4" s="6"/>
      <c r="R4" s="50"/>
      <c r="S4" s="50"/>
      <c r="T4" s="6"/>
      <c r="U4" s="50"/>
      <c r="V4" s="50"/>
      <c r="W4" s="6"/>
    </row>
    <row r="5" spans="1:23" x14ac:dyDescent="0.25">
      <c r="A5" s="130"/>
      <c r="B5" s="13" t="s">
        <v>10</v>
      </c>
      <c r="C5" s="13">
        <v>60</v>
      </c>
      <c r="D5">
        <v>2834</v>
      </c>
      <c r="E5" s="7">
        <v>4292</v>
      </c>
      <c r="F5">
        <v>20</v>
      </c>
      <c r="H5" s="7"/>
      <c r="K5" s="7"/>
      <c r="N5" s="7"/>
      <c r="Q5" s="7"/>
      <c r="T5" s="7"/>
      <c r="W5" s="7"/>
    </row>
    <row r="6" spans="1:23" x14ac:dyDescent="0.25">
      <c r="A6" s="130"/>
      <c r="B6" s="13" t="s">
        <v>13</v>
      </c>
      <c r="C6" s="13"/>
      <c r="E6" s="7"/>
      <c r="H6" s="7"/>
      <c r="K6" s="7"/>
      <c r="N6" s="7"/>
      <c r="Q6" s="7"/>
      <c r="T6" s="7"/>
      <c r="W6" s="7"/>
    </row>
    <row r="7" spans="1:23" x14ac:dyDescent="0.25">
      <c r="A7" s="130"/>
      <c r="B7" s="13" t="s">
        <v>158</v>
      </c>
      <c r="C7" s="13"/>
      <c r="E7" s="7"/>
      <c r="H7" s="7"/>
      <c r="K7" s="7"/>
      <c r="N7" s="7"/>
      <c r="Q7" s="7"/>
      <c r="T7" s="7"/>
      <c r="W7" s="7"/>
    </row>
    <row r="8" spans="1:23" x14ac:dyDescent="0.25">
      <c r="A8" s="130"/>
      <c r="B8" s="13" t="s">
        <v>11</v>
      </c>
      <c r="C8" s="13">
        <v>12</v>
      </c>
      <c r="D8">
        <v>5</v>
      </c>
      <c r="E8" s="7">
        <v>5</v>
      </c>
      <c r="H8" s="7"/>
      <c r="K8" s="7"/>
      <c r="N8" s="7"/>
      <c r="Q8" s="7"/>
      <c r="T8" s="7"/>
      <c r="W8" s="7"/>
    </row>
    <row r="9" spans="1:23" x14ac:dyDescent="0.25">
      <c r="A9" s="130"/>
      <c r="B9" s="13" t="s">
        <v>163</v>
      </c>
      <c r="C9" s="13"/>
      <c r="E9" s="7"/>
      <c r="H9" s="7"/>
      <c r="K9" s="7"/>
      <c r="N9" s="7"/>
      <c r="Q9" s="7"/>
      <c r="T9" s="7"/>
      <c r="W9" s="7"/>
    </row>
    <row r="10" spans="1:23" x14ac:dyDescent="0.25">
      <c r="A10" s="131"/>
      <c r="B10" s="51" t="s">
        <v>12</v>
      </c>
      <c r="C10" s="13"/>
      <c r="E10" s="7"/>
      <c r="F10">
        <v>1500</v>
      </c>
      <c r="H10" s="7">
        <v>420</v>
      </c>
      <c r="K10" s="7"/>
      <c r="N10" s="7"/>
      <c r="Q10" s="7"/>
      <c r="T10" s="7"/>
      <c r="W10" s="7"/>
    </row>
    <row r="11" spans="1:23" x14ac:dyDescent="0.25">
      <c r="A11" s="129" t="s">
        <v>15</v>
      </c>
      <c r="B11" s="11"/>
      <c r="C11" s="50"/>
      <c r="D11" s="50"/>
      <c r="E11" s="6">
        <f t="shared" ref="E11:T11" si="1">SUM(E12,E13,E14,E15,E16,E17,E18,E19,E20,E21,E22,E23,E24,E25,E26,E27,E28,E29)</f>
        <v>18</v>
      </c>
      <c r="F11" s="50">
        <f t="shared" si="1"/>
        <v>3453</v>
      </c>
      <c r="G11" s="50">
        <f t="shared" si="1"/>
        <v>1108</v>
      </c>
      <c r="H11" s="6">
        <f t="shared" si="1"/>
        <v>1637</v>
      </c>
      <c r="I11" s="50"/>
      <c r="J11" s="50"/>
      <c r="K11" s="6"/>
      <c r="L11" s="50"/>
      <c r="M11" s="50"/>
      <c r="N11" s="6"/>
      <c r="O11" s="50"/>
      <c r="P11" s="50"/>
      <c r="Q11" s="6"/>
      <c r="R11" s="50"/>
      <c r="S11" s="50"/>
      <c r="T11" s="6">
        <f t="shared" si="1"/>
        <v>64</v>
      </c>
      <c r="U11" s="50"/>
      <c r="V11" s="50"/>
      <c r="W11" s="6"/>
    </row>
    <row r="12" spans="1:23" x14ac:dyDescent="0.25">
      <c r="A12" s="130"/>
      <c r="B12" s="13" t="s">
        <v>16</v>
      </c>
      <c r="C12" s="13"/>
      <c r="E12" s="7"/>
      <c r="F12">
        <v>26</v>
      </c>
      <c r="G12">
        <v>20</v>
      </c>
      <c r="H12" s="7">
        <v>79</v>
      </c>
      <c r="K12" s="7"/>
      <c r="N12" s="7"/>
      <c r="Q12" s="7"/>
      <c r="T12" s="7"/>
      <c r="W12" s="7"/>
    </row>
    <row r="13" spans="1:23" x14ac:dyDescent="0.25">
      <c r="A13" s="130"/>
      <c r="B13" s="13" t="s">
        <v>17</v>
      </c>
      <c r="C13" s="13"/>
      <c r="E13" s="7"/>
      <c r="F13">
        <v>5</v>
      </c>
      <c r="G13">
        <v>869</v>
      </c>
      <c r="H13" s="7">
        <v>257</v>
      </c>
      <c r="K13" s="7"/>
      <c r="N13" s="7"/>
      <c r="Q13" s="7"/>
      <c r="T13" s="7"/>
      <c r="W13" s="7"/>
    </row>
    <row r="14" spans="1:23" x14ac:dyDescent="0.25">
      <c r="A14" s="130"/>
      <c r="B14" s="13" t="s">
        <v>78</v>
      </c>
      <c r="C14" s="13"/>
      <c r="E14" s="7">
        <v>18</v>
      </c>
      <c r="H14" s="7"/>
      <c r="K14" s="7"/>
      <c r="N14" s="7"/>
      <c r="Q14" s="7"/>
      <c r="T14" s="7">
        <v>64</v>
      </c>
      <c r="W14" s="7"/>
    </row>
    <row r="15" spans="1:23" x14ac:dyDescent="0.25">
      <c r="A15" s="130"/>
      <c r="B15" s="13" t="s">
        <v>18</v>
      </c>
      <c r="C15" s="13"/>
      <c r="E15" s="7"/>
      <c r="F15">
        <v>86</v>
      </c>
      <c r="G15">
        <v>53</v>
      </c>
      <c r="H15" s="7"/>
      <c r="K15" s="7"/>
      <c r="N15" s="7"/>
      <c r="Q15" s="7"/>
      <c r="T15" s="7"/>
      <c r="W15" s="7"/>
    </row>
    <row r="16" spans="1:23" x14ac:dyDescent="0.25">
      <c r="A16" s="130"/>
      <c r="B16" s="13" t="s">
        <v>19</v>
      </c>
      <c r="C16" s="13"/>
      <c r="E16" s="7"/>
      <c r="F16">
        <v>2369</v>
      </c>
      <c r="G16">
        <v>60</v>
      </c>
      <c r="H16" s="7">
        <v>1160</v>
      </c>
      <c r="K16" s="7"/>
      <c r="N16" s="7"/>
      <c r="Q16" s="7"/>
      <c r="T16" s="7"/>
      <c r="W16" s="7"/>
    </row>
    <row r="17" spans="1:23" x14ac:dyDescent="0.25">
      <c r="A17" s="130"/>
      <c r="B17" s="13" t="s">
        <v>21</v>
      </c>
      <c r="C17" s="13"/>
      <c r="E17" s="7"/>
      <c r="G17">
        <v>6</v>
      </c>
      <c r="H17" s="7"/>
      <c r="K17" s="7"/>
      <c r="N17" s="7"/>
      <c r="Q17" s="7"/>
      <c r="T17" s="7"/>
      <c r="W17" s="7"/>
    </row>
    <row r="18" spans="1:23" x14ac:dyDescent="0.25">
      <c r="A18" s="130"/>
      <c r="B18" s="13" t="s">
        <v>22</v>
      </c>
      <c r="C18" s="13"/>
      <c r="E18" s="7"/>
      <c r="G18">
        <v>18</v>
      </c>
      <c r="H18" s="7">
        <v>110</v>
      </c>
      <c r="K18" s="7"/>
      <c r="N18" s="7"/>
      <c r="Q18" s="7"/>
      <c r="T18" s="7"/>
      <c r="W18" s="7"/>
    </row>
    <row r="19" spans="1:23" x14ac:dyDescent="0.25">
      <c r="A19" s="130"/>
      <c r="B19" s="13" t="s">
        <v>23</v>
      </c>
      <c r="C19" s="13"/>
      <c r="E19" s="7"/>
      <c r="F19">
        <v>190</v>
      </c>
      <c r="G19">
        <v>82</v>
      </c>
      <c r="H19" s="7">
        <v>31</v>
      </c>
      <c r="K19" s="7"/>
      <c r="N19" s="7"/>
      <c r="Q19" s="7"/>
      <c r="T19" s="7"/>
      <c r="W19" s="7"/>
    </row>
    <row r="20" spans="1:23" x14ac:dyDescent="0.25">
      <c r="A20" s="130"/>
      <c r="B20" s="13" t="s">
        <v>82</v>
      </c>
      <c r="C20" s="13"/>
      <c r="E20" s="7"/>
      <c r="H20" s="7"/>
      <c r="K20" s="7"/>
      <c r="N20" s="7"/>
      <c r="Q20" s="7"/>
      <c r="T20" s="7"/>
      <c r="W20" s="7"/>
    </row>
    <row r="21" spans="1:23" x14ac:dyDescent="0.25">
      <c r="A21" s="130"/>
      <c r="B21" s="13" t="s">
        <v>24</v>
      </c>
      <c r="C21" s="13"/>
      <c r="E21" s="7"/>
      <c r="H21" s="7"/>
      <c r="K21" s="7"/>
      <c r="N21" s="7"/>
      <c r="Q21" s="7"/>
      <c r="T21" s="7"/>
      <c r="W21" s="7"/>
    </row>
    <row r="22" spans="1:23" x14ac:dyDescent="0.25">
      <c r="A22" s="130"/>
      <c r="B22" s="13" t="s">
        <v>61</v>
      </c>
      <c r="C22" s="13"/>
      <c r="E22" s="7"/>
      <c r="F22">
        <v>717</v>
      </c>
      <c r="G22">
        <v>0</v>
      </c>
      <c r="H22" s="7"/>
      <c r="K22" s="7"/>
      <c r="N22" s="7"/>
      <c r="Q22" s="7"/>
      <c r="T22" s="7"/>
      <c r="W22" s="7"/>
    </row>
    <row r="23" spans="1:23" x14ac:dyDescent="0.25">
      <c r="A23" s="130"/>
      <c r="B23" s="13" t="s">
        <v>165</v>
      </c>
      <c r="C23" s="13"/>
      <c r="E23" s="7"/>
      <c r="F23">
        <v>60</v>
      </c>
      <c r="G23">
        <v>0</v>
      </c>
      <c r="H23" s="7"/>
      <c r="K23" s="7"/>
      <c r="N23" s="7"/>
      <c r="Q23" s="7"/>
      <c r="T23" s="7"/>
      <c r="W23" s="7"/>
    </row>
    <row r="24" spans="1:23" x14ac:dyDescent="0.25">
      <c r="A24" s="130"/>
      <c r="B24" s="13" t="s">
        <v>140</v>
      </c>
      <c r="C24" s="13"/>
      <c r="E24" s="7"/>
      <c r="H24" s="7"/>
      <c r="K24" s="7"/>
      <c r="N24" s="7"/>
      <c r="Q24" s="7"/>
      <c r="T24" s="7"/>
      <c r="W24" s="7"/>
    </row>
    <row r="25" spans="1:23" x14ac:dyDescent="0.25">
      <c r="A25" s="130"/>
      <c r="B25" s="13" t="s">
        <v>62</v>
      </c>
      <c r="C25" s="13"/>
      <c r="E25" s="7"/>
      <c r="H25" s="7"/>
      <c r="K25" s="7"/>
      <c r="N25" s="7"/>
      <c r="Q25" s="7"/>
      <c r="T25" s="7"/>
      <c r="W25" s="7"/>
    </row>
    <row r="26" spans="1:23" x14ac:dyDescent="0.25">
      <c r="A26" s="130"/>
      <c r="B26" s="13" t="s">
        <v>26</v>
      </c>
      <c r="C26" s="13"/>
      <c r="E26" s="7"/>
      <c r="H26" s="7"/>
      <c r="K26" s="7"/>
      <c r="N26" s="7"/>
      <c r="Q26" s="7"/>
      <c r="T26" s="7"/>
      <c r="W26" s="7"/>
    </row>
    <row r="27" spans="1:23" x14ac:dyDescent="0.25">
      <c r="A27" s="130"/>
      <c r="B27" s="13" t="s">
        <v>166</v>
      </c>
      <c r="C27" s="13"/>
      <c r="E27" s="7"/>
      <c r="H27" s="7"/>
      <c r="K27" s="7"/>
      <c r="N27" s="7"/>
      <c r="Q27" s="7"/>
      <c r="T27" s="7"/>
      <c r="W27" s="7"/>
    </row>
    <row r="28" spans="1:23" x14ac:dyDescent="0.25">
      <c r="A28" s="130"/>
      <c r="B28" s="13" t="s">
        <v>81</v>
      </c>
      <c r="C28" s="13"/>
      <c r="E28" s="7"/>
      <c r="H28" s="7"/>
      <c r="K28" s="7"/>
      <c r="N28" s="7"/>
      <c r="Q28" s="7"/>
      <c r="T28" s="7"/>
      <c r="W28" s="7"/>
    </row>
    <row r="29" spans="1:23" x14ac:dyDescent="0.25">
      <c r="A29" s="131"/>
      <c r="B29" s="13" t="s">
        <v>164</v>
      </c>
      <c r="C29" s="13"/>
      <c r="E29" s="7"/>
      <c r="H29" s="7"/>
      <c r="K29" s="7"/>
      <c r="N29" s="7"/>
      <c r="Q29" s="7"/>
      <c r="T29" s="7"/>
      <c r="W29" s="7"/>
    </row>
    <row r="30" spans="1:23" x14ac:dyDescent="0.25">
      <c r="A30" s="129" t="s">
        <v>27</v>
      </c>
      <c r="B30" s="48"/>
      <c r="C30" s="49"/>
      <c r="D30" s="50">
        <f t="shared" ref="D30:W30" si="2">SUM(D31,D32,D33,D34,D35,D36)</f>
        <v>72</v>
      </c>
      <c r="E30" s="6">
        <f t="shared" si="2"/>
        <v>70</v>
      </c>
      <c r="F30" s="50">
        <f t="shared" si="2"/>
        <v>57478</v>
      </c>
      <c r="G30" s="50">
        <f t="shared" si="2"/>
        <v>1433</v>
      </c>
      <c r="H30" s="6">
        <f t="shared" si="2"/>
        <v>4485</v>
      </c>
      <c r="I30" s="50">
        <f t="shared" si="2"/>
        <v>800</v>
      </c>
      <c r="J30" s="50"/>
      <c r="K30" s="6"/>
      <c r="L30" s="50"/>
      <c r="M30" s="50"/>
      <c r="N30" s="6"/>
      <c r="O30" s="50"/>
      <c r="P30" s="50"/>
      <c r="Q30" s="6">
        <f t="shared" si="2"/>
        <v>20</v>
      </c>
      <c r="R30" s="50"/>
      <c r="S30" s="50"/>
      <c r="T30" s="6"/>
      <c r="U30" s="50"/>
      <c r="V30" s="50"/>
      <c r="W30" s="6">
        <f t="shared" si="2"/>
        <v>60</v>
      </c>
    </row>
    <row r="31" spans="1:23" x14ac:dyDescent="0.25">
      <c r="A31" s="130"/>
      <c r="B31" s="13" t="s">
        <v>28</v>
      </c>
      <c r="C31" s="13"/>
      <c r="E31" s="7"/>
      <c r="F31" s="15">
        <v>55290</v>
      </c>
      <c r="G31" s="15">
        <v>1405</v>
      </c>
      <c r="H31" s="52">
        <v>2556</v>
      </c>
      <c r="I31" s="15">
        <v>800</v>
      </c>
      <c r="J31" s="15"/>
      <c r="K31" s="52"/>
      <c r="L31" s="40"/>
      <c r="M31" s="40"/>
      <c r="N31" s="53"/>
      <c r="O31" s="40"/>
      <c r="P31" s="40"/>
      <c r="Q31" s="53"/>
      <c r="T31" s="7"/>
      <c r="W31" s="7"/>
    </row>
    <row r="32" spans="1:23" x14ac:dyDescent="0.25">
      <c r="A32" s="130"/>
      <c r="B32" s="13" t="s">
        <v>29</v>
      </c>
      <c r="C32" s="13"/>
      <c r="E32" s="7"/>
      <c r="F32">
        <v>0</v>
      </c>
      <c r="G32">
        <v>26</v>
      </c>
      <c r="H32" s="7">
        <v>79</v>
      </c>
      <c r="K32" s="7"/>
      <c r="L32" s="40"/>
      <c r="M32" s="40"/>
      <c r="N32" s="53"/>
      <c r="Q32" s="7"/>
      <c r="R32" s="40"/>
      <c r="S32" s="40"/>
      <c r="T32" s="53"/>
      <c r="U32" s="40"/>
      <c r="V32" s="40"/>
      <c r="W32" s="53"/>
    </row>
    <row r="33" spans="1:23" x14ac:dyDescent="0.25">
      <c r="A33" s="130"/>
      <c r="B33" s="13" t="s">
        <v>31</v>
      </c>
      <c r="C33" s="13"/>
      <c r="E33" s="7"/>
      <c r="F33">
        <v>40</v>
      </c>
      <c r="G33">
        <v>0</v>
      </c>
      <c r="H33" s="7"/>
      <c r="K33" s="7"/>
      <c r="L33" s="40"/>
      <c r="M33" s="40"/>
      <c r="N33" s="53"/>
      <c r="Q33" s="7"/>
      <c r="R33" s="40"/>
      <c r="S33" s="40"/>
      <c r="T33" s="53"/>
      <c r="U33" s="40"/>
      <c r="V33" s="40"/>
      <c r="W33" s="53"/>
    </row>
    <row r="34" spans="1:23" x14ac:dyDescent="0.25">
      <c r="A34" s="130"/>
      <c r="B34" s="13" t="s">
        <v>96</v>
      </c>
      <c r="C34" s="13"/>
      <c r="E34" s="7"/>
      <c r="H34" s="7"/>
      <c r="K34" s="7"/>
      <c r="L34" s="40"/>
      <c r="M34" s="40"/>
      <c r="N34" s="53"/>
      <c r="Q34" s="7"/>
      <c r="R34" s="40"/>
      <c r="S34" s="40"/>
      <c r="T34" s="53"/>
      <c r="U34" s="40"/>
      <c r="V34" s="40"/>
      <c r="W34" s="53"/>
    </row>
    <row r="35" spans="1:23" x14ac:dyDescent="0.25">
      <c r="A35" s="130"/>
      <c r="B35" s="13" t="s">
        <v>30</v>
      </c>
      <c r="C35" s="13"/>
      <c r="D35">
        <v>72</v>
      </c>
      <c r="E35" s="7">
        <v>70</v>
      </c>
      <c r="G35">
        <v>2</v>
      </c>
      <c r="H35" s="7"/>
      <c r="K35" s="7"/>
      <c r="L35" s="40"/>
      <c r="M35" s="40"/>
      <c r="N35" s="53"/>
      <c r="Q35" s="7">
        <v>20</v>
      </c>
      <c r="R35" s="40"/>
      <c r="S35" s="40"/>
      <c r="T35" s="53"/>
      <c r="U35" s="40"/>
      <c r="V35" s="40"/>
      <c r="W35" s="53">
        <v>60</v>
      </c>
    </row>
    <row r="36" spans="1:23" x14ac:dyDescent="0.25">
      <c r="A36" s="131"/>
      <c r="B36" s="51" t="s">
        <v>32</v>
      </c>
      <c r="C36" s="13"/>
      <c r="E36" s="7"/>
      <c r="F36">
        <v>2148</v>
      </c>
      <c r="G36">
        <v>0</v>
      </c>
      <c r="H36" s="7">
        <v>1850</v>
      </c>
      <c r="K36" s="7"/>
      <c r="N36" s="7"/>
      <c r="Q36" s="7"/>
      <c r="T36" s="7"/>
      <c r="W36" s="7"/>
    </row>
    <row r="37" spans="1:23" x14ac:dyDescent="0.25">
      <c r="A37" s="129" t="s">
        <v>33</v>
      </c>
      <c r="B37" s="11"/>
      <c r="C37" s="50"/>
      <c r="D37" s="50"/>
      <c r="E37" s="6"/>
      <c r="F37" s="50">
        <f t="shared" ref="F37:Q37" si="3">SUM(F38,F39,F40,F41,F42,F43)</f>
        <v>20</v>
      </c>
      <c r="G37" s="50">
        <f t="shared" si="3"/>
        <v>60</v>
      </c>
      <c r="H37" s="6">
        <f t="shared" si="3"/>
        <v>30</v>
      </c>
      <c r="I37" s="50"/>
      <c r="J37" s="50"/>
      <c r="K37" s="6"/>
      <c r="L37" s="50"/>
      <c r="M37" s="50"/>
      <c r="N37" s="6"/>
      <c r="O37" s="50">
        <f t="shared" si="3"/>
        <v>80</v>
      </c>
      <c r="P37" s="50"/>
      <c r="Q37" s="6">
        <f t="shared" si="3"/>
        <v>55</v>
      </c>
      <c r="R37" s="50"/>
      <c r="S37" s="50"/>
      <c r="T37" s="6"/>
      <c r="U37" s="50"/>
      <c r="V37" s="50"/>
      <c r="W37" s="6"/>
    </row>
    <row r="38" spans="1:23" x14ac:dyDescent="0.25">
      <c r="A38" s="130"/>
      <c r="B38" s="13" t="s">
        <v>39</v>
      </c>
      <c r="C38" s="13"/>
      <c r="E38" s="7"/>
      <c r="H38" s="7">
        <v>10</v>
      </c>
      <c r="K38" s="7"/>
      <c r="N38" s="7"/>
      <c r="O38">
        <v>80</v>
      </c>
      <c r="Q38" s="7">
        <v>10</v>
      </c>
      <c r="T38" s="7"/>
      <c r="W38" s="7"/>
    </row>
    <row r="39" spans="1:23" x14ac:dyDescent="0.25">
      <c r="A39" s="130"/>
      <c r="B39" s="13" t="s">
        <v>38</v>
      </c>
      <c r="C39" s="13"/>
      <c r="E39" s="7"/>
      <c r="F39">
        <v>0</v>
      </c>
      <c r="H39" s="7"/>
      <c r="K39" s="7"/>
      <c r="N39" s="7"/>
      <c r="Q39" s="7"/>
      <c r="T39" s="7"/>
      <c r="W39" s="7"/>
    </row>
    <row r="40" spans="1:23" x14ac:dyDescent="0.25">
      <c r="A40" s="130"/>
      <c r="B40" s="13" t="s">
        <v>37</v>
      </c>
      <c r="C40" s="13"/>
      <c r="E40" s="7"/>
      <c r="H40" s="7">
        <v>20</v>
      </c>
      <c r="K40" s="7"/>
      <c r="N40" s="7"/>
      <c r="Q40" s="7">
        <v>25</v>
      </c>
      <c r="T40" s="7"/>
      <c r="W40" s="7"/>
    </row>
    <row r="41" spans="1:23" x14ac:dyDescent="0.25">
      <c r="A41" s="130"/>
      <c r="B41" s="13" t="s">
        <v>36</v>
      </c>
      <c r="C41" s="13"/>
      <c r="E41" s="7"/>
      <c r="H41" s="7"/>
      <c r="K41" s="7"/>
      <c r="N41" s="7"/>
      <c r="Q41" s="7"/>
      <c r="T41" s="7"/>
      <c r="W41" s="7"/>
    </row>
    <row r="42" spans="1:23" x14ac:dyDescent="0.25">
      <c r="A42" s="130"/>
      <c r="B42" s="13" t="s">
        <v>34</v>
      </c>
      <c r="C42" s="13"/>
      <c r="E42" s="7"/>
      <c r="H42" s="7"/>
      <c r="K42" s="7"/>
      <c r="N42" s="7"/>
      <c r="Q42" s="7"/>
      <c r="T42" s="7"/>
      <c r="W42" s="7"/>
    </row>
    <row r="43" spans="1:23" x14ac:dyDescent="0.25">
      <c r="A43" s="131"/>
      <c r="B43" s="51" t="s">
        <v>35</v>
      </c>
      <c r="C43" s="13"/>
      <c r="E43" s="7"/>
      <c r="F43">
        <v>20</v>
      </c>
      <c r="G43">
        <v>60</v>
      </c>
      <c r="H43" s="7"/>
      <c r="K43" s="7"/>
      <c r="N43" s="7"/>
      <c r="Q43" s="7">
        <v>20</v>
      </c>
      <c r="T43" s="7"/>
      <c r="W43" s="7"/>
    </row>
    <row r="44" spans="1:23" x14ac:dyDescent="0.25">
      <c r="A44" s="129" t="s">
        <v>40</v>
      </c>
      <c r="B44" s="11"/>
      <c r="C44" s="50"/>
      <c r="D44" s="50"/>
      <c r="E44" s="6"/>
      <c r="F44" s="50">
        <f t="shared" ref="F44:N44" si="4">SUM(F45,F46,F47,F48,F49,F50,F51,F52,F53,F54,F55,F56,F57,F58,F59)</f>
        <v>7988</v>
      </c>
      <c r="G44" s="50">
        <f t="shared" si="4"/>
        <v>11952</v>
      </c>
      <c r="H44" s="6">
        <f t="shared" si="4"/>
        <v>21077</v>
      </c>
      <c r="I44" s="50"/>
      <c r="J44" s="50"/>
      <c r="K44" s="6"/>
      <c r="L44" s="50">
        <f t="shared" si="4"/>
        <v>236</v>
      </c>
      <c r="M44" s="50">
        <f t="shared" si="4"/>
        <v>253</v>
      </c>
      <c r="N44" s="6">
        <f t="shared" si="4"/>
        <v>340</v>
      </c>
      <c r="O44" s="50"/>
      <c r="P44" s="50"/>
      <c r="Q44" s="6"/>
      <c r="R44" s="50"/>
      <c r="S44" s="50"/>
      <c r="T44" s="6"/>
      <c r="U44" s="50"/>
      <c r="V44" s="50"/>
      <c r="W44" s="6"/>
    </row>
    <row r="45" spans="1:23" x14ac:dyDescent="0.25">
      <c r="A45" s="130"/>
      <c r="B45" s="13" t="s">
        <v>43</v>
      </c>
      <c r="C45" s="13"/>
      <c r="E45" s="7"/>
      <c r="F45">
        <v>1115</v>
      </c>
      <c r="G45">
        <v>2072</v>
      </c>
      <c r="H45" s="7">
        <v>3680</v>
      </c>
      <c r="K45" s="7"/>
      <c r="N45" s="7"/>
      <c r="Q45" s="7"/>
      <c r="T45" s="7"/>
      <c r="W45" s="7"/>
    </row>
    <row r="46" spans="1:23" x14ac:dyDescent="0.25">
      <c r="A46" s="130"/>
      <c r="B46" s="13" t="s">
        <v>41</v>
      </c>
      <c r="C46" s="13"/>
      <c r="E46" s="7"/>
      <c r="F46">
        <v>0</v>
      </c>
      <c r="H46" s="7">
        <v>1100</v>
      </c>
      <c r="K46" s="7"/>
      <c r="L46">
        <v>210</v>
      </c>
      <c r="M46">
        <v>144</v>
      </c>
      <c r="N46" s="7">
        <v>228</v>
      </c>
      <c r="Q46" s="7"/>
      <c r="T46" s="7"/>
      <c r="W46" s="7"/>
    </row>
    <row r="47" spans="1:23" x14ac:dyDescent="0.25">
      <c r="A47" s="130"/>
      <c r="B47" s="13" t="s">
        <v>42</v>
      </c>
      <c r="C47" s="13"/>
      <c r="E47" s="7"/>
      <c r="F47">
        <v>945</v>
      </c>
      <c r="G47">
        <v>2317</v>
      </c>
      <c r="H47" s="7">
        <v>3267</v>
      </c>
      <c r="K47" s="7"/>
      <c r="M47">
        <v>0</v>
      </c>
      <c r="N47" s="7"/>
      <c r="Q47" s="7"/>
      <c r="T47" s="7"/>
      <c r="W47" s="7"/>
    </row>
    <row r="48" spans="1:23" x14ac:dyDescent="0.25">
      <c r="A48" s="130"/>
      <c r="B48" s="13" t="s">
        <v>44</v>
      </c>
      <c r="C48" s="13"/>
      <c r="E48" s="7"/>
      <c r="F48">
        <v>1828</v>
      </c>
      <c r="G48">
        <v>2336</v>
      </c>
      <c r="H48" s="7">
        <v>3333</v>
      </c>
      <c r="K48" s="7"/>
      <c r="N48" s="7"/>
      <c r="Q48" s="7"/>
      <c r="T48" s="7"/>
      <c r="W48" s="7"/>
    </row>
    <row r="49" spans="1:23" x14ac:dyDescent="0.25">
      <c r="A49" s="130"/>
      <c r="B49" s="13" t="s">
        <v>70</v>
      </c>
      <c r="C49" s="13"/>
      <c r="E49" s="7"/>
      <c r="F49">
        <v>0</v>
      </c>
      <c r="H49" s="7"/>
      <c r="K49" s="7"/>
      <c r="L49">
        <v>26</v>
      </c>
      <c r="M49">
        <v>109</v>
      </c>
      <c r="N49" s="7">
        <v>112</v>
      </c>
      <c r="Q49" s="7"/>
      <c r="T49" s="7"/>
      <c r="W49" s="7"/>
    </row>
    <row r="50" spans="1:23" x14ac:dyDescent="0.25">
      <c r="A50" s="130"/>
      <c r="B50" s="13" t="s">
        <v>46</v>
      </c>
      <c r="C50" s="13"/>
      <c r="E50" s="7"/>
      <c r="F50">
        <v>800</v>
      </c>
      <c r="G50">
        <v>920</v>
      </c>
      <c r="H50" s="7">
        <v>870</v>
      </c>
      <c r="K50" s="7"/>
      <c r="N50" s="7"/>
      <c r="Q50" s="7"/>
      <c r="T50" s="7"/>
      <c r="W50" s="7"/>
    </row>
    <row r="51" spans="1:23" x14ac:dyDescent="0.25">
      <c r="A51" s="130"/>
      <c r="B51" s="13" t="s">
        <v>49</v>
      </c>
      <c r="C51" s="13"/>
      <c r="E51" s="7"/>
      <c r="F51">
        <v>100</v>
      </c>
      <c r="G51">
        <v>0</v>
      </c>
      <c r="H51" s="7"/>
      <c r="K51" s="7"/>
      <c r="N51" s="7"/>
      <c r="Q51" s="7"/>
      <c r="T51" s="7"/>
      <c r="W51" s="7"/>
    </row>
    <row r="52" spans="1:23" x14ac:dyDescent="0.25">
      <c r="A52" s="130"/>
      <c r="B52" s="13" t="s">
        <v>47</v>
      </c>
      <c r="C52" s="13"/>
      <c r="E52" s="7"/>
      <c r="F52">
        <v>250</v>
      </c>
      <c r="G52">
        <v>400</v>
      </c>
      <c r="H52" s="7">
        <v>379</v>
      </c>
      <c r="K52" s="7"/>
      <c r="N52" s="7"/>
      <c r="Q52" s="7"/>
      <c r="T52" s="7"/>
      <c r="W52" s="7"/>
    </row>
    <row r="53" spans="1:23" x14ac:dyDescent="0.25">
      <c r="A53" s="130"/>
      <c r="B53" s="13" t="s">
        <v>65</v>
      </c>
      <c r="C53" s="13"/>
      <c r="E53" s="7"/>
      <c r="F53">
        <v>100</v>
      </c>
      <c r="G53">
        <v>250</v>
      </c>
      <c r="H53" s="7">
        <v>698</v>
      </c>
      <c r="K53" s="7"/>
      <c r="N53" s="7"/>
      <c r="Q53" s="7"/>
      <c r="T53" s="7"/>
      <c r="W53" s="7"/>
    </row>
    <row r="54" spans="1:23" x14ac:dyDescent="0.25">
      <c r="A54" s="130"/>
      <c r="B54" s="13" t="s">
        <v>153</v>
      </c>
      <c r="C54" s="13"/>
      <c r="E54" s="7"/>
      <c r="F54">
        <v>400</v>
      </c>
      <c r="G54">
        <v>290</v>
      </c>
      <c r="H54" s="7">
        <v>200</v>
      </c>
      <c r="K54" s="7"/>
      <c r="N54" s="7"/>
      <c r="Q54" s="7"/>
      <c r="T54" s="7"/>
      <c r="W54" s="7"/>
    </row>
    <row r="55" spans="1:23" x14ac:dyDescent="0.25">
      <c r="A55" s="130"/>
      <c r="B55" s="13" t="s">
        <v>48</v>
      </c>
      <c r="C55" s="13"/>
      <c r="E55" s="7"/>
      <c r="F55">
        <v>150</v>
      </c>
      <c r="G55">
        <v>180</v>
      </c>
      <c r="H55" s="7"/>
      <c r="K55" s="7"/>
      <c r="N55" s="7"/>
      <c r="Q55" s="7"/>
      <c r="T55" s="7"/>
      <c r="W55" s="7"/>
    </row>
    <row r="56" spans="1:23" x14ac:dyDescent="0.25">
      <c r="A56" s="130"/>
      <c r="B56" s="13" t="s">
        <v>152</v>
      </c>
      <c r="C56" s="13"/>
      <c r="E56" s="7"/>
      <c r="H56" s="7">
        <v>520</v>
      </c>
      <c r="K56" s="7"/>
      <c r="N56" s="7"/>
      <c r="Q56" s="7"/>
      <c r="T56" s="7"/>
      <c r="W56" s="7"/>
    </row>
    <row r="57" spans="1:23" x14ac:dyDescent="0.25">
      <c r="A57" s="130"/>
      <c r="B57" s="13" t="s">
        <v>151</v>
      </c>
      <c r="C57" s="13"/>
      <c r="E57" s="7"/>
      <c r="H57" s="7">
        <v>700</v>
      </c>
      <c r="K57" s="7"/>
      <c r="N57" s="7"/>
      <c r="Q57" s="7"/>
      <c r="T57" s="7"/>
      <c r="W57" s="7"/>
    </row>
    <row r="58" spans="1:23" x14ac:dyDescent="0.25">
      <c r="A58" s="130"/>
      <c r="B58" s="13" t="s">
        <v>68</v>
      </c>
      <c r="C58" s="13"/>
      <c r="E58" s="7"/>
      <c r="F58">
        <v>300</v>
      </c>
      <c r="G58">
        <v>458</v>
      </c>
      <c r="H58" s="7">
        <v>1230</v>
      </c>
      <c r="K58" s="7"/>
      <c r="N58" s="7"/>
      <c r="Q58" s="7"/>
      <c r="T58" s="7"/>
      <c r="W58" s="7"/>
    </row>
    <row r="59" spans="1:23" x14ac:dyDescent="0.25">
      <c r="A59" s="131"/>
      <c r="B59" s="51" t="s">
        <v>50</v>
      </c>
      <c r="C59" s="13"/>
      <c r="E59" s="7"/>
      <c r="F59">
        <v>2000</v>
      </c>
      <c r="G59">
        <v>2729</v>
      </c>
      <c r="H59" s="7">
        <v>5100</v>
      </c>
      <c r="K59" s="7"/>
      <c r="N59" s="7"/>
      <c r="Q59" s="7"/>
      <c r="T59" s="7"/>
      <c r="W59" s="7"/>
    </row>
    <row r="60" spans="1:23" x14ac:dyDescent="0.25">
      <c r="A60" s="129" t="s">
        <v>51</v>
      </c>
      <c r="B60" s="11"/>
      <c r="C60" s="50"/>
      <c r="D60" s="50"/>
      <c r="E60" s="6"/>
      <c r="F60" s="50">
        <f t="shared" ref="F60:H60" si="5">SUM(F61,F62,F63,F64,F65,F66)</f>
        <v>450</v>
      </c>
      <c r="G60" s="50">
        <f t="shared" si="5"/>
        <v>1321</v>
      </c>
      <c r="H60" s="6">
        <f t="shared" si="5"/>
        <v>1660</v>
      </c>
      <c r="I60" s="50"/>
      <c r="J60" s="50"/>
      <c r="K60" s="6"/>
      <c r="L60" s="50"/>
      <c r="M60" s="50"/>
      <c r="N60" s="6"/>
      <c r="O60" s="50"/>
      <c r="P60" s="50"/>
      <c r="Q60" s="6"/>
      <c r="R60" s="50"/>
      <c r="S60" s="50"/>
      <c r="T60" s="6"/>
      <c r="U60" s="50"/>
      <c r="V60" s="50"/>
      <c r="W60" s="6"/>
    </row>
    <row r="61" spans="1:23" x14ac:dyDescent="0.25">
      <c r="A61" s="130"/>
      <c r="B61" s="13" t="s">
        <v>97</v>
      </c>
      <c r="C61" s="13"/>
      <c r="E61" s="7"/>
      <c r="F61">
        <v>0</v>
      </c>
      <c r="G61">
        <v>720</v>
      </c>
      <c r="H61" s="7">
        <v>320</v>
      </c>
      <c r="K61" s="7"/>
      <c r="L61" s="40"/>
      <c r="M61" s="40"/>
      <c r="N61" s="53"/>
      <c r="Q61" s="7"/>
      <c r="T61" s="7"/>
      <c r="W61" s="7"/>
    </row>
    <row r="62" spans="1:23" x14ac:dyDescent="0.25">
      <c r="A62" s="130"/>
      <c r="B62" s="13" t="s">
        <v>98</v>
      </c>
      <c r="C62" s="13"/>
      <c r="E62" s="7"/>
      <c r="H62" s="7">
        <v>20</v>
      </c>
      <c r="K62" s="7"/>
      <c r="L62" s="40"/>
      <c r="M62" s="40"/>
      <c r="N62" s="53"/>
      <c r="Q62" s="7"/>
      <c r="T62" s="7"/>
      <c r="W62" s="7"/>
    </row>
    <row r="63" spans="1:23" x14ac:dyDescent="0.25">
      <c r="A63" s="130"/>
      <c r="B63" s="13" t="s">
        <v>53</v>
      </c>
      <c r="C63" s="13"/>
      <c r="E63" s="7"/>
      <c r="F63">
        <v>250</v>
      </c>
      <c r="G63">
        <v>265</v>
      </c>
      <c r="H63" s="7">
        <v>440</v>
      </c>
      <c r="K63" s="7"/>
      <c r="N63" s="7"/>
      <c r="Q63" s="7"/>
      <c r="T63" s="7"/>
      <c r="W63" s="7"/>
    </row>
    <row r="64" spans="1:23" x14ac:dyDescent="0.25">
      <c r="A64" s="130"/>
      <c r="B64" s="13" t="s">
        <v>54</v>
      </c>
      <c r="C64" s="13"/>
      <c r="E64" s="7"/>
      <c r="H64" s="7"/>
      <c r="K64" s="7"/>
      <c r="N64" s="7"/>
      <c r="Q64" s="7"/>
      <c r="T64" s="7"/>
      <c r="W64" s="7"/>
    </row>
    <row r="65" spans="1:23" x14ac:dyDescent="0.25">
      <c r="A65" s="130"/>
      <c r="B65" s="13" t="s">
        <v>55</v>
      </c>
      <c r="C65" s="13"/>
      <c r="E65" s="7"/>
      <c r="F65">
        <v>200</v>
      </c>
      <c r="G65">
        <v>336</v>
      </c>
      <c r="H65" s="7">
        <v>880</v>
      </c>
      <c r="K65" s="7"/>
      <c r="N65" s="7"/>
      <c r="Q65" s="7"/>
      <c r="T65" s="7"/>
      <c r="W65" s="7"/>
    </row>
    <row r="66" spans="1:23" x14ac:dyDescent="0.25">
      <c r="A66" s="130"/>
      <c r="B66" s="13" t="s">
        <v>99</v>
      </c>
      <c r="C66" s="13"/>
      <c r="E66" s="7"/>
      <c r="H66" s="7"/>
      <c r="K66" s="7"/>
      <c r="N66" s="7"/>
      <c r="Q66" s="7"/>
      <c r="T66" s="7"/>
      <c r="W66" s="7"/>
    </row>
    <row r="67" spans="1:23" x14ac:dyDescent="0.25">
      <c r="A67" s="129" t="s">
        <v>155</v>
      </c>
      <c r="B67" s="11"/>
      <c r="C67" s="50"/>
      <c r="D67" s="50"/>
      <c r="E67" s="6"/>
      <c r="F67" s="50">
        <f t="shared" ref="F67:W67" si="6">SUM(F68,F69,F70)</f>
        <v>1008</v>
      </c>
      <c r="G67" s="50">
        <f t="shared" si="6"/>
        <v>62</v>
      </c>
      <c r="H67" s="6">
        <f t="shared" si="6"/>
        <v>94</v>
      </c>
      <c r="I67" s="50"/>
      <c r="J67" s="50"/>
      <c r="K67" s="6">
        <f t="shared" si="6"/>
        <v>12</v>
      </c>
      <c r="L67" s="50">
        <f t="shared" si="6"/>
        <v>20</v>
      </c>
      <c r="M67" s="50"/>
      <c r="N67" s="6"/>
      <c r="O67" s="50">
        <f t="shared" si="6"/>
        <v>127</v>
      </c>
      <c r="P67" s="50">
        <f t="shared" si="6"/>
        <v>740</v>
      </c>
      <c r="Q67" s="6"/>
      <c r="R67" s="50"/>
      <c r="S67" s="50"/>
      <c r="T67" s="6">
        <f t="shared" si="6"/>
        <v>424</v>
      </c>
      <c r="U67" s="50">
        <f t="shared" si="6"/>
        <v>305</v>
      </c>
      <c r="V67" s="50">
        <f t="shared" si="6"/>
        <v>430</v>
      </c>
      <c r="W67" s="6">
        <f t="shared" si="6"/>
        <v>84</v>
      </c>
    </row>
    <row r="68" spans="1:23" x14ac:dyDescent="0.25">
      <c r="A68" s="130"/>
      <c r="B68" s="5" t="s">
        <v>157</v>
      </c>
      <c r="C68" s="13"/>
      <c r="E68" s="7"/>
      <c r="F68" s="13">
        <v>15</v>
      </c>
      <c r="G68">
        <v>2</v>
      </c>
      <c r="H68" s="7"/>
      <c r="I68" s="13"/>
      <c r="K68" s="7"/>
      <c r="L68" s="13">
        <v>0</v>
      </c>
      <c r="N68" s="7"/>
      <c r="O68" s="13">
        <v>46</v>
      </c>
      <c r="P68">
        <v>43</v>
      </c>
      <c r="Q68" s="7"/>
      <c r="R68" s="13"/>
      <c r="T68" s="7">
        <v>140</v>
      </c>
      <c r="U68" s="13">
        <v>17</v>
      </c>
      <c r="V68">
        <v>240</v>
      </c>
      <c r="W68" s="7"/>
    </row>
    <row r="69" spans="1:23" x14ac:dyDescent="0.25">
      <c r="A69" s="130"/>
      <c r="B69" s="5" t="s">
        <v>96</v>
      </c>
      <c r="C69" s="13"/>
      <c r="E69" s="7"/>
      <c r="F69" s="13">
        <v>95</v>
      </c>
      <c r="G69">
        <v>60</v>
      </c>
      <c r="H69" s="7"/>
      <c r="I69" s="13"/>
      <c r="K69" s="7"/>
      <c r="L69" s="13">
        <v>20</v>
      </c>
      <c r="N69" s="7"/>
      <c r="O69" s="13">
        <v>81</v>
      </c>
      <c r="P69">
        <v>697</v>
      </c>
      <c r="Q69" s="7"/>
      <c r="R69" s="13"/>
      <c r="T69" s="7">
        <v>284</v>
      </c>
      <c r="U69" s="13">
        <v>288</v>
      </c>
      <c r="V69">
        <v>190</v>
      </c>
      <c r="W69" s="7">
        <v>84</v>
      </c>
    </row>
    <row r="70" spans="1:23" x14ac:dyDescent="0.25">
      <c r="A70" s="131"/>
      <c r="B70" s="8" t="s">
        <v>25</v>
      </c>
      <c r="C70" s="51"/>
      <c r="D70" s="9"/>
      <c r="E70" s="10"/>
      <c r="F70" s="51">
        <v>898</v>
      </c>
      <c r="G70" s="9">
        <v>0</v>
      </c>
      <c r="H70" s="10">
        <v>94</v>
      </c>
      <c r="I70" s="51"/>
      <c r="J70" s="9"/>
      <c r="K70" s="10">
        <v>12</v>
      </c>
      <c r="L70" s="51">
        <v>0</v>
      </c>
      <c r="M70" s="9"/>
      <c r="N70" s="10"/>
      <c r="O70" s="51"/>
      <c r="P70" s="9"/>
      <c r="Q70" s="10"/>
      <c r="R70" s="51"/>
      <c r="S70" s="9"/>
      <c r="T70" s="10"/>
      <c r="U70" s="51"/>
      <c r="V70" s="9"/>
      <c r="W70" s="10"/>
    </row>
    <row r="71" spans="1:23" x14ac:dyDescent="0.25">
      <c r="A71" s="127" t="s">
        <v>56</v>
      </c>
      <c r="B71" s="128"/>
      <c r="C71" s="54">
        <f>SUM(C4,C11,C30,C37,C44,C60,C67)</f>
        <v>72</v>
      </c>
      <c r="D71" s="54">
        <f t="shared" ref="D71:W71" si="7">SUM(D4,D11,D30,D37,D44,D60,D67)</f>
        <v>2911</v>
      </c>
      <c r="E71" s="54">
        <f t="shared" si="7"/>
        <v>4385</v>
      </c>
      <c r="F71" s="54">
        <f t="shared" si="7"/>
        <v>71917</v>
      </c>
      <c r="G71" s="54">
        <f t="shared" si="7"/>
        <v>15936</v>
      </c>
      <c r="H71" s="54">
        <f t="shared" si="7"/>
        <v>29403</v>
      </c>
      <c r="I71" s="54">
        <f t="shared" si="7"/>
        <v>800</v>
      </c>
      <c r="J71" s="54">
        <f t="shared" si="7"/>
        <v>0</v>
      </c>
      <c r="K71" s="54">
        <f t="shared" si="7"/>
        <v>12</v>
      </c>
      <c r="L71" s="54">
        <f t="shared" si="7"/>
        <v>256</v>
      </c>
      <c r="M71" s="54">
        <f t="shared" si="7"/>
        <v>253</v>
      </c>
      <c r="N71" s="54">
        <f t="shared" si="7"/>
        <v>340</v>
      </c>
      <c r="O71" s="54">
        <f t="shared" si="7"/>
        <v>207</v>
      </c>
      <c r="P71" s="54">
        <f t="shared" si="7"/>
        <v>740</v>
      </c>
      <c r="Q71" s="54">
        <f t="shared" si="7"/>
        <v>75</v>
      </c>
      <c r="R71" s="54">
        <f t="shared" si="7"/>
        <v>0</v>
      </c>
      <c r="S71" s="54">
        <f t="shared" si="7"/>
        <v>0</v>
      </c>
      <c r="T71" s="54">
        <f t="shared" si="7"/>
        <v>488</v>
      </c>
      <c r="U71" s="54">
        <f t="shared" si="7"/>
        <v>305</v>
      </c>
      <c r="V71" s="54">
        <f t="shared" si="7"/>
        <v>430</v>
      </c>
      <c r="W71" s="54">
        <f t="shared" si="7"/>
        <v>144</v>
      </c>
    </row>
  </sheetData>
  <mergeCells count="18">
    <mergeCell ref="A71:B71"/>
    <mergeCell ref="A4:A10"/>
    <mergeCell ref="A11:A29"/>
    <mergeCell ref="A30:A36"/>
    <mergeCell ref="A37:A43"/>
    <mergeCell ref="A44:A59"/>
    <mergeCell ref="A60:A66"/>
    <mergeCell ref="A67:A70"/>
    <mergeCell ref="F2:H2"/>
    <mergeCell ref="C2:E2"/>
    <mergeCell ref="A2:A3"/>
    <mergeCell ref="B2:B3"/>
    <mergeCell ref="A1:W1"/>
    <mergeCell ref="U2:W2"/>
    <mergeCell ref="R2:T2"/>
    <mergeCell ref="O2:Q2"/>
    <mergeCell ref="L2:N2"/>
    <mergeCell ref="I2:K2"/>
  </mergeCells>
  <phoneticPr fontId="1" type="noConversion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94"/>
  <sheetViews>
    <sheetView workbookViewId="0">
      <pane ySplit="2" topLeftCell="A3" activePane="bottomLeft" state="frozen"/>
      <selection pane="bottomLeft" activeCell="G100" sqref="G100"/>
    </sheetView>
  </sheetViews>
  <sheetFormatPr defaultRowHeight="15" x14ac:dyDescent="0.25"/>
  <cols>
    <col min="1" max="1" width="18.28515625" customWidth="1"/>
    <col min="2" max="2" width="22" customWidth="1"/>
  </cols>
  <sheetData>
    <row r="1" spans="1:14" x14ac:dyDescent="0.25">
      <c r="A1" s="118" t="s">
        <v>147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20"/>
    </row>
    <row r="2" spans="1:14" x14ac:dyDescent="0.25">
      <c r="A2" s="132" t="s">
        <v>1</v>
      </c>
      <c r="B2" s="132" t="s">
        <v>100</v>
      </c>
      <c r="C2" s="118" t="s">
        <v>2</v>
      </c>
      <c r="D2" s="119"/>
      <c r="E2" s="120"/>
      <c r="F2" s="118" t="s">
        <v>4</v>
      </c>
      <c r="G2" s="119"/>
      <c r="H2" s="120"/>
      <c r="I2" s="118" t="s">
        <v>6</v>
      </c>
      <c r="J2" s="119"/>
      <c r="K2" s="120"/>
      <c r="L2" s="118" t="s">
        <v>5</v>
      </c>
      <c r="M2" s="119"/>
      <c r="N2" s="120"/>
    </row>
    <row r="3" spans="1:14" x14ac:dyDescent="0.25">
      <c r="A3" s="117"/>
      <c r="B3" s="117"/>
      <c r="C3" s="4" t="s">
        <v>95</v>
      </c>
      <c r="D3" s="4" t="s">
        <v>57</v>
      </c>
      <c r="E3" s="4" t="s">
        <v>94</v>
      </c>
      <c r="F3" s="4" t="s">
        <v>95</v>
      </c>
      <c r="G3" s="4" t="s">
        <v>57</v>
      </c>
      <c r="H3" s="4" t="s">
        <v>94</v>
      </c>
      <c r="I3" s="4" t="s">
        <v>95</v>
      </c>
      <c r="J3" s="4" t="s">
        <v>57</v>
      </c>
      <c r="K3" s="4" t="s">
        <v>94</v>
      </c>
      <c r="L3" s="4" t="s">
        <v>95</v>
      </c>
      <c r="M3" s="4" t="s">
        <v>57</v>
      </c>
      <c r="N3" s="4" t="s">
        <v>94</v>
      </c>
    </row>
    <row r="4" spans="1:14" x14ac:dyDescent="0.25">
      <c r="A4" s="129" t="s">
        <v>10</v>
      </c>
      <c r="B4" s="55"/>
      <c r="C4" s="56">
        <f>SUM(C5:C17)</f>
        <v>60</v>
      </c>
      <c r="D4" s="57">
        <f>SUM(D5:D17)</f>
        <v>2834</v>
      </c>
      <c r="E4" s="58"/>
      <c r="F4" s="57">
        <f>SUM(F5:F17)</f>
        <v>20</v>
      </c>
      <c r="G4" s="57"/>
      <c r="H4" s="58"/>
      <c r="I4" s="57"/>
      <c r="J4" s="57"/>
      <c r="K4" s="58"/>
      <c r="L4" s="57"/>
      <c r="M4" s="57"/>
      <c r="N4" s="58"/>
    </row>
    <row r="5" spans="1:14" x14ac:dyDescent="0.25">
      <c r="A5" s="130"/>
      <c r="B5" s="59" t="s">
        <v>101</v>
      </c>
      <c r="C5" s="60"/>
      <c r="D5" s="59"/>
      <c r="E5" s="61"/>
      <c r="F5" s="59"/>
      <c r="G5" s="59"/>
      <c r="H5" s="61"/>
      <c r="I5" s="59"/>
      <c r="J5" s="59"/>
      <c r="K5" s="61"/>
      <c r="L5" s="59"/>
      <c r="M5" s="59"/>
      <c r="N5" s="61"/>
    </row>
    <row r="6" spans="1:14" x14ac:dyDescent="0.25">
      <c r="A6" s="130"/>
      <c r="B6" s="59" t="s">
        <v>102</v>
      </c>
      <c r="C6" s="60"/>
      <c r="D6" s="59"/>
      <c r="E6" s="61"/>
      <c r="F6" s="59"/>
      <c r="G6" s="59"/>
      <c r="H6" s="61"/>
      <c r="I6" s="59"/>
      <c r="J6" s="59"/>
      <c r="K6" s="61"/>
      <c r="L6" s="59"/>
      <c r="M6" s="59"/>
      <c r="N6" s="61"/>
    </row>
    <row r="7" spans="1:14" x14ac:dyDescent="0.25">
      <c r="A7" s="130"/>
      <c r="B7" s="59" t="s">
        <v>103</v>
      </c>
      <c r="C7" s="60"/>
      <c r="D7" s="59"/>
      <c r="E7" s="61"/>
      <c r="F7" s="59"/>
      <c r="G7" s="59"/>
      <c r="H7" s="61"/>
      <c r="I7" s="59"/>
      <c r="J7" s="59"/>
      <c r="K7" s="61"/>
      <c r="L7" s="59"/>
      <c r="M7" s="59"/>
      <c r="N7" s="61"/>
    </row>
    <row r="8" spans="1:14" x14ac:dyDescent="0.25">
      <c r="A8" s="130"/>
      <c r="B8" s="59" t="s">
        <v>77</v>
      </c>
      <c r="C8" s="60"/>
      <c r="D8" s="59">
        <v>539</v>
      </c>
      <c r="E8" s="61"/>
      <c r="F8" s="59"/>
      <c r="G8" s="59"/>
      <c r="H8" s="61"/>
      <c r="I8" s="59"/>
      <c r="J8" s="59"/>
      <c r="K8" s="61"/>
      <c r="L8" s="59"/>
      <c r="M8" s="59"/>
      <c r="N8" s="61"/>
    </row>
    <row r="9" spans="1:14" x14ac:dyDescent="0.25">
      <c r="A9" s="130"/>
      <c r="B9" s="59" t="s">
        <v>104</v>
      </c>
      <c r="C9" s="60"/>
      <c r="D9" s="59"/>
      <c r="E9" s="61"/>
      <c r="F9" s="59"/>
      <c r="G9" s="59"/>
      <c r="H9" s="61"/>
      <c r="I9" s="59"/>
      <c r="J9" s="59"/>
      <c r="K9" s="61"/>
      <c r="L9" s="59"/>
      <c r="M9" s="59"/>
      <c r="N9" s="61"/>
    </row>
    <row r="10" spans="1:14" x14ac:dyDescent="0.25">
      <c r="A10" s="130"/>
      <c r="B10" s="59" t="s">
        <v>105</v>
      </c>
      <c r="C10" s="60"/>
      <c r="D10" s="59">
        <v>456</v>
      </c>
      <c r="E10" s="61"/>
      <c r="F10" s="59">
        <v>20</v>
      </c>
      <c r="G10" s="59"/>
      <c r="H10" s="61"/>
      <c r="I10" s="59"/>
      <c r="J10" s="59"/>
      <c r="K10" s="61"/>
      <c r="L10" s="59"/>
      <c r="M10" s="59"/>
      <c r="N10" s="61"/>
    </row>
    <row r="11" spans="1:14" x14ac:dyDescent="0.25">
      <c r="A11" s="130"/>
      <c r="B11" s="59" t="s">
        <v>205</v>
      </c>
      <c r="C11" s="60"/>
      <c r="D11" s="59"/>
      <c r="E11" s="61"/>
      <c r="F11" s="59"/>
      <c r="G11" s="59"/>
      <c r="H11" s="61"/>
      <c r="I11" s="59"/>
      <c r="J11" s="59"/>
      <c r="K11" s="61"/>
      <c r="L11" s="59"/>
      <c r="M11" s="59"/>
      <c r="N11" s="61"/>
    </row>
    <row r="12" spans="1:14" x14ac:dyDescent="0.25">
      <c r="A12" s="130"/>
      <c r="B12" s="59" t="s">
        <v>75</v>
      </c>
      <c r="C12" s="60"/>
      <c r="D12" s="59">
        <v>1007</v>
      </c>
      <c r="E12" s="61"/>
      <c r="F12" s="59"/>
      <c r="G12" s="59"/>
      <c r="H12" s="61"/>
      <c r="I12" s="59"/>
      <c r="J12" s="59"/>
      <c r="K12" s="61"/>
      <c r="L12" s="59"/>
      <c r="M12" s="59"/>
      <c r="N12" s="61"/>
    </row>
    <row r="13" spans="1:14" x14ac:dyDescent="0.25">
      <c r="A13" s="130"/>
      <c r="B13" s="59" t="s">
        <v>106</v>
      </c>
      <c r="C13" s="60"/>
      <c r="D13" s="59"/>
      <c r="E13" s="61"/>
      <c r="F13" s="59"/>
      <c r="G13" s="59"/>
      <c r="H13" s="61"/>
      <c r="I13" s="59"/>
      <c r="J13" s="59"/>
      <c r="K13" s="61"/>
      <c r="L13" s="59"/>
      <c r="M13" s="59"/>
      <c r="N13" s="61"/>
    </row>
    <row r="14" spans="1:14" x14ac:dyDescent="0.25">
      <c r="A14" s="130"/>
      <c r="B14" s="59" t="s">
        <v>107</v>
      </c>
      <c r="C14" s="60">
        <v>60</v>
      </c>
      <c r="D14" s="59"/>
      <c r="E14" s="61"/>
      <c r="F14" s="59"/>
      <c r="G14" s="59"/>
      <c r="H14" s="61"/>
      <c r="I14" s="59"/>
      <c r="J14" s="59"/>
      <c r="K14" s="61"/>
      <c r="L14" s="59"/>
      <c r="M14" s="59"/>
      <c r="N14" s="61"/>
    </row>
    <row r="15" spans="1:14" x14ac:dyDescent="0.25">
      <c r="A15" s="130"/>
      <c r="B15" s="59" t="s">
        <v>108</v>
      </c>
      <c r="C15" s="60"/>
      <c r="D15" s="59"/>
      <c r="E15" s="61"/>
      <c r="F15" s="59"/>
      <c r="G15" s="59"/>
      <c r="H15" s="61"/>
      <c r="I15" s="59"/>
      <c r="J15" s="59"/>
      <c r="K15" s="61"/>
      <c r="L15" s="59"/>
      <c r="M15" s="59"/>
      <c r="N15" s="61"/>
    </row>
    <row r="16" spans="1:14" x14ac:dyDescent="0.25">
      <c r="A16" s="130"/>
      <c r="B16" s="59" t="s">
        <v>109</v>
      </c>
      <c r="C16" s="60"/>
      <c r="D16" s="59"/>
      <c r="E16" s="61"/>
      <c r="F16" s="59"/>
      <c r="G16" s="59"/>
      <c r="H16" s="61"/>
      <c r="I16" s="59"/>
      <c r="J16" s="59"/>
      <c r="K16" s="61"/>
      <c r="L16" s="59"/>
      <c r="M16" s="59"/>
      <c r="N16" s="61"/>
    </row>
    <row r="17" spans="1:14" x14ac:dyDescent="0.25">
      <c r="A17" s="131"/>
      <c r="B17" s="59" t="s">
        <v>76</v>
      </c>
      <c r="C17" s="60"/>
      <c r="D17" s="59">
        <v>832</v>
      </c>
      <c r="E17" s="61"/>
      <c r="F17" s="59"/>
      <c r="G17" s="59"/>
      <c r="H17" s="61"/>
      <c r="I17" s="59"/>
      <c r="J17" s="59"/>
      <c r="K17" s="61"/>
      <c r="L17" s="59"/>
      <c r="M17" s="59"/>
      <c r="N17" s="61"/>
    </row>
    <row r="18" spans="1:14" x14ac:dyDescent="0.25">
      <c r="A18" s="129" t="s">
        <v>78</v>
      </c>
      <c r="B18" s="62"/>
      <c r="C18" s="55"/>
      <c r="D18" s="55"/>
      <c r="E18" s="63">
        <f t="shared" ref="E18:K18" si="0">SUM(E19,E20,E21,E22,E23,E24,E25,E26,E27,E28,E29,E30)</f>
        <v>18</v>
      </c>
      <c r="F18" s="55"/>
      <c r="G18" s="55"/>
      <c r="H18" s="63"/>
      <c r="I18" s="55"/>
      <c r="J18" s="55"/>
      <c r="K18" s="63">
        <f t="shared" si="0"/>
        <v>64</v>
      </c>
      <c r="L18" s="55"/>
      <c r="M18" s="55"/>
      <c r="N18" s="63"/>
    </row>
    <row r="19" spans="1:14" x14ac:dyDescent="0.25">
      <c r="A19" s="130"/>
      <c r="B19" s="60" t="s">
        <v>110</v>
      </c>
      <c r="C19" s="60"/>
      <c r="D19" s="59"/>
      <c r="E19" s="61"/>
      <c r="F19" s="59"/>
      <c r="G19" s="59"/>
      <c r="H19" s="61"/>
      <c r="I19" s="59"/>
      <c r="J19" s="59"/>
      <c r="K19" s="61"/>
      <c r="L19" s="59"/>
      <c r="M19" s="59"/>
      <c r="N19" s="61"/>
    </row>
    <row r="20" spans="1:14" x14ac:dyDescent="0.25">
      <c r="A20" s="130"/>
      <c r="B20" s="60" t="s">
        <v>111</v>
      </c>
      <c r="C20" s="60"/>
      <c r="D20" s="59"/>
      <c r="E20" s="61"/>
      <c r="F20" s="59"/>
      <c r="G20" s="59"/>
      <c r="H20" s="61"/>
      <c r="I20" s="59"/>
      <c r="J20" s="59"/>
      <c r="K20" s="61"/>
      <c r="L20" s="59"/>
      <c r="M20" s="59"/>
      <c r="N20" s="61"/>
    </row>
    <row r="21" spans="1:14" x14ac:dyDescent="0.25">
      <c r="A21" s="130"/>
      <c r="B21" s="60" t="s">
        <v>79</v>
      </c>
      <c r="C21" s="60"/>
      <c r="D21" s="59"/>
      <c r="E21" s="61">
        <v>1</v>
      </c>
      <c r="F21" s="59"/>
      <c r="G21" s="59"/>
      <c r="H21" s="61"/>
      <c r="I21" s="59"/>
      <c r="J21" s="59"/>
      <c r="K21" s="61">
        <v>64</v>
      </c>
      <c r="L21" s="59"/>
      <c r="M21" s="59"/>
      <c r="N21" s="61"/>
    </row>
    <row r="22" spans="1:14" x14ac:dyDescent="0.25">
      <c r="A22" s="130"/>
      <c r="B22" s="60" t="s">
        <v>112</v>
      </c>
      <c r="C22" s="60"/>
      <c r="D22" s="59"/>
      <c r="E22" s="61"/>
      <c r="F22" s="59"/>
      <c r="G22" s="59"/>
      <c r="H22" s="61"/>
      <c r="I22" s="59"/>
      <c r="J22" s="59"/>
      <c r="K22" s="61"/>
      <c r="L22" s="59"/>
      <c r="M22" s="59"/>
      <c r="N22" s="61"/>
    </row>
    <row r="23" spans="1:14" x14ac:dyDescent="0.25">
      <c r="A23" s="130"/>
      <c r="B23" s="60" t="s">
        <v>113</v>
      </c>
      <c r="C23" s="60"/>
      <c r="D23" s="59"/>
      <c r="E23" s="61">
        <v>3</v>
      </c>
      <c r="F23" s="59"/>
      <c r="G23" s="59"/>
      <c r="H23" s="61"/>
      <c r="I23" s="59"/>
      <c r="J23" s="59"/>
      <c r="K23" s="61"/>
      <c r="L23" s="59"/>
      <c r="M23" s="59"/>
      <c r="N23" s="61"/>
    </row>
    <row r="24" spans="1:14" x14ac:dyDescent="0.25">
      <c r="A24" s="130"/>
      <c r="B24" s="60" t="s">
        <v>114</v>
      </c>
      <c r="C24" s="60"/>
      <c r="D24" s="59"/>
      <c r="E24" s="61">
        <v>7</v>
      </c>
      <c r="F24" s="59"/>
      <c r="G24" s="59"/>
      <c r="H24" s="61"/>
      <c r="I24" s="59"/>
      <c r="J24" s="59"/>
      <c r="K24" s="61"/>
      <c r="L24" s="59"/>
      <c r="M24" s="59"/>
      <c r="N24" s="61"/>
    </row>
    <row r="25" spans="1:14" x14ac:dyDescent="0.25">
      <c r="A25" s="130"/>
      <c r="B25" s="60" t="s">
        <v>115</v>
      </c>
      <c r="C25" s="60"/>
      <c r="D25" s="59"/>
      <c r="E25" s="61"/>
      <c r="F25" s="59"/>
      <c r="G25" s="59"/>
      <c r="H25" s="61"/>
      <c r="I25" s="59"/>
      <c r="J25" s="59"/>
      <c r="K25" s="61"/>
      <c r="L25" s="59"/>
      <c r="M25" s="59"/>
      <c r="N25" s="61"/>
    </row>
    <row r="26" spans="1:14" x14ac:dyDescent="0.25">
      <c r="A26" s="130"/>
      <c r="B26" s="60" t="s">
        <v>116</v>
      </c>
      <c r="C26" s="60"/>
      <c r="D26" s="59"/>
      <c r="E26" s="61"/>
      <c r="F26" s="59"/>
      <c r="G26" s="59"/>
      <c r="H26" s="61"/>
      <c r="I26" s="59"/>
      <c r="J26" s="59"/>
      <c r="K26" s="61"/>
      <c r="L26" s="59"/>
      <c r="M26" s="59"/>
      <c r="N26" s="61"/>
    </row>
    <row r="27" spans="1:14" x14ac:dyDescent="0.25">
      <c r="A27" s="130"/>
      <c r="B27" s="60" t="s">
        <v>206</v>
      </c>
      <c r="C27" s="60"/>
      <c r="D27" s="59"/>
      <c r="E27" s="61"/>
      <c r="F27" s="59"/>
      <c r="G27" s="59"/>
      <c r="H27" s="61"/>
      <c r="I27" s="59"/>
      <c r="J27" s="59"/>
      <c r="K27" s="61"/>
      <c r="L27" s="59"/>
      <c r="M27" s="59"/>
      <c r="N27" s="61"/>
    </row>
    <row r="28" spans="1:14" x14ac:dyDescent="0.25">
      <c r="A28" s="130"/>
      <c r="B28" s="60" t="s">
        <v>207</v>
      </c>
      <c r="C28" s="60"/>
      <c r="D28" s="59"/>
      <c r="E28" s="61"/>
      <c r="F28" s="59"/>
      <c r="G28" s="59"/>
      <c r="H28" s="61"/>
      <c r="I28" s="59"/>
      <c r="J28" s="59"/>
      <c r="K28" s="61"/>
      <c r="L28" s="59"/>
      <c r="M28" s="59"/>
      <c r="N28" s="61"/>
    </row>
    <row r="29" spans="1:14" x14ac:dyDescent="0.25">
      <c r="A29" s="130"/>
      <c r="B29" s="60" t="s">
        <v>117</v>
      </c>
      <c r="C29" s="60"/>
      <c r="D29" s="59"/>
      <c r="E29" s="61"/>
      <c r="F29" s="59"/>
      <c r="G29" s="59"/>
      <c r="H29" s="61"/>
      <c r="I29" s="59"/>
      <c r="J29" s="59"/>
      <c r="K29" s="61"/>
      <c r="L29" s="59"/>
      <c r="M29" s="59"/>
      <c r="N29" s="61"/>
    </row>
    <row r="30" spans="1:14" x14ac:dyDescent="0.25">
      <c r="A30" s="130"/>
      <c r="B30" s="60" t="s">
        <v>208</v>
      </c>
      <c r="C30" s="60"/>
      <c r="D30" s="59"/>
      <c r="E30" s="61">
        <v>7</v>
      </c>
      <c r="F30" s="59"/>
      <c r="G30" s="59"/>
      <c r="H30" s="61"/>
      <c r="I30" s="59"/>
      <c r="J30" s="59"/>
      <c r="K30" s="61"/>
      <c r="L30" s="59"/>
      <c r="M30" s="59"/>
      <c r="N30" s="61"/>
    </row>
    <row r="31" spans="1:14" x14ac:dyDescent="0.25">
      <c r="A31" s="129" t="s">
        <v>28</v>
      </c>
      <c r="B31" s="56"/>
      <c r="C31" s="56"/>
      <c r="D31" s="55"/>
      <c r="E31" s="63"/>
      <c r="F31" s="55">
        <f>SUM(F32:F33)</f>
        <v>55290</v>
      </c>
      <c r="G31" s="55">
        <f>SUM(G32:G33)</f>
        <v>1405</v>
      </c>
      <c r="H31" s="63">
        <f>SUM(H32:H33)</f>
        <v>2556</v>
      </c>
      <c r="I31" s="55"/>
      <c r="J31" s="55"/>
      <c r="K31" s="63"/>
      <c r="L31" s="55"/>
      <c r="M31" s="55"/>
      <c r="N31" s="63"/>
    </row>
    <row r="32" spans="1:14" x14ac:dyDescent="0.25">
      <c r="A32" s="130"/>
      <c r="B32" s="60" t="s">
        <v>118</v>
      </c>
      <c r="C32" s="60"/>
      <c r="D32" s="59"/>
      <c r="E32" s="61"/>
      <c r="F32" s="59"/>
      <c r="G32" s="59"/>
      <c r="H32" s="61"/>
      <c r="I32" s="59"/>
      <c r="J32" s="59"/>
      <c r="K32" s="61"/>
      <c r="L32" s="59"/>
      <c r="M32" s="59"/>
      <c r="N32" s="61"/>
    </row>
    <row r="33" spans="1:14" x14ac:dyDescent="0.25">
      <c r="A33" s="131"/>
      <c r="B33" s="64" t="s">
        <v>83</v>
      </c>
      <c r="C33" s="64"/>
      <c r="D33" s="65"/>
      <c r="E33" s="66"/>
      <c r="F33" s="65">
        <v>55290</v>
      </c>
      <c r="G33" s="65">
        <v>1405</v>
      </c>
      <c r="H33" s="66">
        <v>2556</v>
      </c>
      <c r="I33" s="65"/>
      <c r="J33" s="65"/>
      <c r="K33" s="66"/>
      <c r="L33" s="65"/>
      <c r="M33" s="65"/>
      <c r="N33" s="66"/>
    </row>
    <row r="34" spans="1:14" x14ac:dyDescent="0.25">
      <c r="A34" s="134" t="s">
        <v>189</v>
      </c>
      <c r="B34" s="56"/>
      <c r="C34" s="56"/>
      <c r="D34" s="57"/>
      <c r="E34" s="58"/>
      <c r="F34" s="57">
        <f>SUM(F35:F44)</f>
        <v>1115</v>
      </c>
      <c r="G34" s="57">
        <f>SUM(G35:G44)</f>
        <v>2072</v>
      </c>
      <c r="H34" s="63">
        <f>SUM(H35:H44)</f>
        <v>3680</v>
      </c>
      <c r="I34" s="57"/>
      <c r="J34" s="57"/>
      <c r="K34" s="58"/>
      <c r="L34" s="57"/>
      <c r="M34" s="57"/>
      <c r="N34" s="58"/>
    </row>
    <row r="35" spans="1:14" x14ac:dyDescent="0.25">
      <c r="A35" s="135"/>
      <c r="B35" s="60" t="s">
        <v>209</v>
      </c>
      <c r="C35" s="60"/>
      <c r="D35" s="59"/>
      <c r="E35" s="61"/>
      <c r="F35" s="59"/>
      <c r="G35" s="59"/>
      <c r="H35" s="61"/>
      <c r="I35" s="59"/>
      <c r="J35" s="59"/>
      <c r="K35" s="61"/>
      <c r="L35" s="59"/>
      <c r="M35" s="59"/>
      <c r="N35" s="61"/>
    </row>
    <row r="36" spans="1:14" x14ac:dyDescent="0.25">
      <c r="A36" s="135"/>
      <c r="B36" s="60" t="s">
        <v>119</v>
      </c>
      <c r="C36" s="60"/>
      <c r="D36" s="59"/>
      <c r="E36" s="61"/>
      <c r="F36" s="59"/>
      <c r="G36" s="59"/>
      <c r="H36" s="61"/>
      <c r="I36" s="59"/>
      <c r="J36" s="59"/>
      <c r="K36" s="61"/>
      <c r="L36" s="59"/>
      <c r="M36" s="59"/>
      <c r="N36" s="61"/>
    </row>
    <row r="37" spans="1:14" x14ac:dyDescent="0.25">
      <c r="A37" s="135"/>
      <c r="B37" s="60" t="s">
        <v>93</v>
      </c>
      <c r="C37" s="60"/>
      <c r="D37" s="59"/>
      <c r="E37" s="61"/>
      <c r="F37" s="59"/>
      <c r="G37" s="59"/>
      <c r="H37" s="61"/>
      <c r="I37" s="59"/>
      <c r="J37" s="59"/>
      <c r="K37" s="61"/>
      <c r="L37" s="59"/>
      <c r="M37" s="59"/>
      <c r="N37" s="61"/>
    </row>
    <row r="38" spans="1:14" x14ac:dyDescent="0.25">
      <c r="A38" s="135"/>
      <c r="B38" s="60" t="s">
        <v>120</v>
      </c>
      <c r="C38" s="60"/>
      <c r="D38" s="59"/>
      <c r="E38" s="61"/>
      <c r="F38" s="59"/>
      <c r="G38" s="59"/>
      <c r="H38" s="61"/>
      <c r="I38" s="59"/>
      <c r="J38" s="59"/>
      <c r="K38" s="61"/>
      <c r="L38" s="59"/>
      <c r="M38" s="59"/>
      <c r="N38" s="61"/>
    </row>
    <row r="39" spans="1:14" x14ac:dyDescent="0.25">
      <c r="A39" s="135"/>
      <c r="B39" s="60" t="s">
        <v>121</v>
      </c>
      <c r="C39" s="60"/>
      <c r="D39" s="59"/>
      <c r="E39" s="61"/>
      <c r="F39" s="59"/>
      <c r="G39" s="59"/>
      <c r="H39" s="61"/>
      <c r="I39" s="59"/>
      <c r="J39" s="59"/>
      <c r="K39" s="61"/>
      <c r="L39" s="59"/>
      <c r="M39" s="59"/>
      <c r="N39" s="61"/>
    </row>
    <row r="40" spans="1:14" x14ac:dyDescent="0.25">
      <c r="A40" s="135"/>
      <c r="B40" s="60" t="s">
        <v>84</v>
      </c>
      <c r="C40" s="60"/>
      <c r="D40" s="59"/>
      <c r="E40" s="61"/>
      <c r="F40" s="59"/>
      <c r="G40" s="59">
        <v>210</v>
      </c>
      <c r="H40" s="61">
        <v>50</v>
      </c>
      <c r="I40" s="59"/>
      <c r="J40" s="59"/>
      <c r="K40" s="61"/>
      <c r="L40" s="59"/>
      <c r="M40" s="59"/>
      <c r="N40" s="61"/>
    </row>
    <row r="41" spans="1:14" x14ac:dyDescent="0.25">
      <c r="A41" s="135"/>
      <c r="B41" s="60" t="s">
        <v>191</v>
      </c>
      <c r="C41" s="60"/>
      <c r="D41" s="59"/>
      <c r="E41" s="61"/>
      <c r="F41" s="59"/>
      <c r="G41" s="59"/>
      <c r="H41" s="61">
        <v>1400</v>
      </c>
      <c r="I41" s="59"/>
      <c r="J41" s="59"/>
      <c r="K41" s="61"/>
      <c r="L41" s="59"/>
      <c r="M41" s="59"/>
      <c r="N41" s="61"/>
    </row>
    <row r="42" spans="1:14" x14ac:dyDescent="0.25">
      <c r="A42" s="135"/>
      <c r="B42" s="60" t="s">
        <v>122</v>
      </c>
      <c r="C42" s="60"/>
      <c r="D42" s="59"/>
      <c r="E42" s="61"/>
      <c r="F42" s="59"/>
      <c r="G42" s="59"/>
      <c r="H42" s="61"/>
      <c r="I42" s="59"/>
      <c r="J42" s="59"/>
      <c r="K42" s="61"/>
      <c r="L42" s="59"/>
      <c r="M42" s="59"/>
      <c r="N42" s="61"/>
    </row>
    <row r="43" spans="1:14" x14ac:dyDescent="0.25">
      <c r="A43" s="135"/>
      <c r="B43" s="60" t="s">
        <v>192</v>
      </c>
      <c r="C43" s="60"/>
      <c r="D43" s="59"/>
      <c r="E43" s="61"/>
      <c r="F43" s="59"/>
      <c r="G43" s="59">
        <v>800</v>
      </c>
      <c r="H43" s="61"/>
      <c r="I43" s="59"/>
      <c r="J43" s="59"/>
      <c r="K43" s="61"/>
      <c r="L43" s="59"/>
      <c r="M43" s="59"/>
      <c r="N43" s="61"/>
    </row>
    <row r="44" spans="1:14" x14ac:dyDescent="0.25">
      <c r="A44" s="136"/>
      <c r="B44" s="64" t="s">
        <v>85</v>
      </c>
      <c r="C44" s="64"/>
      <c r="D44" s="65"/>
      <c r="E44" s="66"/>
      <c r="F44" s="65">
        <v>1115</v>
      </c>
      <c r="G44" s="65">
        <v>1062</v>
      </c>
      <c r="H44" s="66">
        <v>2230</v>
      </c>
      <c r="I44" s="65"/>
      <c r="J44" s="65"/>
      <c r="K44" s="66"/>
      <c r="L44" s="65"/>
      <c r="M44" s="65"/>
      <c r="N44" s="66"/>
    </row>
    <row r="45" spans="1:14" x14ac:dyDescent="0.25">
      <c r="A45" s="129" t="s">
        <v>69</v>
      </c>
      <c r="B45" s="56"/>
      <c r="C45" s="67"/>
      <c r="D45" s="59"/>
      <c r="E45" s="61"/>
      <c r="F45" s="57"/>
      <c r="G45" s="57">
        <f>SUM(G46:G51)</f>
        <v>144</v>
      </c>
      <c r="H45" s="63">
        <f>SUM(H46:H51)</f>
        <v>1100</v>
      </c>
      <c r="I45" s="59"/>
      <c r="J45" s="59"/>
      <c r="K45" s="61"/>
      <c r="L45" s="57">
        <f>SUM(L46:L51)</f>
        <v>210</v>
      </c>
      <c r="M45" s="57">
        <f>SUM(M46:M51)</f>
        <v>210</v>
      </c>
      <c r="N45" s="63">
        <f>SUM(N46:N51)</f>
        <v>228</v>
      </c>
    </row>
    <row r="46" spans="1:14" x14ac:dyDescent="0.25">
      <c r="A46" s="130"/>
      <c r="B46" s="60" t="s">
        <v>86</v>
      </c>
      <c r="C46" s="60"/>
      <c r="D46" s="59"/>
      <c r="E46" s="61"/>
      <c r="F46" s="59"/>
      <c r="G46" s="59">
        <v>144</v>
      </c>
      <c r="H46" s="61"/>
      <c r="I46" s="59"/>
      <c r="J46" s="59"/>
      <c r="K46" s="61"/>
      <c r="L46" s="59">
        <v>210</v>
      </c>
      <c r="M46" s="59">
        <v>210</v>
      </c>
      <c r="N46" s="61">
        <v>216</v>
      </c>
    </row>
    <row r="47" spans="1:14" x14ac:dyDescent="0.25">
      <c r="A47" s="130"/>
      <c r="B47" s="68" t="s">
        <v>193</v>
      </c>
      <c r="C47" s="60"/>
      <c r="D47" s="59"/>
      <c r="E47" s="61"/>
      <c r="F47" s="59"/>
      <c r="G47" s="59"/>
      <c r="H47" s="61">
        <v>1100</v>
      </c>
      <c r="I47" s="59"/>
      <c r="J47" s="59"/>
      <c r="K47" s="61"/>
      <c r="L47" s="59"/>
      <c r="M47" s="59"/>
      <c r="N47" s="61">
        <v>12</v>
      </c>
    </row>
    <row r="48" spans="1:14" x14ac:dyDescent="0.25">
      <c r="A48" s="130"/>
      <c r="B48" s="68" t="s">
        <v>210</v>
      </c>
      <c r="C48" s="60"/>
      <c r="D48" s="59"/>
      <c r="E48" s="61"/>
      <c r="F48" s="59"/>
      <c r="G48" s="59"/>
      <c r="H48" s="61"/>
      <c r="I48" s="59"/>
      <c r="J48" s="59"/>
      <c r="K48" s="61"/>
      <c r="L48" s="59"/>
      <c r="M48" s="59"/>
      <c r="N48" s="61"/>
    </row>
    <row r="49" spans="1:14" x14ac:dyDescent="0.25">
      <c r="A49" s="130"/>
      <c r="B49" s="68" t="s">
        <v>211</v>
      </c>
      <c r="C49" s="60"/>
      <c r="D49" s="59"/>
      <c r="E49" s="61"/>
      <c r="F49" s="59"/>
      <c r="G49" s="59"/>
      <c r="H49" s="61"/>
      <c r="I49" s="59"/>
      <c r="J49" s="59"/>
      <c r="K49" s="61"/>
      <c r="L49" s="59"/>
      <c r="M49" s="59"/>
      <c r="N49" s="61"/>
    </row>
    <row r="50" spans="1:14" x14ac:dyDescent="0.25">
      <c r="A50" s="130"/>
      <c r="B50" s="68" t="s">
        <v>123</v>
      </c>
      <c r="C50" s="60"/>
      <c r="D50" s="59"/>
      <c r="E50" s="61"/>
      <c r="F50" s="59"/>
      <c r="G50" s="59"/>
      <c r="H50" s="61"/>
      <c r="I50" s="59"/>
      <c r="J50" s="59"/>
      <c r="K50" s="61"/>
      <c r="L50" s="59"/>
      <c r="M50" s="59"/>
      <c r="N50" s="61"/>
    </row>
    <row r="51" spans="1:14" x14ac:dyDescent="0.25">
      <c r="A51" s="131"/>
      <c r="B51" s="64" t="s">
        <v>124</v>
      </c>
      <c r="C51" s="64"/>
      <c r="D51" s="65"/>
      <c r="E51" s="66"/>
      <c r="F51" s="65"/>
      <c r="G51" s="65"/>
      <c r="H51" s="66"/>
      <c r="I51" s="65"/>
      <c r="J51" s="65"/>
      <c r="K51" s="66"/>
      <c r="L51" s="65"/>
      <c r="M51" s="65"/>
      <c r="N51" s="66"/>
    </row>
    <row r="52" spans="1:14" x14ac:dyDescent="0.25">
      <c r="A52" s="129" t="s">
        <v>42</v>
      </c>
      <c r="B52" s="56"/>
      <c r="C52" s="56"/>
      <c r="D52" s="57"/>
      <c r="E52" s="58"/>
      <c r="F52" s="57">
        <f>SUM(F53:F59)</f>
        <v>945</v>
      </c>
      <c r="G52" s="57">
        <f>SUM(G53:G59)</f>
        <v>2317</v>
      </c>
      <c r="H52" s="63">
        <f>SUM(H53:H59)</f>
        <v>3267</v>
      </c>
      <c r="I52" s="57"/>
      <c r="J52" s="57"/>
      <c r="K52" s="58"/>
      <c r="L52" s="57"/>
      <c r="M52" s="57"/>
      <c r="N52" s="58"/>
    </row>
    <row r="53" spans="1:14" x14ac:dyDescent="0.25">
      <c r="A53" s="130"/>
      <c r="B53" s="60" t="s">
        <v>125</v>
      </c>
      <c r="C53" s="60"/>
      <c r="D53" s="59"/>
      <c r="E53" s="61"/>
      <c r="F53" s="59"/>
      <c r="G53" s="59"/>
      <c r="H53" s="61"/>
      <c r="I53" s="59"/>
      <c r="J53" s="59"/>
      <c r="K53" s="61"/>
      <c r="L53" s="59"/>
      <c r="M53" s="59"/>
      <c r="N53" s="61"/>
    </row>
    <row r="54" spans="1:14" x14ac:dyDescent="0.25">
      <c r="A54" s="130"/>
      <c r="B54" s="60" t="s">
        <v>126</v>
      </c>
      <c r="C54" s="60"/>
      <c r="D54" s="59"/>
      <c r="E54" s="61"/>
      <c r="F54" s="59"/>
      <c r="G54" s="59"/>
      <c r="H54" s="61"/>
      <c r="I54" s="59"/>
      <c r="J54" s="59"/>
      <c r="K54" s="61"/>
      <c r="L54" s="59"/>
      <c r="M54" s="59"/>
      <c r="N54" s="61"/>
    </row>
    <row r="55" spans="1:14" x14ac:dyDescent="0.25">
      <c r="A55" s="130"/>
      <c r="B55" s="60" t="s">
        <v>204</v>
      </c>
      <c r="C55" s="60"/>
      <c r="D55" s="59"/>
      <c r="E55" s="61"/>
      <c r="F55" s="59"/>
      <c r="G55" s="59"/>
      <c r="H55" s="61">
        <v>152</v>
      </c>
      <c r="I55" s="59"/>
      <c r="J55" s="59"/>
      <c r="K55" s="61"/>
      <c r="L55" s="59"/>
      <c r="M55" s="59"/>
      <c r="N55" s="61"/>
    </row>
    <row r="56" spans="1:14" x14ac:dyDescent="0.25">
      <c r="A56" s="130"/>
      <c r="B56" s="60" t="s">
        <v>138</v>
      </c>
      <c r="C56" s="60"/>
      <c r="D56" s="59"/>
      <c r="E56" s="61"/>
      <c r="F56" s="59"/>
      <c r="G56" s="59">
        <v>90</v>
      </c>
      <c r="H56" s="61"/>
      <c r="I56" s="59"/>
      <c r="J56" s="59"/>
      <c r="K56" s="61"/>
      <c r="L56" s="59"/>
      <c r="M56" s="59"/>
      <c r="N56" s="61"/>
    </row>
    <row r="57" spans="1:14" x14ac:dyDescent="0.25">
      <c r="A57" s="130"/>
      <c r="B57" s="60" t="s">
        <v>212</v>
      </c>
      <c r="C57" s="60"/>
      <c r="D57" s="59"/>
      <c r="E57" s="61"/>
      <c r="F57" s="59">
        <v>45</v>
      </c>
      <c r="G57" s="59"/>
      <c r="H57" s="61"/>
      <c r="I57" s="59"/>
      <c r="J57" s="59"/>
      <c r="K57" s="61"/>
      <c r="L57" s="59"/>
      <c r="M57" s="59"/>
      <c r="N57" s="61"/>
    </row>
    <row r="58" spans="1:14" x14ac:dyDescent="0.25">
      <c r="A58" s="130"/>
      <c r="B58" s="60" t="s">
        <v>127</v>
      </c>
      <c r="C58" s="60"/>
      <c r="D58" s="59"/>
      <c r="E58" s="61"/>
      <c r="F58" s="59"/>
      <c r="G58" s="59"/>
      <c r="H58" s="61"/>
      <c r="I58" s="59"/>
      <c r="J58" s="59"/>
      <c r="K58" s="61"/>
      <c r="L58" s="59"/>
      <c r="M58" s="59"/>
      <c r="N58" s="61"/>
    </row>
    <row r="59" spans="1:14" x14ac:dyDescent="0.25">
      <c r="A59" s="131"/>
      <c r="B59" s="64" t="s">
        <v>194</v>
      </c>
      <c r="C59" s="64"/>
      <c r="D59" s="65"/>
      <c r="E59" s="66"/>
      <c r="F59" s="65">
        <v>900</v>
      </c>
      <c r="G59" s="65">
        <v>2227</v>
      </c>
      <c r="H59" s="66">
        <v>3115</v>
      </c>
      <c r="I59" s="65"/>
      <c r="J59" s="65"/>
      <c r="K59" s="66"/>
      <c r="L59" s="65"/>
      <c r="M59" s="65"/>
      <c r="N59" s="66"/>
    </row>
    <row r="60" spans="1:14" x14ac:dyDescent="0.25">
      <c r="A60" s="129" t="s">
        <v>44</v>
      </c>
      <c r="B60" s="69"/>
      <c r="C60" s="56"/>
      <c r="D60" s="57"/>
      <c r="E60" s="58"/>
      <c r="F60" s="57">
        <f>SUM(F61:F67)</f>
        <v>1828</v>
      </c>
      <c r="G60" s="57">
        <f>SUM(G61:G67)</f>
        <v>2336</v>
      </c>
      <c r="H60" s="57">
        <f>SUM(H61:H67)</f>
        <v>3333</v>
      </c>
      <c r="I60" s="57"/>
      <c r="J60" s="57"/>
      <c r="K60" s="58"/>
      <c r="L60" s="57"/>
      <c r="M60" s="57"/>
      <c r="N60" s="58"/>
    </row>
    <row r="61" spans="1:14" x14ac:dyDescent="0.25">
      <c r="A61" s="130"/>
      <c r="B61" s="60" t="s">
        <v>88</v>
      </c>
      <c r="C61" s="60"/>
      <c r="D61" s="59"/>
      <c r="E61" s="61"/>
      <c r="F61" s="59">
        <v>1608</v>
      </c>
      <c r="G61" s="59">
        <v>1750</v>
      </c>
      <c r="H61" s="61">
        <v>2848</v>
      </c>
      <c r="I61" s="59"/>
      <c r="J61" s="59"/>
      <c r="K61" s="61"/>
      <c r="L61" s="59"/>
      <c r="M61" s="59"/>
      <c r="N61" s="61"/>
    </row>
    <row r="62" spans="1:14" x14ac:dyDescent="0.25">
      <c r="A62" s="130"/>
      <c r="B62" s="60" t="s">
        <v>213</v>
      </c>
      <c r="C62" s="60"/>
      <c r="D62" s="59"/>
      <c r="E62" s="61"/>
      <c r="F62" s="59"/>
      <c r="G62" s="59"/>
      <c r="H62" s="61"/>
      <c r="I62" s="59"/>
      <c r="J62" s="59"/>
      <c r="K62" s="61"/>
      <c r="L62" s="59"/>
      <c r="M62" s="59"/>
      <c r="N62" s="61"/>
    </row>
    <row r="63" spans="1:14" x14ac:dyDescent="0.25">
      <c r="A63" s="130"/>
      <c r="B63" s="60" t="s">
        <v>144</v>
      </c>
      <c r="C63" s="60"/>
      <c r="D63" s="59"/>
      <c r="E63" s="61"/>
      <c r="F63" s="59"/>
      <c r="G63" s="59"/>
      <c r="H63" s="61"/>
      <c r="I63" s="59"/>
      <c r="J63" s="59"/>
      <c r="K63" s="61"/>
      <c r="L63" s="59"/>
      <c r="M63" s="59"/>
      <c r="N63" s="61"/>
    </row>
    <row r="64" spans="1:14" x14ac:dyDescent="0.25">
      <c r="A64" s="130"/>
      <c r="B64" s="60" t="s">
        <v>196</v>
      </c>
      <c r="C64" s="60"/>
      <c r="D64" s="59"/>
      <c r="E64" s="61"/>
      <c r="F64" s="59">
        <v>220</v>
      </c>
      <c r="G64" s="59">
        <v>30</v>
      </c>
      <c r="H64" s="61"/>
      <c r="I64" s="59"/>
      <c r="J64" s="59"/>
      <c r="K64" s="61"/>
      <c r="L64" s="59"/>
      <c r="M64" s="59"/>
      <c r="N64" s="61"/>
    </row>
    <row r="65" spans="1:14" x14ac:dyDescent="0.25">
      <c r="A65" s="130"/>
      <c r="B65" s="60" t="s">
        <v>139</v>
      </c>
      <c r="C65" s="60"/>
      <c r="D65" s="59"/>
      <c r="E65" s="61"/>
      <c r="F65" s="59"/>
      <c r="G65" s="59">
        <v>100</v>
      </c>
      <c r="H65" s="61"/>
      <c r="I65" s="59"/>
      <c r="J65" s="59"/>
      <c r="K65" s="61"/>
      <c r="L65" s="59"/>
      <c r="M65" s="59"/>
      <c r="N65" s="61"/>
    </row>
    <row r="66" spans="1:14" x14ac:dyDescent="0.25">
      <c r="A66" s="130"/>
      <c r="B66" s="60" t="s">
        <v>196</v>
      </c>
      <c r="C66" s="60"/>
      <c r="D66" s="59"/>
      <c r="E66" s="61"/>
      <c r="F66" s="59"/>
      <c r="G66" s="59"/>
      <c r="H66" s="61">
        <v>85</v>
      </c>
      <c r="I66" s="59"/>
      <c r="J66" s="59"/>
      <c r="K66" s="61"/>
      <c r="L66" s="59"/>
      <c r="M66" s="59"/>
      <c r="N66" s="61"/>
    </row>
    <row r="67" spans="1:14" x14ac:dyDescent="0.25">
      <c r="A67" s="130"/>
      <c r="B67" s="60" t="s">
        <v>89</v>
      </c>
      <c r="C67" s="60"/>
      <c r="D67" s="65"/>
      <c r="E67" s="66"/>
      <c r="F67" s="65"/>
      <c r="G67" s="65">
        <v>456</v>
      </c>
      <c r="H67" s="66">
        <v>400</v>
      </c>
      <c r="I67" s="65"/>
      <c r="J67" s="65"/>
      <c r="K67" s="66"/>
      <c r="L67" s="65"/>
      <c r="M67" s="65"/>
      <c r="N67" s="66"/>
    </row>
    <row r="68" spans="1:14" x14ac:dyDescent="0.25">
      <c r="A68" s="137" t="s">
        <v>45</v>
      </c>
      <c r="B68" s="56"/>
      <c r="C68" s="56"/>
      <c r="D68" s="57"/>
      <c r="E68" s="58"/>
      <c r="F68" s="57"/>
      <c r="G68" s="57">
        <f t="shared" ref="G68" si="1">SUM(G69:G71)</f>
        <v>109</v>
      </c>
      <c r="H68" s="58"/>
      <c r="I68" s="57"/>
      <c r="J68" s="57"/>
      <c r="K68" s="58"/>
      <c r="L68" s="57">
        <f>SUM(L69:L71)</f>
        <v>26</v>
      </c>
      <c r="M68" s="55"/>
      <c r="N68" s="63">
        <f>SUM(N69:N71)</f>
        <v>112</v>
      </c>
    </row>
    <row r="69" spans="1:14" x14ac:dyDescent="0.25">
      <c r="A69" s="137"/>
      <c r="B69" s="60" t="s">
        <v>128</v>
      </c>
      <c r="C69" s="60"/>
      <c r="D69" s="59"/>
      <c r="E69" s="61"/>
      <c r="F69" s="59"/>
      <c r="G69" s="59"/>
      <c r="H69" s="61"/>
      <c r="I69" s="59"/>
      <c r="J69" s="59"/>
      <c r="K69" s="61"/>
      <c r="L69" s="59"/>
      <c r="M69" s="59"/>
      <c r="N69" s="61"/>
    </row>
    <row r="70" spans="1:14" x14ac:dyDescent="0.25">
      <c r="A70" s="137"/>
      <c r="B70" s="60" t="s">
        <v>129</v>
      </c>
      <c r="C70" s="60"/>
      <c r="D70" s="59"/>
      <c r="E70" s="61"/>
      <c r="F70" s="59"/>
      <c r="G70" s="59">
        <v>109</v>
      </c>
      <c r="H70" s="61"/>
      <c r="I70" s="59"/>
      <c r="J70" s="59"/>
      <c r="K70" s="61"/>
      <c r="L70" s="59">
        <v>26</v>
      </c>
      <c r="M70" s="59"/>
      <c r="N70" s="61">
        <v>112</v>
      </c>
    </row>
    <row r="71" spans="1:14" x14ac:dyDescent="0.25">
      <c r="A71" s="137"/>
      <c r="B71" s="60" t="s">
        <v>130</v>
      </c>
      <c r="C71" s="60"/>
      <c r="D71" s="59"/>
      <c r="E71" s="61"/>
      <c r="F71" s="59"/>
      <c r="G71" s="59"/>
      <c r="H71" s="61"/>
      <c r="I71" s="59"/>
      <c r="J71" s="59"/>
      <c r="K71" s="61"/>
      <c r="L71" s="59"/>
      <c r="M71" s="59"/>
      <c r="N71" s="61"/>
    </row>
    <row r="72" spans="1:14" x14ac:dyDescent="0.25">
      <c r="A72" s="137"/>
      <c r="B72" s="60" t="s">
        <v>131</v>
      </c>
      <c r="C72" s="64"/>
      <c r="D72" s="65"/>
      <c r="E72" s="66"/>
      <c r="F72" s="65"/>
      <c r="G72" s="65"/>
      <c r="H72" s="66"/>
      <c r="I72" s="65"/>
      <c r="J72" s="65"/>
      <c r="K72" s="66"/>
      <c r="L72" s="65"/>
      <c r="M72" s="65"/>
      <c r="N72" s="66"/>
    </row>
    <row r="73" spans="1:14" x14ac:dyDescent="0.25">
      <c r="A73" s="137" t="s">
        <v>46</v>
      </c>
      <c r="B73" s="56"/>
      <c r="C73" s="56"/>
      <c r="D73" s="57"/>
      <c r="E73" s="58"/>
      <c r="F73" s="57">
        <f>SUM(F74:F77)</f>
        <v>800</v>
      </c>
      <c r="G73" s="57">
        <f>SUM(G74:G77)</f>
        <v>920</v>
      </c>
      <c r="H73" s="63">
        <f>SUM(H74:H77)</f>
        <v>870</v>
      </c>
      <c r="I73" s="57"/>
      <c r="J73" s="57"/>
      <c r="K73" s="58"/>
      <c r="L73" s="57"/>
      <c r="M73" s="57"/>
      <c r="N73" s="58"/>
    </row>
    <row r="74" spans="1:14" x14ac:dyDescent="0.25">
      <c r="A74" s="137"/>
      <c r="B74" s="60" t="s">
        <v>132</v>
      </c>
      <c r="C74" s="60"/>
      <c r="D74" s="59"/>
      <c r="E74" s="61"/>
      <c r="F74" s="59">
        <v>800</v>
      </c>
      <c r="G74" s="59">
        <v>20</v>
      </c>
      <c r="H74" s="61">
        <v>70</v>
      </c>
      <c r="I74" s="59"/>
      <c r="J74" s="59"/>
      <c r="K74" s="61"/>
      <c r="L74" s="59"/>
      <c r="M74" s="59"/>
      <c r="N74" s="61"/>
    </row>
    <row r="75" spans="1:14" x14ac:dyDescent="0.25">
      <c r="A75" s="137"/>
      <c r="B75" s="60" t="s">
        <v>214</v>
      </c>
      <c r="C75" s="60"/>
      <c r="D75" s="59"/>
      <c r="E75" s="61"/>
      <c r="F75" s="59"/>
      <c r="G75" s="59"/>
      <c r="H75" s="61"/>
      <c r="I75" s="59"/>
      <c r="J75" s="59"/>
      <c r="K75" s="61"/>
      <c r="L75" s="59"/>
      <c r="M75" s="59"/>
      <c r="N75" s="61"/>
    </row>
    <row r="76" spans="1:14" x14ac:dyDescent="0.25">
      <c r="A76" s="137"/>
      <c r="B76" s="60" t="s">
        <v>90</v>
      </c>
      <c r="C76" s="60"/>
      <c r="D76" s="59"/>
      <c r="E76" s="61"/>
      <c r="F76" s="59"/>
      <c r="G76" s="59">
        <v>900</v>
      </c>
      <c r="H76" s="61"/>
      <c r="I76" s="59"/>
      <c r="J76" s="59"/>
      <c r="K76" s="61"/>
      <c r="L76" s="59"/>
      <c r="M76" s="59"/>
      <c r="N76" s="61"/>
    </row>
    <row r="77" spans="1:14" x14ac:dyDescent="0.25">
      <c r="A77" s="137"/>
      <c r="B77" s="60" t="s">
        <v>133</v>
      </c>
      <c r="C77" s="60"/>
      <c r="D77" s="65"/>
      <c r="E77" s="66"/>
      <c r="F77" s="65"/>
      <c r="G77" s="65"/>
      <c r="H77" s="66">
        <v>800</v>
      </c>
      <c r="I77" s="65"/>
      <c r="J77" s="65"/>
      <c r="K77" s="66"/>
      <c r="L77" s="65"/>
      <c r="M77" s="65"/>
      <c r="N77" s="66"/>
    </row>
    <row r="78" spans="1:14" x14ac:dyDescent="0.25">
      <c r="A78" s="137" t="s">
        <v>47</v>
      </c>
      <c r="B78" s="56"/>
      <c r="C78" s="56"/>
      <c r="D78" s="57"/>
      <c r="E78" s="58"/>
      <c r="F78" s="57">
        <f>SUM(F79:F82)</f>
        <v>250</v>
      </c>
      <c r="G78" s="57"/>
      <c r="H78" s="63">
        <f>SUM(H79:H82)</f>
        <v>379</v>
      </c>
      <c r="I78" s="57"/>
      <c r="J78" s="57"/>
      <c r="K78" s="58"/>
      <c r="L78" s="57"/>
      <c r="M78" s="57"/>
      <c r="N78" s="58"/>
    </row>
    <row r="79" spans="1:14" x14ac:dyDescent="0.25">
      <c r="A79" s="137"/>
      <c r="B79" s="60" t="s">
        <v>91</v>
      </c>
      <c r="C79" s="60"/>
      <c r="D79" s="59"/>
      <c r="E79" s="61"/>
      <c r="F79" s="59">
        <v>250</v>
      </c>
      <c r="G79" s="59"/>
      <c r="H79" s="61">
        <v>379</v>
      </c>
      <c r="I79" s="59"/>
      <c r="J79" s="59"/>
      <c r="K79" s="61"/>
      <c r="L79" s="59"/>
      <c r="M79" s="59"/>
      <c r="N79" s="61"/>
    </row>
    <row r="80" spans="1:14" x14ac:dyDescent="0.25">
      <c r="A80" s="137"/>
      <c r="B80" s="60" t="s">
        <v>134</v>
      </c>
      <c r="C80" s="60"/>
      <c r="D80" s="59"/>
      <c r="E80" s="61"/>
      <c r="F80" s="59"/>
      <c r="G80" s="59"/>
      <c r="H80" s="61"/>
      <c r="I80" s="59"/>
      <c r="J80" s="59"/>
      <c r="K80" s="61"/>
      <c r="L80" s="59"/>
      <c r="M80" s="59"/>
      <c r="N80" s="61"/>
    </row>
    <row r="81" spans="1:14" x14ac:dyDescent="0.25">
      <c r="A81" s="137"/>
      <c r="B81" s="60" t="s">
        <v>135</v>
      </c>
      <c r="C81" s="60"/>
      <c r="D81" s="59"/>
      <c r="E81" s="61"/>
      <c r="F81" s="59"/>
      <c r="G81" s="59"/>
      <c r="H81" s="61"/>
      <c r="I81" s="59"/>
      <c r="J81" s="59"/>
      <c r="K81" s="61"/>
      <c r="L81" s="59"/>
      <c r="M81" s="59"/>
      <c r="N81" s="61"/>
    </row>
    <row r="82" spans="1:14" x14ac:dyDescent="0.25">
      <c r="A82" s="137"/>
      <c r="B82" s="60" t="s">
        <v>136</v>
      </c>
      <c r="C82" s="64"/>
      <c r="D82" s="65"/>
      <c r="E82" s="66"/>
      <c r="F82" s="65"/>
      <c r="G82" s="65"/>
      <c r="H82" s="66"/>
      <c r="I82" s="65"/>
      <c r="J82" s="65"/>
      <c r="K82" s="66"/>
      <c r="L82" s="65"/>
      <c r="M82" s="65"/>
      <c r="N82" s="66"/>
    </row>
    <row r="83" spans="1:14" x14ac:dyDescent="0.25">
      <c r="A83" s="137" t="s">
        <v>50</v>
      </c>
      <c r="B83" s="56"/>
      <c r="C83" s="56"/>
      <c r="D83" s="57"/>
      <c r="E83" s="58"/>
      <c r="F83" s="57">
        <f>SUM(F84:F93)</f>
        <v>2000</v>
      </c>
      <c r="G83" s="57">
        <f>SUM(G84:G93)</f>
        <v>2729</v>
      </c>
      <c r="H83" s="63">
        <f>SUM(H84:H93)</f>
        <v>5100</v>
      </c>
      <c r="I83" s="57"/>
      <c r="J83" s="57"/>
      <c r="K83" s="58"/>
      <c r="L83" s="57"/>
      <c r="M83" s="57"/>
      <c r="N83" s="58"/>
    </row>
    <row r="84" spans="1:14" x14ac:dyDescent="0.25">
      <c r="A84" s="137"/>
      <c r="B84" s="60" t="s">
        <v>215</v>
      </c>
      <c r="C84" s="60"/>
      <c r="D84" s="59"/>
      <c r="E84" s="61"/>
      <c r="F84" s="59"/>
      <c r="G84" s="59"/>
      <c r="H84" s="61"/>
      <c r="I84" s="59"/>
      <c r="J84" s="59"/>
      <c r="K84" s="61"/>
      <c r="L84" s="59"/>
      <c r="M84" s="59"/>
      <c r="N84" s="61"/>
    </row>
    <row r="85" spans="1:14" x14ac:dyDescent="0.25">
      <c r="A85" s="137"/>
      <c r="B85" s="60" t="s">
        <v>144</v>
      </c>
      <c r="C85" s="60"/>
      <c r="D85" s="59"/>
      <c r="E85" s="61"/>
      <c r="F85" s="59"/>
      <c r="G85" s="59"/>
      <c r="H85" s="61"/>
      <c r="I85" s="59"/>
      <c r="J85" s="59"/>
      <c r="K85" s="61"/>
      <c r="L85" s="59"/>
      <c r="M85" s="59"/>
      <c r="N85" s="61"/>
    </row>
    <row r="86" spans="1:14" x14ac:dyDescent="0.25">
      <c r="A86" s="137"/>
      <c r="B86" s="60" t="s">
        <v>216</v>
      </c>
      <c r="C86" s="60"/>
      <c r="D86" s="59"/>
      <c r="E86" s="61"/>
      <c r="F86" s="59"/>
      <c r="G86" s="59">
        <v>200</v>
      </c>
      <c r="H86" s="61"/>
      <c r="I86" s="59"/>
      <c r="J86" s="59"/>
      <c r="K86" s="61"/>
      <c r="L86" s="59"/>
      <c r="M86" s="59"/>
      <c r="N86" s="61"/>
    </row>
    <row r="87" spans="1:14" x14ac:dyDescent="0.25">
      <c r="A87" s="137"/>
      <c r="B87" s="60" t="s">
        <v>217</v>
      </c>
      <c r="C87" s="60"/>
      <c r="D87" s="59"/>
      <c r="E87" s="61"/>
      <c r="F87" s="59"/>
      <c r="G87" s="59"/>
      <c r="H87" s="61"/>
      <c r="I87" s="59"/>
      <c r="J87" s="59"/>
      <c r="K87" s="61"/>
      <c r="L87" s="59"/>
      <c r="M87" s="59"/>
      <c r="N87" s="61"/>
    </row>
    <row r="88" spans="1:14" x14ac:dyDescent="0.25">
      <c r="A88" s="137"/>
      <c r="B88" s="60" t="s">
        <v>92</v>
      </c>
      <c r="C88" s="60"/>
      <c r="D88" s="59"/>
      <c r="E88" s="61"/>
      <c r="F88" s="59">
        <v>1400</v>
      </c>
      <c r="G88" s="59">
        <v>424</v>
      </c>
      <c r="H88" s="61"/>
      <c r="I88" s="59"/>
      <c r="J88" s="59"/>
      <c r="K88" s="61"/>
      <c r="L88" s="59"/>
      <c r="M88" s="59"/>
      <c r="N88" s="61"/>
    </row>
    <row r="89" spans="1:14" x14ac:dyDescent="0.25">
      <c r="A89" s="137"/>
      <c r="B89" s="60" t="s">
        <v>218</v>
      </c>
      <c r="C89" s="60"/>
      <c r="D89" s="59"/>
      <c r="E89" s="61"/>
      <c r="F89" s="59"/>
      <c r="G89" s="59"/>
      <c r="H89" s="61"/>
      <c r="I89" s="59"/>
      <c r="J89" s="59"/>
      <c r="K89" s="61"/>
      <c r="L89" s="59"/>
      <c r="M89" s="59"/>
      <c r="N89" s="61"/>
    </row>
    <row r="90" spans="1:14" x14ac:dyDescent="0.25">
      <c r="A90" s="137"/>
      <c r="B90" s="60" t="s">
        <v>93</v>
      </c>
      <c r="C90" s="60"/>
      <c r="D90" s="59"/>
      <c r="E90" s="61"/>
      <c r="F90" s="59">
        <v>600</v>
      </c>
      <c r="G90" s="59">
        <v>1755</v>
      </c>
      <c r="H90" s="61"/>
      <c r="I90" s="59"/>
      <c r="J90" s="59"/>
      <c r="K90" s="61"/>
      <c r="L90" s="59"/>
      <c r="M90" s="59"/>
      <c r="N90" s="61"/>
    </row>
    <row r="91" spans="1:14" x14ac:dyDescent="0.25">
      <c r="A91" s="137"/>
      <c r="B91" s="60" t="s">
        <v>137</v>
      </c>
      <c r="C91" s="60"/>
      <c r="D91" s="59"/>
      <c r="E91" s="61"/>
      <c r="F91" s="59"/>
      <c r="G91" s="59">
        <v>350</v>
      </c>
      <c r="H91" s="61"/>
      <c r="I91" s="59"/>
      <c r="J91" s="59"/>
      <c r="K91" s="61"/>
      <c r="L91" s="59"/>
      <c r="M91" s="59"/>
      <c r="N91" s="61"/>
    </row>
    <row r="92" spans="1:14" x14ac:dyDescent="0.25">
      <c r="A92" s="129"/>
      <c r="B92" s="60" t="s">
        <v>88</v>
      </c>
      <c r="C92" s="60"/>
      <c r="D92" s="59"/>
      <c r="E92" s="61"/>
      <c r="F92" s="59"/>
      <c r="G92" s="59"/>
      <c r="H92" s="61">
        <v>300</v>
      </c>
      <c r="I92" s="59"/>
      <c r="J92" s="59"/>
      <c r="K92" s="61"/>
      <c r="L92" s="59"/>
      <c r="M92" s="59"/>
      <c r="N92" s="61"/>
    </row>
    <row r="93" spans="1:14" x14ac:dyDescent="0.25">
      <c r="A93" s="129"/>
      <c r="B93" s="60" t="s">
        <v>195</v>
      </c>
      <c r="C93" s="60"/>
      <c r="D93" s="59"/>
      <c r="E93" s="61"/>
      <c r="F93" s="59"/>
      <c r="G93" s="59"/>
      <c r="H93" s="61">
        <v>4800</v>
      </c>
      <c r="I93" s="59"/>
      <c r="J93" s="59"/>
      <c r="K93" s="61"/>
      <c r="L93" s="59"/>
      <c r="M93" s="59"/>
      <c r="N93" s="61"/>
    </row>
    <row r="94" spans="1:14" x14ac:dyDescent="0.25">
      <c r="A94" s="110" t="s">
        <v>56</v>
      </c>
      <c r="B94" s="133"/>
      <c r="C94" s="19">
        <f>SUM(C4,C18,C31,C34,C45,C52,C60,C68,C73,C78,C83)</f>
        <v>60</v>
      </c>
      <c r="D94" s="19">
        <f t="shared" ref="D94:N94" si="2">SUM(D4,D18,D31,D34,D45,D52,D60,D68,D73,D78,D83)</f>
        <v>2834</v>
      </c>
      <c r="E94" s="19">
        <f t="shared" si="2"/>
        <v>18</v>
      </c>
      <c r="F94" s="19">
        <f t="shared" si="2"/>
        <v>62248</v>
      </c>
      <c r="G94" s="19">
        <f t="shared" si="2"/>
        <v>12032</v>
      </c>
      <c r="H94" s="19">
        <f t="shared" si="2"/>
        <v>20285</v>
      </c>
      <c r="I94" s="19">
        <f t="shared" si="2"/>
        <v>0</v>
      </c>
      <c r="J94" s="19">
        <f t="shared" si="2"/>
        <v>0</v>
      </c>
      <c r="K94" s="19">
        <f t="shared" si="2"/>
        <v>64</v>
      </c>
      <c r="L94" s="19">
        <f t="shared" si="2"/>
        <v>236</v>
      </c>
      <c r="M94" s="19">
        <f t="shared" si="2"/>
        <v>210</v>
      </c>
      <c r="N94" s="19">
        <f t="shared" si="2"/>
        <v>340</v>
      </c>
    </row>
  </sheetData>
  <mergeCells count="19">
    <mergeCell ref="A1:N1"/>
    <mergeCell ref="A94:B94"/>
    <mergeCell ref="A4:A17"/>
    <mergeCell ref="A18:A30"/>
    <mergeCell ref="A31:A33"/>
    <mergeCell ref="A34:A44"/>
    <mergeCell ref="A45:A51"/>
    <mergeCell ref="A52:A59"/>
    <mergeCell ref="A60:A67"/>
    <mergeCell ref="A68:A72"/>
    <mergeCell ref="A73:A77"/>
    <mergeCell ref="A78:A82"/>
    <mergeCell ref="A83:A93"/>
    <mergeCell ref="A2:A3"/>
    <mergeCell ref="B2:B3"/>
    <mergeCell ref="C2:E2"/>
    <mergeCell ref="L2:N2"/>
    <mergeCell ref="I2:K2"/>
    <mergeCell ref="F2:H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Q66"/>
  <sheetViews>
    <sheetView zoomScaleNormal="100" workbookViewId="0">
      <pane ySplit="2" topLeftCell="A3" activePane="bottomLeft" state="frozen"/>
      <selection pane="bottomLeft" activeCell="G13" sqref="G13"/>
    </sheetView>
  </sheetViews>
  <sheetFormatPr defaultRowHeight="15" x14ac:dyDescent="0.25"/>
  <cols>
    <col min="1" max="1" width="25.42578125" customWidth="1"/>
    <col min="2" max="2" width="19.7109375" customWidth="1"/>
  </cols>
  <sheetData>
    <row r="1" spans="1:17" x14ac:dyDescent="0.25">
      <c r="A1" s="146" t="s">
        <v>148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8"/>
    </row>
    <row r="2" spans="1:17" x14ac:dyDescent="0.25">
      <c r="A2" s="132" t="s">
        <v>0</v>
      </c>
      <c r="B2" s="132" t="s">
        <v>1</v>
      </c>
      <c r="C2" s="118" t="s">
        <v>4</v>
      </c>
      <c r="D2" s="119"/>
      <c r="E2" s="120"/>
      <c r="F2" s="118" t="s">
        <v>5</v>
      </c>
      <c r="G2" s="119"/>
      <c r="H2" s="120"/>
      <c r="I2" s="118" t="s">
        <v>58</v>
      </c>
      <c r="J2" s="119"/>
      <c r="K2" s="120"/>
      <c r="L2" s="118" t="s">
        <v>2</v>
      </c>
      <c r="M2" s="119"/>
      <c r="N2" s="120"/>
      <c r="O2" s="118" t="s">
        <v>59</v>
      </c>
      <c r="P2" s="119"/>
      <c r="Q2" s="120"/>
    </row>
    <row r="3" spans="1:17" x14ac:dyDescent="0.25">
      <c r="A3" s="117"/>
      <c r="B3" s="126"/>
      <c r="C3" s="4" t="s">
        <v>95</v>
      </c>
      <c r="D3" s="4" t="s">
        <v>57</v>
      </c>
      <c r="E3" s="4" t="s">
        <v>94</v>
      </c>
      <c r="F3" s="4" t="s">
        <v>95</v>
      </c>
      <c r="G3" s="4" t="s">
        <v>57</v>
      </c>
      <c r="H3" s="4" t="s">
        <v>94</v>
      </c>
      <c r="I3" s="4" t="s">
        <v>95</v>
      </c>
      <c r="J3" s="4" t="s">
        <v>57</v>
      </c>
      <c r="K3" s="4" t="s">
        <v>94</v>
      </c>
      <c r="L3" s="4" t="s">
        <v>95</v>
      </c>
      <c r="M3" s="4" t="s">
        <v>57</v>
      </c>
      <c r="N3" s="4" t="s">
        <v>94</v>
      </c>
      <c r="O3" s="4" t="s">
        <v>95</v>
      </c>
      <c r="P3" s="4" t="s">
        <v>57</v>
      </c>
      <c r="Q3" s="4" t="s">
        <v>94</v>
      </c>
    </row>
    <row r="4" spans="1:17" x14ac:dyDescent="0.25">
      <c r="A4" s="149" t="s">
        <v>9</v>
      </c>
      <c r="B4" s="70"/>
      <c r="C4" s="71"/>
      <c r="D4" s="72"/>
      <c r="E4" s="73"/>
      <c r="F4" s="72"/>
      <c r="G4" s="72"/>
      <c r="H4" s="73"/>
      <c r="I4" s="72"/>
      <c r="J4" s="72"/>
      <c r="K4" s="73"/>
      <c r="L4" s="72"/>
      <c r="M4" s="72">
        <f>SUM(M5:M9)</f>
        <v>2734</v>
      </c>
      <c r="N4" s="74">
        <f>SUM(N5:N9)</f>
        <v>8000</v>
      </c>
      <c r="O4" s="72"/>
      <c r="P4" s="72"/>
      <c r="Q4" s="73"/>
    </row>
    <row r="5" spans="1:17" x14ac:dyDescent="0.25">
      <c r="A5" s="150"/>
      <c r="B5" s="75" t="s">
        <v>60</v>
      </c>
      <c r="C5" s="71"/>
      <c r="D5" s="72"/>
      <c r="E5" s="73"/>
      <c r="F5" s="72"/>
      <c r="G5" s="72"/>
      <c r="H5" s="73"/>
      <c r="I5" s="72"/>
      <c r="J5" s="72"/>
      <c r="K5" s="73"/>
      <c r="L5" s="76"/>
      <c r="M5" s="76">
        <v>2734</v>
      </c>
      <c r="N5" s="77"/>
      <c r="O5" s="76"/>
      <c r="P5" s="76"/>
      <c r="Q5" s="77"/>
    </row>
    <row r="6" spans="1:17" x14ac:dyDescent="0.25">
      <c r="A6" s="150"/>
      <c r="B6" s="75" t="s">
        <v>219</v>
      </c>
      <c r="C6" s="71"/>
      <c r="D6" s="72"/>
      <c r="E6" s="73"/>
      <c r="F6" s="72"/>
      <c r="G6" s="72"/>
      <c r="H6" s="73"/>
      <c r="I6" s="76"/>
      <c r="J6" s="76"/>
      <c r="K6" s="77"/>
      <c r="L6" s="76"/>
      <c r="M6" s="76"/>
      <c r="N6" s="77"/>
      <c r="O6" s="76"/>
      <c r="P6" s="76"/>
      <c r="Q6" s="77"/>
    </row>
    <row r="7" spans="1:17" x14ac:dyDescent="0.25">
      <c r="A7" s="150"/>
      <c r="B7" s="75" t="s">
        <v>13</v>
      </c>
      <c r="C7" s="71"/>
      <c r="D7" s="72"/>
      <c r="E7" s="73"/>
      <c r="F7" s="72"/>
      <c r="G7" s="72"/>
      <c r="H7" s="73"/>
      <c r="I7" s="76"/>
      <c r="J7" s="76"/>
      <c r="K7" s="77"/>
      <c r="L7" s="76"/>
      <c r="M7" s="76"/>
      <c r="N7" s="77"/>
      <c r="O7" s="76"/>
      <c r="P7" s="76"/>
      <c r="Q7" s="77"/>
    </row>
    <row r="8" spans="1:17" x14ac:dyDescent="0.25">
      <c r="A8" s="150"/>
      <c r="B8" s="75" t="s">
        <v>12</v>
      </c>
      <c r="C8" s="78"/>
      <c r="D8" s="76"/>
      <c r="E8" s="77"/>
      <c r="F8" s="72"/>
      <c r="G8" s="72"/>
      <c r="H8" s="73"/>
      <c r="I8" s="72"/>
      <c r="J8" s="72"/>
      <c r="K8" s="73"/>
      <c r="L8" s="76"/>
      <c r="M8" s="76"/>
      <c r="N8" s="77"/>
      <c r="O8" s="76"/>
      <c r="P8" s="76"/>
      <c r="Q8" s="77"/>
    </row>
    <row r="9" spans="1:17" x14ac:dyDescent="0.25">
      <c r="A9" s="151"/>
      <c r="B9" s="79" t="s">
        <v>10</v>
      </c>
      <c r="C9" s="80"/>
      <c r="D9" s="81"/>
      <c r="E9" s="82"/>
      <c r="F9" s="83"/>
      <c r="G9" s="83"/>
      <c r="H9" s="84"/>
      <c r="I9" s="83"/>
      <c r="J9" s="83"/>
      <c r="K9" s="84"/>
      <c r="L9" s="81"/>
      <c r="M9" s="81"/>
      <c r="N9" s="82">
        <v>8000</v>
      </c>
      <c r="O9" s="81"/>
      <c r="P9" s="81"/>
      <c r="Q9" s="82"/>
    </row>
    <row r="10" spans="1:17" x14ac:dyDescent="0.25">
      <c r="A10" s="149" t="s">
        <v>15</v>
      </c>
      <c r="B10" s="85"/>
      <c r="C10" s="86">
        <f>SUM(C11,C12,C13:C27)</f>
        <v>60</v>
      </c>
      <c r="D10" s="72">
        <f>SUM(D11,D12,D13:D27)</f>
        <v>140</v>
      </c>
      <c r="E10" s="74">
        <f>SUM(E11,E12,E13:E27)</f>
        <v>50</v>
      </c>
      <c r="F10" s="72"/>
      <c r="G10" s="72">
        <f>SUM(G11,G12,G13:G27)</f>
        <v>30</v>
      </c>
      <c r="H10" s="73"/>
      <c r="I10" s="72"/>
      <c r="J10" s="72"/>
      <c r="K10" s="73"/>
      <c r="L10" s="72"/>
      <c r="M10" s="72"/>
      <c r="N10" s="73"/>
      <c r="O10" s="72"/>
      <c r="P10" s="72"/>
      <c r="Q10" s="73"/>
    </row>
    <row r="11" spans="1:17" x14ac:dyDescent="0.25">
      <c r="A11" s="150"/>
      <c r="B11" s="75" t="s">
        <v>16</v>
      </c>
      <c r="C11" s="78">
        <v>20</v>
      </c>
      <c r="D11" s="76">
        <v>14</v>
      </c>
      <c r="E11" s="77">
        <v>15</v>
      </c>
      <c r="F11" s="76"/>
      <c r="G11" s="76">
        <v>10</v>
      </c>
      <c r="H11" s="77"/>
      <c r="I11" s="76"/>
      <c r="J11" s="76"/>
      <c r="K11" s="77"/>
      <c r="L11" s="76"/>
      <c r="M11" s="76"/>
      <c r="N11" s="77"/>
      <c r="O11" s="76"/>
      <c r="P11" s="76"/>
      <c r="Q11" s="77"/>
    </row>
    <row r="12" spans="1:17" x14ac:dyDescent="0.25">
      <c r="A12" s="150"/>
      <c r="B12" s="75" t="s">
        <v>17</v>
      </c>
      <c r="C12" s="78"/>
      <c r="D12" s="76">
        <v>4</v>
      </c>
      <c r="E12" s="77">
        <v>5</v>
      </c>
      <c r="F12" s="76"/>
      <c r="G12" s="76"/>
      <c r="H12" s="77"/>
      <c r="I12" s="76"/>
      <c r="J12" s="76"/>
      <c r="K12" s="77"/>
      <c r="L12" s="76"/>
      <c r="M12" s="76"/>
      <c r="N12" s="77"/>
      <c r="O12" s="76"/>
      <c r="P12" s="76"/>
      <c r="Q12" s="77"/>
    </row>
    <row r="13" spans="1:17" x14ac:dyDescent="0.25">
      <c r="A13" s="150"/>
      <c r="B13" s="75" t="s">
        <v>140</v>
      </c>
      <c r="C13" s="78"/>
      <c r="D13" s="76"/>
      <c r="E13" s="77"/>
      <c r="F13" s="76"/>
      <c r="G13" s="76"/>
      <c r="H13" s="77"/>
      <c r="I13" s="76"/>
      <c r="J13" s="76"/>
      <c r="K13" s="77"/>
      <c r="L13" s="76"/>
      <c r="M13" s="76"/>
      <c r="N13" s="77"/>
      <c r="O13" s="76"/>
      <c r="P13" s="76"/>
      <c r="Q13" s="77"/>
    </row>
    <row r="14" spans="1:17" x14ac:dyDescent="0.25">
      <c r="A14" s="150"/>
      <c r="B14" s="75" t="s">
        <v>61</v>
      </c>
      <c r="C14" s="78"/>
      <c r="D14" s="76"/>
      <c r="E14" s="77"/>
      <c r="F14" s="76"/>
      <c r="G14" s="76"/>
      <c r="H14" s="77"/>
      <c r="I14" s="76"/>
      <c r="J14" s="76"/>
      <c r="K14" s="77"/>
      <c r="L14" s="76"/>
      <c r="M14" s="76"/>
      <c r="N14" s="77"/>
      <c r="O14" s="76"/>
      <c r="P14" s="76"/>
      <c r="Q14" s="77"/>
    </row>
    <row r="15" spans="1:17" x14ac:dyDescent="0.25">
      <c r="A15" s="150"/>
      <c r="B15" s="75" t="s">
        <v>18</v>
      </c>
      <c r="C15" s="78"/>
      <c r="D15" s="76"/>
      <c r="E15" s="77"/>
      <c r="F15" s="76"/>
      <c r="G15" s="76"/>
      <c r="H15" s="77"/>
      <c r="I15" s="76"/>
      <c r="J15" s="76"/>
      <c r="K15" s="77"/>
      <c r="L15" s="76"/>
      <c r="M15" s="76"/>
      <c r="N15" s="77"/>
      <c r="O15" s="76"/>
      <c r="P15" s="76"/>
      <c r="Q15" s="77"/>
    </row>
    <row r="16" spans="1:17" x14ac:dyDescent="0.25">
      <c r="A16" s="150"/>
      <c r="B16" s="75" t="s">
        <v>81</v>
      </c>
      <c r="C16" s="78"/>
      <c r="D16" s="76"/>
      <c r="E16" s="77"/>
      <c r="F16" s="76"/>
      <c r="G16" s="76"/>
      <c r="H16" s="77"/>
      <c r="I16" s="76"/>
      <c r="J16" s="76"/>
      <c r="K16" s="77"/>
      <c r="L16" s="76"/>
      <c r="M16" s="76"/>
      <c r="N16" s="77"/>
      <c r="O16" s="76"/>
      <c r="P16" s="76"/>
      <c r="Q16" s="77"/>
    </row>
    <row r="17" spans="1:17" x14ac:dyDescent="0.25">
      <c r="A17" s="150"/>
      <c r="B17" s="75" t="s">
        <v>164</v>
      </c>
      <c r="C17" s="78"/>
      <c r="D17" s="76"/>
      <c r="E17" s="77"/>
      <c r="F17" s="76"/>
      <c r="G17" s="76"/>
      <c r="H17" s="77"/>
      <c r="I17" s="76"/>
      <c r="J17" s="76"/>
      <c r="K17" s="77"/>
      <c r="L17" s="76"/>
      <c r="M17" s="76"/>
      <c r="N17" s="77"/>
      <c r="O17" s="76"/>
      <c r="P17" s="76"/>
      <c r="Q17" s="77"/>
    </row>
    <row r="18" spans="1:17" x14ac:dyDescent="0.25">
      <c r="A18" s="150"/>
      <c r="B18" s="75" t="s">
        <v>21</v>
      </c>
      <c r="C18" s="78">
        <v>20</v>
      </c>
      <c r="D18" s="76"/>
      <c r="E18" s="77">
        <v>15</v>
      </c>
      <c r="F18" s="76"/>
      <c r="G18" s="76">
        <v>10</v>
      </c>
      <c r="H18" s="77"/>
      <c r="I18" s="76"/>
      <c r="J18" s="76"/>
      <c r="K18" s="77"/>
      <c r="L18" s="76"/>
      <c r="M18" s="76"/>
      <c r="N18" s="77"/>
      <c r="O18" s="76"/>
      <c r="P18" s="76"/>
      <c r="Q18" s="77"/>
    </row>
    <row r="19" spans="1:17" x14ac:dyDescent="0.25">
      <c r="A19" s="150"/>
      <c r="B19" s="75" t="s">
        <v>22</v>
      </c>
      <c r="C19" s="78"/>
      <c r="D19" s="76">
        <v>14</v>
      </c>
      <c r="E19" s="77"/>
      <c r="F19" s="76"/>
      <c r="G19" s="76"/>
      <c r="H19" s="77"/>
      <c r="I19" s="76"/>
      <c r="J19" s="76"/>
      <c r="K19" s="77"/>
      <c r="L19" s="76"/>
      <c r="M19" s="76"/>
      <c r="N19" s="77"/>
      <c r="O19" s="76"/>
      <c r="P19" s="76"/>
      <c r="Q19" s="77"/>
    </row>
    <row r="20" spans="1:17" x14ac:dyDescent="0.25">
      <c r="A20" s="150"/>
      <c r="B20" s="75" t="s">
        <v>23</v>
      </c>
      <c r="C20" s="78">
        <v>20</v>
      </c>
      <c r="D20" s="76">
        <v>14</v>
      </c>
      <c r="E20" s="77">
        <v>15</v>
      </c>
      <c r="F20" s="76"/>
      <c r="G20" s="76">
        <v>10</v>
      </c>
      <c r="H20" s="77"/>
      <c r="I20" s="76"/>
      <c r="J20" s="76"/>
      <c r="K20" s="77"/>
      <c r="L20" s="76"/>
      <c r="M20" s="76"/>
      <c r="N20" s="77"/>
      <c r="O20" s="76"/>
      <c r="P20" s="76"/>
      <c r="Q20" s="77"/>
    </row>
    <row r="21" spans="1:17" x14ac:dyDescent="0.25">
      <c r="A21" s="150"/>
      <c r="B21" s="75" t="s">
        <v>62</v>
      </c>
      <c r="C21" s="78"/>
      <c r="D21" s="76"/>
      <c r="E21" s="77"/>
      <c r="F21" s="76"/>
      <c r="G21" s="76"/>
      <c r="H21" s="77"/>
      <c r="I21" s="76"/>
      <c r="J21" s="76"/>
      <c r="K21" s="77"/>
      <c r="L21" s="76"/>
      <c r="M21" s="76"/>
      <c r="N21" s="77"/>
      <c r="O21" s="76"/>
      <c r="P21" s="76"/>
      <c r="Q21" s="77"/>
    </row>
    <row r="22" spans="1:17" x14ac:dyDescent="0.25">
      <c r="A22" s="150"/>
      <c r="B22" s="75" t="s">
        <v>24</v>
      </c>
      <c r="C22" s="78"/>
      <c r="D22" s="76"/>
      <c r="E22" s="77"/>
      <c r="F22" s="76"/>
      <c r="G22" s="76"/>
      <c r="H22" s="77"/>
      <c r="I22" s="76"/>
      <c r="J22" s="76"/>
      <c r="K22" s="77"/>
      <c r="L22" s="76"/>
      <c r="M22" s="76"/>
      <c r="N22" s="77"/>
      <c r="O22" s="76"/>
      <c r="P22" s="76"/>
      <c r="Q22" s="77"/>
    </row>
    <row r="23" spans="1:17" x14ac:dyDescent="0.25">
      <c r="A23" s="150"/>
      <c r="B23" s="75" t="s">
        <v>63</v>
      </c>
      <c r="C23" s="78"/>
      <c r="D23" s="76"/>
      <c r="E23" s="77"/>
      <c r="F23" s="76"/>
      <c r="G23" s="76"/>
      <c r="H23" s="77"/>
      <c r="I23" s="76"/>
      <c r="J23" s="76"/>
      <c r="K23" s="77"/>
      <c r="L23" s="76"/>
      <c r="M23" s="76"/>
      <c r="N23" s="77"/>
      <c r="O23" s="76"/>
      <c r="P23" s="76"/>
      <c r="Q23" s="77"/>
    </row>
    <row r="24" spans="1:17" x14ac:dyDescent="0.25">
      <c r="A24" s="150"/>
      <c r="B24" s="75" t="s">
        <v>26</v>
      </c>
      <c r="C24" s="78"/>
      <c r="D24" s="76"/>
      <c r="E24" s="77"/>
      <c r="F24" s="76"/>
      <c r="G24" s="76"/>
      <c r="H24" s="77"/>
      <c r="I24" s="76"/>
      <c r="J24" s="76"/>
      <c r="K24" s="77"/>
      <c r="L24" s="76"/>
      <c r="M24" s="76"/>
      <c r="N24" s="77"/>
      <c r="O24" s="76"/>
      <c r="P24" s="76"/>
      <c r="Q24" s="77"/>
    </row>
    <row r="25" spans="1:17" x14ac:dyDescent="0.25">
      <c r="A25" s="150"/>
      <c r="B25" s="75" t="s">
        <v>82</v>
      </c>
      <c r="C25" s="78"/>
      <c r="D25" s="76"/>
      <c r="E25" s="77"/>
      <c r="F25" s="76"/>
      <c r="G25" s="76"/>
      <c r="H25" s="77"/>
      <c r="I25" s="76"/>
      <c r="J25" s="76"/>
      <c r="K25" s="77"/>
      <c r="L25" s="76"/>
      <c r="M25" s="76"/>
      <c r="N25" s="77"/>
      <c r="O25" s="76"/>
      <c r="P25" s="76"/>
      <c r="Q25" s="77"/>
    </row>
    <row r="26" spans="1:17" x14ac:dyDescent="0.25">
      <c r="A26" s="150"/>
      <c r="B26" s="75" t="s">
        <v>141</v>
      </c>
      <c r="C26" s="78"/>
      <c r="D26" s="76">
        <v>94</v>
      </c>
      <c r="E26" s="77"/>
      <c r="F26" s="76"/>
      <c r="G26" s="76"/>
      <c r="H26" s="77"/>
      <c r="I26" s="76"/>
      <c r="J26" s="76"/>
      <c r="K26" s="77"/>
      <c r="L26" s="76"/>
      <c r="M26" s="76"/>
      <c r="N26" s="77"/>
      <c r="O26" s="76"/>
      <c r="P26" s="76"/>
      <c r="Q26" s="77"/>
    </row>
    <row r="27" spans="1:17" x14ac:dyDescent="0.25">
      <c r="A27" s="150"/>
      <c r="B27" s="75" t="s">
        <v>165</v>
      </c>
      <c r="C27" s="78"/>
      <c r="D27" s="81"/>
      <c r="E27" s="77"/>
      <c r="F27" s="76"/>
      <c r="G27" s="76"/>
      <c r="H27" s="77"/>
      <c r="I27" s="76"/>
      <c r="J27" s="76"/>
      <c r="K27" s="77"/>
      <c r="L27" s="76"/>
      <c r="M27" s="76"/>
      <c r="N27" s="77"/>
      <c r="O27" s="76"/>
      <c r="P27" s="76"/>
      <c r="Q27" s="77"/>
    </row>
    <row r="28" spans="1:17" x14ac:dyDescent="0.25">
      <c r="A28" s="149" t="s">
        <v>27</v>
      </c>
      <c r="B28" s="87"/>
      <c r="C28" s="88">
        <f>SUM(C29:C32)</f>
        <v>1320</v>
      </c>
      <c r="D28" s="89">
        <f>SUM(D29:D32)</f>
        <v>467</v>
      </c>
      <c r="E28" s="90">
        <f>SUM(E29:E32)</f>
        <v>6829</v>
      </c>
      <c r="F28" s="88"/>
      <c r="G28" s="91"/>
      <c r="H28" s="90"/>
      <c r="I28" s="91"/>
      <c r="J28" s="91"/>
      <c r="K28" s="90"/>
      <c r="L28" s="91"/>
      <c r="M28" s="91"/>
      <c r="N28" s="90">
        <f>SUM(N29,N30,N31,N32)</f>
        <v>32</v>
      </c>
      <c r="O28" s="91"/>
      <c r="P28" s="91"/>
      <c r="Q28" s="90"/>
    </row>
    <row r="29" spans="1:17" x14ac:dyDescent="0.25">
      <c r="A29" s="150"/>
      <c r="B29" s="75" t="s">
        <v>30</v>
      </c>
      <c r="C29" s="78"/>
      <c r="D29" s="76"/>
      <c r="E29" s="77">
        <v>5</v>
      </c>
      <c r="F29" s="72"/>
      <c r="G29" s="72"/>
      <c r="H29" s="73"/>
      <c r="I29" s="72"/>
      <c r="J29" s="72"/>
      <c r="K29" s="73"/>
      <c r="L29" s="76"/>
      <c r="M29" s="76"/>
      <c r="N29" s="77">
        <v>32</v>
      </c>
      <c r="O29" s="76"/>
      <c r="P29" s="76"/>
      <c r="Q29" s="77"/>
    </row>
    <row r="30" spans="1:17" x14ac:dyDescent="0.25">
      <c r="A30" s="150"/>
      <c r="B30" s="75" t="s">
        <v>29</v>
      </c>
      <c r="C30" s="78"/>
      <c r="D30" s="76"/>
      <c r="E30" s="77"/>
      <c r="F30" s="72"/>
      <c r="G30" s="72"/>
      <c r="H30" s="73"/>
      <c r="I30" s="72"/>
      <c r="J30" s="72"/>
      <c r="K30" s="73"/>
      <c r="L30" s="76"/>
      <c r="M30" s="76"/>
      <c r="N30" s="77"/>
      <c r="O30" s="76"/>
      <c r="P30" s="76"/>
      <c r="Q30" s="77"/>
    </row>
    <row r="31" spans="1:17" x14ac:dyDescent="0.25">
      <c r="A31" s="150"/>
      <c r="B31" s="75" t="s">
        <v>28</v>
      </c>
      <c r="C31" s="92">
        <v>600</v>
      </c>
      <c r="D31" s="93">
        <v>352</v>
      </c>
      <c r="E31" s="94">
        <v>6212</v>
      </c>
      <c r="F31" s="76"/>
      <c r="G31" s="76"/>
      <c r="H31" s="77"/>
      <c r="I31" s="76"/>
      <c r="J31" s="76"/>
      <c r="K31" s="77"/>
      <c r="L31" s="76"/>
      <c r="M31" s="76"/>
      <c r="N31" s="77"/>
      <c r="O31" s="76"/>
      <c r="P31" s="76"/>
      <c r="Q31" s="77"/>
    </row>
    <row r="32" spans="1:17" x14ac:dyDescent="0.25">
      <c r="A32" s="151"/>
      <c r="B32" s="79" t="s">
        <v>32</v>
      </c>
      <c r="C32" s="78">
        <v>720</v>
      </c>
      <c r="D32" s="81">
        <v>115</v>
      </c>
      <c r="E32" s="82">
        <v>612</v>
      </c>
      <c r="F32" s="81"/>
      <c r="G32" s="81"/>
      <c r="H32" s="82"/>
      <c r="I32" s="81"/>
      <c r="J32" s="81"/>
      <c r="K32" s="82"/>
      <c r="L32" s="81"/>
      <c r="M32" s="81"/>
      <c r="N32" s="82"/>
      <c r="O32" s="81"/>
      <c r="P32" s="81"/>
      <c r="Q32" s="82"/>
    </row>
    <row r="33" spans="1:17" x14ac:dyDescent="0.25">
      <c r="A33" s="149" t="s">
        <v>33</v>
      </c>
      <c r="B33" s="87"/>
      <c r="C33" s="86"/>
      <c r="D33" s="72"/>
      <c r="E33" s="73">
        <f>SUM(E34,E35,E36,E37,E38,E39,E40)</f>
        <v>90</v>
      </c>
      <c r="F33" s="72"/>
      <c r="G33" s="72"/>
      <c r="H33" s="73"/>
      <c r="I33" s="72"/>
      <c r="J33" s="72"/>
      <c r="K33" s="73"/>
      <c r="L33" s="72"/>
      <c r="M33" s="72"/>
      <c r="N33" s="73"/>
      <c r="O33" s="72"/>
      <c r="P33" s="72"/>
      <c r="Q33" s="73"/>
    </row>
    <row r="34" spans="1:17" x14ac:dyDescent="0.25">
      <c r="A34" s="150"/>
      <c r="B34" s="75" t="s">
        <v>39</v>
      </c>
      <c r="C34" s="78"/>
      <c r="D34" s="76"/>
      <c r="E34" s="77">
        <v>20</v>
      </c>
      <c r="F34" s="76"/>
      <c r="G34" s="76"/>
      <c r="H34" s="77"/>
      <c r="I34" s="76"/>
      <c r="J34" s="76"/>
      <c r="K34" s="77"/>
      <c r="L34" s="76"/>
      <c r="M34" s="76"/>
      <c r="N34" s="77"/>
      <c r="O34" s="76"/>
      <c r="P34" s="76"/>
      <c r="Q34" s="77"/>
    </row>
    <row r="35" spans="1:17" x14ac:dyDescent="0.25">
      <c r="A35" s="150"/>
      <c r="B35" s="95" t="s">
        <v>191</v>
      </c>
      <c r="C35" s="78"/>
      <c r="D35" s="76"/>
      <c r="E35" s="77"/>
      <c r="F35" s="76"/>
      <c r="G35" s="76"/>
      <c r="H35" s="77"/>
      <c r="I35" s="76"/>
      <c r="J35" s="76"/>
      <c r="K35" s="77"/>
      <c r="L35" s="76"/>
      <c r="M35" s="76"/>
      <c r="N35" s="77"/>
      <c r="O35" s="76"/>
      <c r="P35" s="76"/>
      <c r="Q35" s="77"/>
    </row>
    <row r="36" spans="1:17" x14ac:dyDescent="0.25">
      <c r="A36" s="150"/>
      <c r="B36" s="75" t="s">
        <v>37</v>
      </c>
      <c r="C36" s="78"/>
      <c r="D36" s="76"/>
      <c r="E36" s="77">
        <v>50</v>
      </c>
      <c r="F36" s="76"/>
      <c r="G36" s="76"/>
      <c r="H36" s="77"/>
      <c r="I36" s="76"/>
      <c r="J36" s="76"/>
      <c r="K36" s="77"/>
      <c r="L36" s="76"/>
      <c r="M36" s="76"/>
      <c r="N36" s="77"/>
      <c r="O36" s="76"/>
      <c r="P36" s="76"/>
      <c r="Q36" s="77"/>
    </row>
    <row r="37" spans="1:17" x14ac:dyDescent="0.25">
      <c r="A37" s="150"/>
      <c r="B37" s="75" t="s">
        <v>142</v>
      </c>
      <c r="C37" s="78"/>
      <c r="D37" s="76"/>
      <c r="E37" s="77"/>
      <c r="F37" s="76"/>
      <c r="G37" s="76"/>
      <c r="H37" s="77"/>
      <c r="I37" s="76"/>
      <c r="J37" s="76"/>
      <c r="K37" s="77"/>
      <c r="L37" s="76"/>
      <c r="M37" s="76"/>
      <c r="N37" s="77"/>
      <c r="O37" s="76"/>
      <c r="P37" s="76"/>
      <c r="Q37" s="77"/>
    </row>
    <row r="38" spans="1:17" x14ac:dyDescent="0.25">
      <c r="A38" s="150"/>
      <c r="B38" s="75" t="s">
        <v>34</v>
      </c>
      <c r="C38" s="78"/>
      <c r="D38" s="76"/>
      <c r="E38" s="77"/>
      <c r="F38" s="76"/>
      <c r="G38" s="76"/>
      <c r="H38" s="77"/>
      <c r="I38" s="76"/>
      <c r="J38" s="76"/>
      <c r="K38" s="77"/>
      <c r="L38" s="76"/>
      <c r="M38" s="76"/>
      <c r="N38" s="77"/>
      <c r="O38" s="76"/>
      <c r="P38" s="76"/>
      <c r="Q38" s="77"/>
    </row>
    <row r="39" spans="1:17" x14ac:dyDescent="0.25">
      <c r="A39" s="150"/>
      <c r="B39" s="75" t="s">
        <v>35</v>
      </c>
      <c r="C39" s="78"/>
      <c r="D39" s="76"/>
      <c r="E39" s="77">
        <v>20</v>
      </c>
      <c r="F39" s="76"/>
      <c r="G39" s="76"/>
      <c r="H39" s="77"/>
      <c r="I39" s="76"/>
      <c r="J39" s="76"/>
      <c r="K39" s="77"/>
      <c r="L39" s="76"/>
      <c r="M39" s="76"/>
      <c r="N39" s="77"/>
      <c r="O39" s="76"/>
      <c r="P39" s="76"/>
      <c r="Q39" s="77"/>
    </row>
    <row r="40" spans="1:17" x14ac:dyDescent="0.25">
      <c r="A40" s="151"/>
      <c r="B40" s="79" t="s">
        <v>143</v>
      </c>
      <c r="C40" s="80"/>
      <c r="D40" s="81"/>
      <c r="E40" s="82"/>
      <c r="F40" s="81"/>
      <c r="G40" s="81"/>
      <c r="H40" s="82"/>
      <c r="I40" s="81"/>
      <c r="J40" s="81"/>
      <c r="K40" s="82"/>
      <c r="L40" s="81"/>
      <c r="M40" s="81"/>
      <c r="N40" s="82"/>
      <c r="O40" s="81"/>
      <c r="P40" s="81"/>
      <c r="Q40" s="82"/>
    </row>
    <row r="41" spans="1:17" x14ac:dyDescent="0.25">
      <c r="A41" s="149" t="s">
        <v>40</v>
      </c>
      <c r="B41" s="87"/>
      <c r="C41" s="86">
        <f>SUM(C42:C56)</f>
        <v>93</v>
      </c>
      <c r="D41" s="72">
        <f>SUM(D42:D56)</f>
        <v>199</v>
      </c>
      <c r="E41" s="74">
        <f>SUM(E42:E56)</f>
        <v>520</v>
      </c>
      <c r="F41" s="72"/>
      <c r="G41" s="72">
        <f t="shared" ref="G41" si="0">SUM(G42:G56)</f>
        <v>825</v>
      </c>
      <c r="H41" s="73"/>
      <c r="I41" s="72"/>
      <c r="J41" s="72"/>
      <c r="K41" s="73"/>
      <c r="L41" s="72"/>
      <c r="M41" s="72"/>
      <c r="N41" s="73"/>
      <c r="O41" s="72"/>
      <c r="P41" s="72"/>
      <c r="Q41" s="73"/>
    </row>
    <row r="42" spans="1:17" x14ac:dyDescent="0.25">
      <c r="A42" s="150"/>
      <c r="B42" s="75" t="s">
        <v>68</v>
      </c>
      <c r="C42" s="78">
        <v>14</v>
      </c>
      <c r="D42" s="76"/>
      <c r="E42" s="77">
        <v>50</v>
      </c>
      <c r="F42" s="76"/>
      <c r="G42" s="76"/>
      <c r="H42" s="77"/>
      <c r="I42" s="76"/>
      <c r="J42" s="76"/>
      <c r="K42" s="77"/>
      <c r="L42" s="76"/>
      <c r="M42" s="76"/>
      <c r="N42" s="77"/>
      <c r="O42" s="76"/>
      <c r="P42" s="76"/>
      <c r="Q42" s="77"/>
    </row>
    <row r="43" spans="1:17" x14ac:dyDescent="0.25">
      <c r="A43" s="150"/>
      <c r="B43" s="75" t="s">
        <v>189</v>
      </c>
      <c r="C43" s="78">
        <v>62</v>
      </c>
      <c r="D43" s="76">
        <v>50</v>
      </c>
      <c r="E43" s="77">
        <v>140</v>
      </c>
      <c r="F43" s="76"/>
      <c r="G43" s="76"/>
      <c r="H43" s="77"/>
      <c r="I43" s="76"/>
      <c r="J43" s="76"/>
      <c r="K43" s="77"/>
      <c r="L43" s="76"/>
      <c r="M43" s="76"/>
      <c r="N43" s="77"/>
      <c r="O43" s="76"/>
      <c r="P43" s="76"/>
      <c r="Q43" s="77"/>
    </row>
    <row r="44" spans="1:17" x14ac:dyDescent="0.25">
      <c r="A44" s="150"/>
      <c r="B44" s="75" t="s">
        <v>160</v>
      </c>
      <c r="C44" s="78"/>
      <c r="D44" s="76"/>
      <c r="E44" s="77"/>
      <c r="F44" s="76"/>
      <c r="G44" s="76"/>
      <c r="H44" s="77"/>
      <c r="I44" s="76"/>
      <c r="J44" s="76"/>
      <c r="K44" s="77"/>
      <c r="L44" s="76"/>
      <c r="M44" s="76"/>
      <c r="N44" s="77"/>
      <c r="O44" s="76"/>
      <c r="P44" s="76"/>
      <c r="Q44" s="77"/>
    </row>
    <row r="45" spans="1:17" x14ac:dyDescent="0.25">
      <c r="A45" s="150"/>
      <c r="B45" s="75" t="s">
        <v>41</v>
      </c>
      <c r="C45" s="78">
        <v>5</v>
      </c>
      <c r="D45" s="76">
        <v>9</v>
      </c>
      <c r="E45" s="77">
        <v>50</v>
      </c>
      <c r="F45" s="76"/>
      <c r="G45" s="76"/>
      <c r="H45" s="77"/>
      <c r="I45" s="76"/>
      <c r="J45" s="76"/>
      <c r="K45" s="77"/>
      <c r="L45" s="76"/>
      <c r="M45" s="76"/>
      <c r="N45" s="77"/>
      <c r="O45" s="76"/>
      <c r="P45" s="76"/>
      <c r="Q45" s="77"/>
    </row>
    <row r="46" spans="1:17" x14ac:dyDescent="0.25">
      <c r="A46" s="150"/>
      <c r="B46" s="75" t="s">
        <v>42</v>
      </c>
      <c r="C46" s="78"/>
      <c r="D46" s="76"/>
      <c r="E46" s="77"/>
      <c r="F46" s="76"/>
      <c r="G46" s="76">
        <v>75</v>
      </c>
      <c r="H46" s="77"/>
      <c r="I46" s="76"/>
      <c r="J46" s="76"/>
      <c r="K46" s="77"/>
      <c r="L46" s="76"/>
      <c r="M46" s="76"/>
      <c r="N46" s="77"/>
      <c r="O46" s="76"/>
      <c r="P46" s="76"/>
      <c r="Q46" s="77"/>
    </row>
    <row r="47" spans="1:17" x14ac:dyDescent="0.25">
      <c r="A47" s="150"/>
      <c r="B47" s="75" t="s">
        <v>44</v>
      </c>
      <c r="C47" s="78">
        <v>7</v>
      </c>
      <c r="D47" s="76">
        <v>70</v>
      </c>
      <c r="E47" s="77">
        <v>90</v>
      </c>
      <c r="F47" s="76"/>
      <c r="G47" s="76">
        <v>80</v>
      </c>
      <c r="H47" s="77"/>
      <c r="I47" s="76"/>
      <c r="J47" s="76"/>
      <c r="K47" s="77"/>
      <c r="L47" s="76"/>
      <c r="M47" s="76"/>
      <c r="N47" s="77"/>
      <c r="O47" s="76"/>
      <c r="P47" s="76"/>
      <c r="Q47" s="77"/>
    </row>
    <row r="48" spans="1:17" x14ac:dyDescent="0.25">
      <c r="A48" s="150"/>
      <c r="B48" s="75" t="s">
        <v>70</v>
      </c>
      <c r="C48" s="78">
        <v>5</v>
      </c>
      <c r="D48" s="76"/>
      <c r="E48" s="77"/>
      <c r="F48" s="76"/>
      <c r="G48" s="76"/>
      <c r="H48" s="77"/>
      <c r="I48" s="76"/>
      <c r="J48" s="76"/>
      <c r="K48" s="77"/>
      <c r="L48" s="76"/>
      <c r="M48" s="76"/>
      <c r="N48" s="77"/>
      <c r="O48" s="76"/>
      <c r="P48" s="76"/>
      <c r="Q48" s="77"/>
    </row>
    <row r="49" spans="1:17" x14ac:dyDescent="0.25">
      <c r="A49" s="150"/>
      <c r="B49" s="75" t="s">
        <v>71</v>
      </c>
      <c r="C49" s="78"/>
      <c r="D49" s="76"/>
      <c r="E49" s="77"/>
      <c r="F49" s="76"/>
      <c r="G49" s="76"/>
      <c r="H49" s="77"/>
      <c r="I49" s="76"/>
      <c r="J49" s="76"/>
      <c r="K49" s="77"/>
      <c r="L49" s="76"/>
      <c r="M49" s="76"/>
      <c r="N49" s="77"/>
      <c r="O49" s="76"/>
      <c r="P49" s="76"/>
      <c r="Q49" s="77"/>
    </row>
    <row r="50" spans="1:17" x14ac:dyDescent="0.25">
      <c r="A50" s="150"/>
      <c r="B50" s="75" t="s">
        <v>46</v>
      </c>
      <c r="C50" s="78"/>
      <c r="D50" s="76">
        <v>50</v>
      </c>
      <c r="E50" s="77">
        <v>50</v>
      </c>
      <c r="F50" s="76"/>
      <c r="G50" s="76"/>
      <c r="H50" s="77"/>
      <c r="I50" s="76"/>
      <c r="J50" s="76"/>
      <c r="K50" s="77"/>
      <c r="L50" s="76"/>
      <c r="M50" s="76"/>
      <c r="N50" s="77"/>
      <c r="O50" s="76"/>
      <c r="P50" s="76"/>
      <c r="Q50" s="77"/>
    </row>
    <row r="51" spans="1:17" x14ac:dyDescent="0.25">
      <c r="A51" s="150"/>
      <c r="B51" s="75" t="s">
        <v>72</v>
      </c>
      <c r="C51" s="78"/>
      <c r="D51" s="76"/>
      <c r="E51" s="77"/>
      <c r="F51" s="76"/>
      <c r="G51" s="76"/>
      <c r="H51" s="77"/>
      <c r="I51" s="76"/>
      <c r="J51" s="76"/>
      <c r="K51" s="77"/>
      <c r="L51" s="76"/>
      <c r="M51" s="76"/>
      <c r="N51" s="77"/>
      <c r="O51" s="76"/>
      <c r="P51" s="76"/>
      <c r="Q51" s="77"/>
    </row>
    <row r="52" spans="1:17" x14ac:dyDescent="0.25">
      <c r="A52" s="150"/>
      <c r="B52" s="75" t="s">
        <v>48</v>
      </c>
      <c r="C52" s="78"/>
      <c r="D52" s="76"/>
      <c r="E52" s="77"/>
      <c r="F52" s="76"/>
      <c r="G52" s="76"/>
      <c r="H52" s="77"/>
      <c r="I52" s="76"/>
      <c r="J52" s="76"/>
      <c r="K52" s="77"/>
      <c r="L52" s="76"/>
      <c r="M52" s="76"/>
      <c r="N52" s="77"/>
      <c r="O52" s="76"/>
      <c r="P52" s="76"/>
      <c r="Q52" s="77"/>
    </row>
    <row r="53" spans="1:17" x14ac:dyDescent="0.25">
      <c r="A53" s="150"/>
      <c r="B53" s="95" t="s">
        <v>38</v>
      </c>
      <c r="C53" s="78"/>
      <c r="D53" s="76"/>
      <c r="E53" s="77"/>
      <c r="F53" s="76"/>
      <c r="G53" s="76"/>
      <c r="H53" s="77"/>
      <c r="I53" s="76"/>
      <c r="J53" s="76"/>
      <c r="K53" s="77"/>
      <c r="L53" s="76"/>
      <c r="M53" s="76"/>
      <c r="N53" s="77"/>
      <c r="O53" s="76"/>
      <c r="P53" s="76"/>
      <c r="Q53" s="77"/>
    </row>
    <row r="54" spans="1:17" x14ac:dyDescent="0.25">
      <c r="A54" s="150"/>
      <c r="B54" s="75" t="s">
        <v>87</v>
      </c>
      <c r="C54" s="78"/>
      <c r="D54" s="76"/>
      <c r="E54" s="77"/>
      <c r="F54" s="76"/>
      <c r="G54" s="76">
        <v>350</v>
      </c>
      <c r="H54" s="77"/>
      <c r="I54" s="76"/>
      <c r="J54" s="76"/>
      <c r="K54" s="77"/>
      <c r="L54" s="76"/>
      <c r="M54" s="76"/>
      <c r="N54" s="77"/>
      <c r="O54" s="76"/>
      <c r="P54" s="76"/>
      <c r="Q54" s="77"/>
    </row>
    <row r="55" spans="1:17" x14ac:dyDescent="0.25">
      <c r="A55" s="150"/>
      <c r="B55" s="75" t="s">
        <v>50</v>
      </c>
      <c r="C55" s="78"/>
      <c r="D55" s="76">
        <v>20</v>
      </c>
      <c r="E55" s="77">
        <v>140</v>
      </c>
      <c r="F55" s="76"/>
      <c r="G55" s="76">
        <v>320</v>
      </c>
      <c r="H55" s="77"/>
      <c r="I55" s="76"/>
      <c r="J55" s="76"/>
      <c r="K55" s="77"/>
      <c r="L55" s="76"/>
      <c r="M55" s="76"/>
      <c r="N55" s="77"/>
      <c r="O55" s="76"/>
      <c r="P55" s="76"/>
      <c r="Q55" s="77"/>
    </row>
    <row r="56" spans="1:17" x14ac:dyDescent="0.25">
      <c r="A56" s="151"/>
      <c r="B56" s="79" t="s">
        <v>65</v>
      </c>
      <c r="C56" s="80"/>
      <c r="D56" s="81"/>
      <c r="E56" s="82"/>
      <c r="F56" s="81"/>
      <c r="G56" s="81"/>
      <c r="H56" s="82"/>
      <c r="I56" s="81"/>
      <c r="J56" s="81"/>
      <c r="K56" s="82"/>
      <c r="L56" s="81"/>
      <c r="M56" s="81"/>
      <c r="N56" s="82"/>
      <c r="O56" s="81"/>
      <c r="P56" s="81"/>
      <c r="Q56" s="82"/>
    </row>
    <row r="57" spans="1:17" x14ac:dyDescent="0.25">
      <c r="A57" s="149" t="s">
        <v>51</v>
      </c>
      <c r="B57" s="85"/>
      <c r="C57" s="71">
        <f>SUM(C58:C61)</f>
        <v>10</v>
      </c>
      <c r="D57" s="72"/>
      <c r="E57" s="74"/>
      <c r="F57" s="72"/>
      <c r="G57" s="72"/>
      <c r="H57" s="73"/>
      <c r="I57" s="72"/>
      <c r="J57" s="72"/>
      <c r="K57" s="73"/>
      <c r="L57" s="72"/>
      <c r="M57" s="72"/>
      <c r="N57" s="73"/>
      <c r="O57" s="72"/>
      <c r="P57" s="72"/>
      <c r="Q57" s="73"/>
    </row>
    <row r="58" spans="1:17" x14ac:dyDescent="0.25">
      <c r="A58" s="150"/>
      <c r="B58" s="75" t="s">
        <v>54</v>
      </c>
      <c r="C58" s="78"/>
      <c r="D58" s="76"/>
      <c r="E58" s="77"/>
      <c r="F58" s="72"/>
      <c r="G58" s="72"/>
      <c r="H58" s="73"/>
      <c r="I58" s="72"/>
      <c r="J58" s="72"/>
      <c r="K58" s="73"/>
      <c r="L58" s="76"/>
      <c r="M58" s="76"/>
      <c r="N58" s="77"/>
      <c r="O58" s="76"/>
      <c r="P58" s="76"/>
      <c r="Q58" s="77"/>
    </row>
    <row r="59" spans="1:17" x14ac:dyDescent="0.25">
      <c r="A59" s="150"/>
      <c r="B59" s="75" t="s">
        <v>55</v>
      </c>
      <c r="C59" s="78">
        <v>10</v>
      </c>
      <c r="D59" s="76"/>
      <c r="E59" s="77"/>
      <c r="F59" s="72"/>
      <c r="G59" s="72"/>
      <c r="H59" s="73"/>
      <c r="I59" s="72"/>
      <c r="J59" s="72"/>
      <c r="K59" s="73"/>
      <c r="L59" s="76"/>
      <c r="M59" s="76"/>
      <c r="N59" s="77"/>
      <c r="O59" s="76"/>
      <c r="P59" s="76"/>
      <c r="Q59" s="77"/>
    </row>
    <row r="60" spans="1:17" x14ac:dyDescent="0.25">
      <c r="A60" s="150"/>
      <c r="B60" s="75" t="s">
        <v>53</v>
      </c>
      <c r="C60" s="78"/>
      <c r="D60" s="76"/>
      <c r="E60" s="77"/>
      <c r="F60" s="72"/>
      <c r="G60" s="72"/>
      <c r="H60" s="73"/>
      <c r="I60" s="72"/>
      <c r="J60" s="72"/>
      <c r="K60" s="73"/>
      <c r="L60" s="76"/>
      <c r="M60" s="76"/>
      <c r="N60" s="77"/>
      <c r="O60" s="76"/>
      <c r="P60" s="76"/>
      <c r="Q60" s="77"/>
    </row>
    <row r="61" spans="1:17" x14ac:dyDescent="0.25">
      <c r="A61" s="150"/>
      <c r="B61" s="75" t="s">
        <v>52</v>
      </c>
      <c r="C61" s="78"/>
      <c r="D61" s="76"/>
      <c r="E61" s="77"/>
      <c r="F61" s="72"/>
      <c r="G61" s="72"/>
      <c r="H61" s="73"/>
      <c r="I61" s="72"/>
      <c r="J61" s="72"/>
      <c r="K61" s="73"/>
      <c r="L61" s="76"/>
      <c r="M61" s="76"/>
      <c r="N61" s="77"/>
      <c r="O61" s="76"/>
      <c r="P61" s="76"/>
      <c r="Q61" s="77"/>
    </row>
    <row r="62" spans="1:17" x14ac:dyDescent="0.25">
      <c r="A62" s="129" t="s">
        <v>155</v>
      </c>
      <c r="B62" s="11"/>
      <c r="C62" s="50"/>
      <c r="D62" s="50"/>
      <c r="E62" s="6"/>
      <c r="F62" s="50"/>
      <c r="G62" s="50">
        <f>SUM(G63,G64,G65)</f>
        <v>8</v>
      </c>
      <c r="H62" s="6"/>
      <c r="I62" s="50">
        <f>SUM(I63,I64,I65)</f>
        <v>20</v>
      </c>
      <c r="J62" s="50"/>
      <c r="K62" s="6"/>
      <c r="L62" s="50"/>
      <c r="M62" s="50"/>
      <c r="N62" s="6"/>
      <c r="O62" s="50"/>
      <c r="P62" s="50"/>
      <c r="Q62" s="6"/>
    </row>
    <row r="63" spans="1:17" x14ac:dyDescent="0.25">
      <c r="A63" s="130"/>
      <c r="B63" s="5" t="s">
        <v>157</v>
      </c>
      <c r="C63" s="13"/>
      <c r="E63" s="7"/>
      <c r="F63" s="13"/>
      <c r="H63" s="7"/>
      <c r="I63" s="13"/>
      <c r="K63" s="7"/>
      <c r="L63" s="13"/>
      <c r="N63" s="7"/>
      <c r="O63" s="13"/>
      <c r="Q63" s="7"/>
    </row>
    <row r="64" spans="1:17" x14ac:dyDescent="0.25">
      <c r="A64" s="130"/>
      <c r="B64" s="75" t="s">
        <v>156</v>
      </c>
      <c r="C64" s="78"/>
      <c r="D64" s="76"/>
      <c r="E64" s="77"/>
      <c r="F64" s="76"/>
      <c r="G64" s="76">
        <v>8</v>
      </c>
      <c r="H64" s="77"/>
      <c r="I64" s="76">
        <v>20</v>
      </c>
      <c r="J64" s="76"/>
      <c r="K64" s="77"/>
      <c r="L64" s="76"/>
      <c r="M64" s="76"/>
      <c r="N64" s="77"/>
      <c r="O64" s="76"/>
      <c r="P64" s="76"/>
      <c r="Q64" s="77"/>
    </row>
    <row r="65" spans="1:17" x14ac:dyDescent="0.25">
      <c r="A65" s="131"/>
      <c r="B65" s="8" t="s">
        <v>25</v>
      </c>
      <c r="C65" s="51"/>
      <c r="D65" s="9"/>
      <c r="E65" s="10"/>
      <c r="F65" s="51"/>
      <c r="G65" s="9"/>
      <c r="H65" s="10"/>
      <c r="I65" s="51"/>
      <c r="J65" s="9"/>
      <c r="K65" s="10"/>
      <c r="L65" s="51"/>
      <c r="M65" s="9"/>
      <c r="N65" s="10"/>
      <c r="O65" s="51"/>
      <c r="P65" s="9"/>
      <c r="Q65" s="10"/>
    </row>
    <row r="66" spans="1:17" x14ac:dyDescent="0.25">
      <c r="A66" s="110" t="s">
        <v>56</v>
      </c>
      <c r="B66" s="133"/>
      <c r="C66" s="96">
        <f>SUM(C4,C10,C28,C33,C41,C57,C62)</f>
        <v>1483</v>
      </c>
      <c r="D66" s="96">
        <f t="shared" ref="D66:Q66" si="1">SUM(D4,D10,D28,D33,D41,D57,D62)</f>
        <v>806</v>
      </c>
      <c r="E66" s="96">
        <f t="shared" si="1"/>
        <v>7489</v>
      </c>
      <c r="F66" s="96">
        <f t="shared" si="1"/>
        <v>0</v>
      </c>
      <c r="G66" s="96">
        <f t="shared" si="1"/>
        <v>863</v>
      </c>
      <c r="H66" s="96">
        <f t="shared" si="1"/>
        <v>0</v>
      </c>
      <c r="I66" s="96">
        <f t="shared" si="1"/>
        <v>20</v>
      </c>
      <c r="J66" s="96">
        <f t="shared" si="1"/>
        <v>0</v>
      </c>
      <c r="K66" s="96">
        <f t="shared" si="1"/>
        <v>0</v>
      </c>
      <c r="L66" s="96">
        <f t="shared" si="1"/>
        <v>0</v>
      </c>
      <c r="M66" s="96">
        <f t="shared" si="1"/>
        <v>2734</v>
      </c>
      <c r="N66" s="96">
        <f t="shared" si="1"/>
        <v>8032</v>
      </c>
      <c r="O66" s="96">
        <f t="shared" si="1"/>
        <v>0</v>
      </c>
      <c r="P66" s="96">
        <f t="shared" si="1"/>
        <v>0</v>
      </c>
      <c r="Q66" s="96">
        <f t="shared" si="1"/>
        <v>0</v>
      </c>
    </row>
  </sheetData>
  <mergeCells count="16">
    <mergeCell ref="A62:A65"/>
    <mergeCell ref="A1:Q1"/>
    <mergeCell ref="A66:B66"/>
    <mergeCell ref="A4:A9"/>
    <mergeCell ref="A10:A27"/>
    <mergeCell ref="A28:A32"/>
    <mergeCell ref="A33:A40"/>
    <mergeCell ref="A41:A56"/>
    <mergeCell ref="A57:A61"/>
    <mergeCell ref="A2:A3"/>
    <mergeCell ref="B2:B3"/>
    <mergeCell ref="O2:Q2"/>
    <mergeCell ref="L2:N2"/>
    <mergeCell ref="I2:K2"/>
    <mergeCell ref="F2:H2"/>
    <mergeCell ref="C2:E2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FDEED4-3A03-423E-AC45-E8EEEF25384D}">
  <dimension ref="A1:H58"/>
  <sheetViews>
    <sheetView workbookViewId="0">
      <pane ySplit="3" topLeftCell="A4" activePane="bottomLeft" state="frozen"/>
      <selection pane="bottomLeft" activeCell="M51" sqref="M51"/>
    </sheetView>
  </sheetViews>
  <sheetFormatPr defaultColWidth="13.28515625" defaultRowHeight="15" x14ac:dyDescent="0.25"/>
  <cols>
    <col min="1" max="1" width="18.7109375" customWidth="1"/>
    <col min="2" max="2" width="16" customWidth="1"/>
    <col min="7" max="8" width="16.42578125" customWidth="1"/>
  </cols>
  <sheetData>
    <row r="1" spans="1:8" ht="24.75" customHeight="1" x14ac:dyDescent="0.25">
      <c r="A1" s="146" t="s">
        <v>230</v>
      </c>
      <c r="B1" s="147"/>
      <c r="C1" s="147"/>
      <c r="D1" s="147"/>
      <c r="E1" s="147"/>
      <c r="F1" s="147"/>
      <c r="G1" s="147"/>
      <c r="H1" s="148"/>
    </row>
    <row r="2" spans="1:8" x14ac:dyDescent="0.25">
      <c r="A2" s="116" t="s">
        <v>1</v>
      </c>
      <c r="B2" s="116" t="s">
        <v>100</v>
      </c>
      <c r="C2" s="119" t="s">
        <v>4</v>
      </c>
      <c r="D2" s="119"/>
      <c r="E2" s="120"/>
      <c r="F2" s="118" t="s">
        <v>2</v>
      </c>
      <c r="G2" s="119"/>
      <c r="H2" s="120"/>
    </row>
    <row r="3" spans="1:8" x14ac:dyDescent="0.25">
      <c r="A3" s="117"/>
      <c r="B3" s="117"/>
      <c r="C3" s="3" t="s">
        <v>95</v>
      </c>
      <c r="D3" s="4" t="s">
        <v>57</v>
      </c>
      <c r="E3" s="4" t="s">
        <v>94</v>
      </c>
      <c r="F3" s="4" t="s">
        <v>95</v>
      </c>
      <c r="G3" s="4" t="s">
        <v>57</v>
      </c>
      <c r="H3" s="4" t="s">
        <v>94</v>
      </c>
    </row>
    <row r="4" spans="1:8" x14ac:dyDescent="0.25">
      <c r="A4" s="149" t="s">
        <v>16</v>
      </c>
      <c r="B4" s="97"/>
      <c r="C4" s="57">
        <f>SUM(C5,C6,C7)</f>
        <v>20</v>
      </c>
      <c r="D4" s="57">
        <f t="shared" ref="D4:E4" si="0">SUM(D5,D6,D7)</f>
        <v>14</v>
      </c>
      <c r="E4" s="63">
        <f t="shared" si="0"/>
        <v>15</v>
      </c>
      <c r="F4" s="56"/>
      <c r="G4" s="55"/>
      <c r="H4" s="63"/>
    </row>
    <row r="5" spans="1:8" x14ac:dyDescent="0.25">
      <c r="A5" s="150"/>
      <c r="B5" s="97" t="s">
        <v>220</v>
      </c>
      <c r="C5" s="59"/>
      <c r="D5" s="59"/>
      <c r="E5" s="61"/>
      <c r="F5" s="59"/>
      <c r="G5" s="59"/>
      <c r="H5" s="61"/>
    </row>
    <row r="6" spans="1:8" x14ac:dyDescent="0.25">
      <c r="A6" s="150"/>
      <c r="B6" s="97" t="s">
        <v>16</v>
      </c>
      <c r="C6" s="59">
        <v>20</v>
      </c>
      <c r="D6" s="59">
        <v>14</v>
      </c>
      <c r="E6" s="61">
        <v>15</v>
      </c>
      <c r="F6" s="59"/>
      <c r="G6" s="59"/>
      <c r="H6" s="61"/>
    </row>
    <row r="7" spans="1:8" x14ac:dyDescent="0.25">
      <c r="A7" s="151"/>
      <c r="B7" s="98" t="s">
        <v>221</v>
      </c>
      <c r="C7" s="59"/>
      <c r="D7" s="59"/>
      <c r="E7" s="61"/>
      <c r="F7" s="59"/>
      <c r="G7" s="59"/>
      <c r="H7" s="61"/>
    </row>
    <row r="8" spans="1:8" x14ac:dyDescent="0.25">
      <c r="A8" s="149" t="s">
        <v>17</v>
      </c>
      <c r="B8" s="99"/>
      <c r="C8" s="55"/>
      <c r="D8" s="55">
        <f t="shared" ref="D8:E8" si="1">SUM(D9)</f>
        <v>869</v>
      </c>
      <c r="E8" s="63">
        <f t="shared" si="1"/>
        <v>5</v>
      </c>
      <c r="F8" s="100"/>
      <c r="G8" s="100"/>
      <c r="H8" s="101"/>
    </row>
    <row r="9" spans="1:8" x14ac:dyDescent="0.25">
      <c r="A9" s="151"/>
      <c r="B9" s="98" t="s">
        <v>17</v>
      </c>
      <c r="C9" s="65"/>
      <c r="D9" s="59">
        <v>869</v>
      </c>
      <c r="E9" s="61">
        <v>5</v>
      </c>
      <c r="F9" s="59"/>
      <c r="G9" s="59"/>
      <c r="H9" s="61"/>
    </row>
    <row r="10" spans="1:8" x14ac:dyDescent="0.25">
      <c r="A10" s="149" t="s">
        <v>222</v>
      </c>
      <c r="B10" s="99"/>
      <c r="C10" s="55"/>
      <c r="D10" s="55"/>
      <c r="E10" s="63">
        <f>SUM(E11)</f>
        <v>20</v>
      </c>
      <c r="F10" s="100"/>
      <c r="G10" s="100"/>
      <c r="H10" s="101"/>
    </row>
    <row r="11" spans="1:8" x14ac:dyDescent="0.25">
      <c r="A11" s="151"/>
      <c r="B11" s="98" t="s">
        <v>39</v>
      </c>
      <c r="C11" s="65"/>
      <c r="D11" s="59"/>
      <c r="E11" s="61">
        <v>20</v>
      </c>
      <c r="F11" s="59"/>
      <c r="G11" s="59"/>
      <c r="H11" s="61"/>
    </row>
    <row r="12" spans="1:8" x14ac:dyDescent="0.25">
      <c r="A12" s="129" t="s">
        <v>78</v>
      </c>
      <c r="B12" s="99"/>
      <c r="C12" s="55"/>
      <c r="D12" s="55"/>
      <c r="E12" s="63"/>
      <c r="F12" s="100"/>
      <c r="G12" s="100"/>
      <c r="H12" s="101"/>
    </row>
    <row r="13" spans="1:8" x14ac:dyDescent="0.25">
      <c r="A13" s="130"/>
      <c r="B13" s="97" t="s">
        <v>111</v>
      </c>
      <c r="C13" s="59"/>
      <c r="D13" s="59"/>
      <c r="E13" s="61"/>
      <c r="F13" s="59"/>
      <c r="G13" s="59"/>
      <c r="H13" s="61"/>
    </row>
    <row r="14" spans="1:8" x14ac:dyDescent="0.25">
      <c r="A14" s="130"/>
      <c r="B14" s="97" t="s">
        <v>223</v>
      </c>
      <c r="C14" s="59"/>
      <c r="D14" s="59"/>
      <c r="E14" s="61"/>
      <c r="F14" s="59"/>
      <c r="G14" s="59"/>
      <c r="H14" s="61"/>
    </row>
    <row r="15" spans="1:8" x14ac:dyDescent="0.25">
      <c r="A15" s="130"/>
      <c r="B15" s="97" t="s">
        <v>79</v>
      </c>
      <c r="C15" s="59"/>
      <c r="D15" s="59"/>
      <c r="E15" s="61"/>
      <c r="F15" s="59"/>
      <c r="G15" s="59"/>
      <c r="H15" s="61"/>
    </row>
    <row r="16" spans="1:8" x14ac:dyDescent="0.25">
      <c r="A16" s="130"/>
      <c r="B16" s="97" t="s">
        <v>115</v>
      </c>
      <c r="C16" s="59"/>
      <c r="D16" s="59"/>
      <c r="E16" s="61"/>
      <c r="F16" s="59"/>
      <c r="G16" s="59"/>
      <c r="H16" s="61"/>
    </row>
    <row r="17" spans="1:8" x14ac:dyDescent="0.25">
      <c r="A17" s="130"/>
      <c r="B17" s="97" t="s">
        <v>144</v>
      </c>
      <c r="C17" s="59"/>
      <c r="D17" s="59"/>
      <c r="E17" s="61"/>
      <c r="F17" s="59"/>
      <c r="G17" s="59"/>
      <c r="H17" s="61"/>
    </row>
    <row r="18" spans="1:8" x14ac:dyDescent="0.25">
      <c r="A18" s="131"/>
      <c r="B18" s="98" t="s">
        <v>224</v>
      </c>
      <c r="C18" s="65"/>
      <c r="D18" s="59"/>
      <c r="E18" s="61"/>
      <c r="F18" s="59"/>
      <c r="G18" s="59"/>
      <c r="H18" s="61"/>
    </row>
    <row r="19" spans="1:8" x14ac:dyDescent="0.25">
      <c r="A19" s="149" t="s">
        <v>28</v>
      </c>
      <c r="B19" s="62"/>
      <c r="C19" s="55">
        <f>SUM(C20,C21,C22)</f>
        <v>600</v>
      </c>
      <c r="D19" s="55">
        <f t="shared" ref="D19" si="2">SUM(D20,D21,D22)</f>
        <v>1405</v>
      </c>
      <c r="E19" s="63">
        <f>SUM(E20,E21,E22)</f>
        <v>6212</v>
      </c>
      <c r="F19" s="100"/>
      <c r="G19" s="100"/>
      <c r="H19" s="101"/>
    </row>
    <row r="20" spans="1:8" x14ac:dyDescent="0.25">
      <c r="A20" s="150"/>
      <c r="B20" s="97" t="s">
        <v>144</v>
      </c>
      <c r="C20" s="59"/>
      <c r="D20" s="59"/>
      <c r="E20" s="61"/>
      <c r="F20" s="59"/>
      <c r="G20" s="59"/>
      <c r="H20" s="61"/>
    </row>
    <row r="21" spans="1:8" x14ac:dyDescent="0.25">
      <c r="A21" s="150"/>
      <c r="B21" s="97" t="s">
        <v>231</v>
      </c>
      <c r="C21" s="59"/>
      <c r="D21" s="59"/>
      <c r="E21" s="61">
        <v>112</v>
      </c>
      <c r="F21" s="59"/>
      <c r="G21" s="59"/>
      <c r="H21" s="61"/>
    </row>
    <row r="22" spans="1:8" x14ac:dyDescent="0.25">
      <c r="A22" s="151"/>
      <c r="B22" s="98" t="s">
        <v>83</v>
      </c>
      <c r="C22" s="65">
        <v>600</v>
      </c>
      <c r="D22" s="59">
        <v>1405</v>
      </c>
      <c r="E22" s="61">
        <v>6100</v>
      </c>
      <c r="F22" s="59"/>
      <c r="G22" s="59"/>
      <c r="H22" s="61"/>
    </row>
    <row r="23" spans="1:8" x14ac:dyDescent="0.25">
      <c r="A23" s="149" t="s">
        <v>44</v>
      </c>
      <c r="B23" s="99"/>
      <c r="C23" s="55">
        <f>SUM(C24:C28)</f>
        <v>7</v>
      </c>
      <c r="D23" s="55">
        <f>SUM(D24:D28)</f>
        <v>2336</v>
      </c>
      <c r="E23" s="55">
        <f t="shared" ref="E23" si="3">SUM(E24:E28)</f>
        <v>90</v>
      </c>
      <c r="F23" s="100"/>
      <c r="G23" s="100"/>
      <c r="H23" s="101"/>
    </row>
    <row r="24" spans="1:8" x14ac:dyDescent="0.25">
      <c r="A24" s="150"/>
      <c r="B24" s="97" t="s">
        <v>88</v>
      </c>
      <c r="C24" s="59"/>
      <c r="D24" s="59">
        <v>1750</v>
      </c>
      <c r="E24" s="61">
        <v>90</v>
      </c>
      <c r="F24" s="59"/>
      <c r="G24" s="59"/>
      <c r="H24" s="61"/>
    </row>
    <row r="25" spans="1:8" x14ac:dyDescent="0.25">
      <c r="A25" s="150"/>
      <c r="B25" s="97" t="s">
        <v>196</v>
      </c>
      <c r="C25" s="59">
        <v>7</v>
      </c>
      <c r="D25" s="59">
        <v>30</v>
      </c>
      <c r="E25" s="61"/>
      <c r="F25" s="59"/>
      <c r="G25" s="59"/>
      <c r="H25" s="61"/>
    </row>
    <row r="26" spans="1:8" x14ac:dyDescent="0.25">
      <c r="A26" s="150"/>
      <c r="B26" s="97" t="s">
        <v>139</v>
      </c>
      <c r="C26" s="59"/>
      <c r="D26" s="59">
        <v>100</v>
      </c>
      <c r="E26" s="61"/>
      <c r="F26" s="59"/>
      <c r="G26" s="59"/>
      <c r="H26" s="61"/>
    </row>
    <row r="27" spans="1:8" x14ac:dyDescent="0.25">
      <c r="A27" s="150"/>
      <c r="B27" s="97" t="s">
        <v>144</v>
      </c>
      <c r="C27" s="59"/>
      <c r="D27" s="59"/>
      <c r="E27" s="61"/>
      <c r="F27" s="59"/>
      <c r="G27" s="59"/>
      <c r="H27" s="61"/>
    </row>
    <row r="28" spans="1:8" x14ac:dyDescent="0.25">
      <c r="A28" s="151"/>
      <c r="B28" s="98" t="s">
        <v>89</v>
      </c>
      <c r="C28" s="59"/>
      <c r="D28" s="59">
        <v>456</v>
      </c>
      <c r="E28" s="61"/>
      <c r="F28" s="59"/>
      <c r="G28" s="59"/>
      <c r="H28" s="61"/>
    </row>
    <row r="29" spans="1:8" x14ac:dyDescent="0.25">
      <c r="A29" s="149" t="s">
        <v>37</v>
      </c>
      <c r="B29" s="99"/>
      <c r="C29" s="55"/>
      <c r="D29" s="55"/>
      <c r="E29" s="63">
        <f t="shared" ref="E29" si="4">SUM(E30,E31)</f>
        <v>50</v>
      </c>
      <c r="F29" s="55"/>
      <c r="G29" s="55"/>
      <c r="H29" s="63"/>
    </row>
    <row r="30" spans="1:8" x14ac:dyDescent="0.25">
      <c r="A30" s="150"/>
      <c r="B30" s="97" t="s">
        <v>145</v>
      </c>
      <c r="C30" s="59"/>
      <c r="D30" s="59"/>
      <c r="E30" s="61">
        <v>50</v>
      </c>
      <c r="F30" s="57"/>
      <c r="G30" s="57"/>
      <c r="H30" s="58"/>
    </row>
    <row r="31" spans="1:8" x14ac:dyDescent="0.25">
      <c r="A31" s="151"/>
      <c r="B31" s="98" t="s">
        <v>144</v>
      </c>
      <c r="C31" s="65"/>
      <c r="D31" s="59"/>
      <c r="E31" s="61"/>
      <c r="F31" s="59"/>
      <c r="G31" s="59"/>
      <c r="H31" s="61"/>
    </row>
    <row r="32" spans="1:8" x14ac:dyDescent="0.25">
      <c r="A32" s="149" t="s">
        <v>21</v>
      </c>
      <c r="B32" s="99"/>
      <c r="C32" s="55">
        <f>SUM(C33:C34)</f>
        <v>20</v>
      </c>
      <c r="D32" s="55">
        <f t="shared" ref="D32:E32" si="5">SUM(D33:D34)</f>
        <v>6</v>
      </c>
      <c r="E32" s="63">
        <f t="shared" si="5"/>
        <v>15</v>
      </c>
      <c r="F32" s="100"/>
      <c r="G32" s="100"/>
      <c r="H32" s="101"/>
    </row>
    <row r="33" spans="1:8" x14ac:dyDescent="0.25">
      <c r="A33" s="150"/>
      <c r="B33" s="97" t="s">
        <v>21</v>
      </c>
      <c r="C33" s="59">
        <v>20</v>
      </c>
      <c r="D33" s="59">
        <v>6</v>
      </c>
      <c r="E33" s="61">
        <v>15</v>
      </c>
      <c r="F33" s="59"/>
      <c r="G33" s="59"/>
      <c r="H33" s="61"/>
    </row>
    <row r="34" spans="1:8" x14ac:dyDescent="0.25">
      <c r="A34" s="151"/>
      <c r="B34" s="98" t="s">
        <v>225</v>
      </c>
      <c r="C34" s="65"/>
      <c r="D34" s="59"/>
      <c r="E34" s="61"/>
      <c r="F34" s="59"/>
      <c r="G34" s="59"/>
      <c r="H34" s="61"/>
    </row>
    <row r="35" spans="1:8" x14ac:dyDescent="0.25">
      <c r="A35" s="149" t="s">
        <v>22</v>
      </c>
      <c r="B35" s="99"/>
      <c r="C35" s="55"/>
      <c r="D35" s="55">
        <f t="shared" ref="D35" si="6">SUM(D36)</f>
        <v>18</v>
      </c>
      <c r="E35" s="63"/>
      <c r="F35" s="100"/>
      <c r="G35" s="100"/>
      <c r="H35" s="101"/>
    </row>
    <row r="36" spans="1:8" x14ac:dyDescent="0.25">
      <c r="A36" s="151"/>
      <c r="B36" s="98" t="s">
        <v>22</v>
      </c>
      <c r="C36" s="65"/>
      <c r="D36" s="59">
        <v>18</v>
      </c>
      <c r="E36" s="61"/>
      <c r="F36" s="59"/>
      <c r="G36" s="59"/>
      <c r="H36" s="61"/>
    </row>
    <row r="37" spans="1:8" x14ac:dyDescent="0.25">
      <c r="A37" s="150" t="s">
        <v>50</v>
      </c>
      <c r="B37" s="97"/>
      <c r="C37" s="55"/>
      <c r="D37" s="55">
        <f t="shared" ref="D37:E37" si="7">SUM(D38:D42)</f>
        <v>2529</v>
      </c>
      <c r="E37" s="63">
        <f t="shared" si="7"/>
        <v>140</v>
      </c>
      <c r="F37" s="100"/>
      <c r="G37" s="100"/>
      <c r="H37" s="101"/>
    </row>
    <row r="38" spans="1:8" x14ac:dyDescent="0.25">
      <c r="A38" s="150"/>
      <c r="B38" s="97" t="s">
        <v>232</v>
      </c>
      <c r="C38" s="59"/>
      <c r="D38" s="59">
        <v>350</v>
      </c>
      <c r="E38" s="61"/>
      <c r="F38" s="59"/>
      <c r="G38" s="59"/>
      <c r="H38" s="61"/>
    </row>
    <row r="39" spans="1:8" x14ac:dyDescent="0.25">
      <c r="A39" s="150"/>
      <c r="B39" s="97" t="s">
        <v>93</v>
      </c>
      <c r="C39" s="59"/>
      <c r="D39" s="59">
        <v>1755</v>
      </c>
      <c r="E39" s="61"/>
      <c r="F39" s="59"/>
      <c r="G39" s="59"/>
      <c r="H39" s="61"/>
    </row>
    <row r="40" spans="1:8" x14ac:dyDescent="0.25">
      <c r="A40" s="150"/>
      <c r="B40" s="97" t="s">
        <v>226</v>
      </c>
      <c r="C40" s="59"/>
      <c r="D40" s="59"/>
      <c r="E40" s="61"/>
      <c r="F40" s="59"/>
      <c r="G40" s="59"/>
      <c r="H40" s="61"/>
    </row>
    <row r="41" spans="1:8" x14ac:dyDescent="0.25">
      <c r="A41" s="150"/>
      <c r="B41" s="97" t="s">
        <v>195</v>
      </c>
      <c r="C41" s="59"/>
      <c r="D41" s="59"/>
      <c r="E41" s="61">
        <v>140</v>
      </c>
      <c r="F41" s="59"/>
      <c r="G41" s="59"/>
      <c r="H41" s="61"/>
    </row>
    <row r="42" spans="1:8" x14ac:dyDescent="0.25">
      <c r="A42" s="150"/>
      <c r="B42" s="97" t="s">
        <v>92</v>
      </c>
      <c r="C42" s="65"/>
      <c r="D42" s="59">
        <v>424</v>
      </c>
      <c r="E42" s="61"/>
      <c r="F42" s="59"/>
      <c r="G42" s="59"/>
      <c r="H42" s="61"/>
    </row>
    <row r="43" spans="1:8" x14ac:dyDescent="0.25">
      <c r="A43" s="149" t="s">
        <v>36</v>
      </c>
      <c r="B43" s="99"/>
      <c r="C43" s="55"/>
      <c r="D43" s="55"/>
      <c r="E43" s="63"/>
      <c r="F43" s="55"/>
      <c r="G43" s="55"/>
      <c r="H43" s="63"/>
    </row>
    <row r="44" spans="1:8" x14ac:dyDescent="0.25">
      <c r="A44" s="151"/>
      <c r="B44" s="98" t="s">
        <v>36</v>
      </c>
      <c r="C44" s="65"/>
      <c r="D44" s="59"/>
      <c r="E44" s="61"/>
      <c r="F44" s="59"/>
      <c r="G44" s="59"/>
      <c r="H44" s="61"/>
    </row>
    <row r="45" spans="1:8" x14ac:dyDescent="0.25">
      <c r="A45" s="130" t="s">
        <v>32</v>
      </c>
      <c r="B45" s="97"/>
      <c r="C45" s="55">
        <f>SUM(C46:C48)</f>
        <v>720</v>
      </c>
      <c r="D45" s="55">
        <f t="shared" ref="D45:E45" si="8">SUM(D46:D48)</f>
        <v>115</v>
      </c>
      <c r="E45" s="63">
        <f t="shared" si="8"/>
        <v>612</v>
      </c>
      <c r="F45" s="100"/>
      <c r="G45" s="100"/>
      <c r="H45" s="101"/>
    </row>
    <row r="46" spans="1:8" x14ac:dyDescent="0.25">
      <c r="A46" s="130"/>
      <c r="B46" s="97" t="s">
        <v>227</v>
      </c>
      <c r="C46" s="59"/>
      <c r="D46" s="59"/>
      <c r="E46" s="61"/>
      <c r="F46" s="59"/>
      <c r="G46" s="59"/>
      <c r="H46" s="61"/>
    </row>
    <row r="47" spans="1:8" x14ac:dyDescent="0.25">
      <c r="A47" s="130"/>
      <c r="B47" s="97" t="s">
        <v>182</v>
      </c>
      <c r="C47" s="59">
        <v>720</v>
      </c>
      <c r="D47" s="59">
        <v>115</v>
      </c>
      <c r="E47" s="61"/>
      <c r="F47" s="59"/>
      <c r="G47" s="59"/>
      <c r="H47" s="61"/>
    </row>
    <row r="48" spans="1:8" x14ac:dyDescent="0.25">
      <c r="A48" s="130"/>
      <c r="B48" s="97" t="s">
        <v>144</v>
      </c>
      <c r="C48" s="65"/>
      <c r="D48" s="59"/>
      <c r="E48" s="61">
        <v>612</v>
      </c>
      <c r="F48" s="59"/>
      <c r="G48" s="59"/>
      <c r="H48" s="61"/>
    </row>
    <row r="49" spans="1:8" x14ac:dyDescent="0.25">
      <c r="A49" s="129" t="s">
        <v>10</v>
      </c>
      <c r="B49" s="62"/>
      <c r="C49" s="55"/>
      <c r="D49" s="55"/>
      <c r="E49" s="63"/>
      <c r="F49" s="55"/>
      <c r="G49" s="55">
        <f>SUM(G50:G57)</f>
        <v>2734</v>
      </c>
      <c r="H49" s="63">
        <f>SUM(H50:H57)</f>
        <v>8000</v>
      </c>
    </row>
    <row r="50" spans="1:8" x14ac:dyDescent="0.25">
      <c r="A50" s="130"/>
      <c r="B50" s="97" t="s">
        <v>75</v>
      </c>
      <c r="C50" s="59"/>
      <c r="D50" s="59"/>
      <c r="E50" s="61"/>
      <c r="F50" s="59"/>
      <c r="G50" s="59">
        <v>907</v>
      </c>
      <c r="H50" s="61"/>
    </row>
    <row r="51" spans="1:8" x14ac:dyDescent="0.25">
      <c r="A51" s="130"/>
      <c r="B51" s="97" t="s">
        <v>105</v>
      </c>
      <c r="C51" s="59"/>
      <c r="D51" s="59"/>
      <c r="E51" s="61"/>
      <c r="F51" s="59"/>
      <c r="G51" s="59">
        <v>456</v>
      </c>
      <c r="H51" s="61"/>
    </row>
    <row r="52" spans="1:8" x14ac:dyDescent="0.25">
      <c r="A52" s="130"/>
      <c r="B52" s="97" t="s">
        <v>102</v>
      </c>
      <c r="C52" s="59"/>
      <c r="D52" s="59"/>
      <c r="E52" s="61"/>
      <c r="F52" s="59"/>
      <c r="G52" s="59"/>
      <c r="H52" s="61"/>
    </row>
    <row r="53" spans="1:8" x14ac:dyDescent="0.25">
      <c r="A53" s="130"/>
      <c r="B53" s="97" t="s">
        <v>77</v>
      </c>
      <c r="C53" s="59"/>
      <c r="D53" s="59"/>
      <c r="E53" s="61"/>
      <c r="F53" s="59"/>
      <c r="G53" s="59">
        <v>539</v>
      </c>
      <c r="H53" s="61"/>
    </row>
    <row r="54" spans="1:8" x14ac:dyDescent="0.25">
      <c r="A54" s="130"/>
      <c r="B54" s="97" t="s">
        <v>101</v>
      </c>
      <c r="C54" s="59"/>
      <c r="D54" s="59"/>
      <c r="E54" s="61"/>
      <c r="F54" s="59"/>
      <c r="G54" s="59"/>
      <c r="H54" s="61"/>
    </row>
    <row r="55" spans="1:8" x14ac:dyDescent="0.25">
      <c r="A55" s="130"/>
      <c r="B55" s="97" t="s">
        <v>228</v>
      </c>
      <c r="C55" s="59"/>
      <c r="D55" s="59"/>
      <c r="E55" s="61"/>
      <c r="F55" s="59"/>
      <c r="G55" s="59"/>
      <c r="H55" s="61">
        <v>8000</v>
      </c>
    </row>
    <row r="56" spans="1:8" x14ac:dyDescent="0.25">
      <c r="A56" s="130"/>
      <c r="B56" s="97" t="s">
        <v>103</v>
      </c>
      <c r="C56" s="59"/>
      <c r="D56" s="59"/>
      <c r="E56" s="61"/>
      <c r="F56" s="59"/>
      <c r="G56" s="59"/>
      <c r="H56" s="61"/>
    </row>
    <row r="57" spans="1:8" x14ac:dyDescent="0.25">
      <c r="A57" s="130"/>
      <c r="B57" s="98" t="s">
        <v>76</v>
      </c>
      <c r="C57" s="59"/>
      <c r="D57" s="59"/>
      <c r="E57" s="61"/>
      <c r="F57" s="59"/>
      <c r="G57" s="59">
        <v>832</v>
      </c>
      <c r="H57" s="61"/>
    </row>
    <row r="58" spans="1:8" x14ac:dyDescent="0.25">
      <c r="A58" s="152" t="s">
        <v>229</v>
      </c>
      <c r="B58" s="152"/>
      <c r="C58" s="102">
        <f>SUM(C4,C8,C12,C19,C23,C29,C32,C35,C37,C43,C45,C49)</f>
        <v>1367</v>
      </c>
      <c r="D58" s="102">
        <f t="shared" ref="D58:H58" si="9">SUM(D4,D8,D12,D19,D23,D29,D32,D35,D37,D43,D45,D49)</f>
        <v>7292</v>
      </c>
      <c r="E58" s="102">
        <f t="shared" si="9"/>
        <v>7139</v>
      </c>
      <c r="F58" s="102">
        <f t="shared" si="9"/>
        <v>0</v>
      </c>
      <c r="G58" s="102">
        <f t="shared" si="9"/>
        <v>2734</v>
      </c>
      <c r="H58" s="102">
        <f t="shared" si="9"/>
        <v>8000</v>
      </c>
    </row>
  </sheetData>
  <mergeCells count="19">
    <mergeCell ref="A1:H1"/>
    <mergeCell ref="A32:A34"/>
    <mergeCell ref="A35:A36"/>
    <mergeCell ref="A37:A42"/>
    <mergeCell ref="A43:A44"/>
    <mergeCell ref="A8:A9"/>
    <mergeCell ref="A10:A11"/>
    <mergeCell ref="A12:A18"/>
    <mergeCell ref="A19:A22"/>
    <mergeCell ref="A23:A28"/>
    <mergeCell ref="A29:A31"/>
    <mergeCell ref="A2:A3"/>
    <mergeCell ref="B2:B3"/>
    <mergeCell ref="A4:A7"/>
    <mergeCell ref="A58:B58"/>
    <mergeCell ref="F2:H2"/>
    <mergeCell ref="C2:E2"/>
    <mergeCell ref="A45:A48"/>
    <mergeCell ref="A49:A57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E3E323-F9DC-4A97-A178-F99E2EECAA15}">
  <dimension ref="A1:G10"/>
  <sheetViews>
    <sheetView workbookViewId="0">
      <selection activeCell="H24" sqref="H24"/>
    </sheetView>
  </sheetViews>
  <sheetFormatPr defaultColWidth="12.7109375" defaultRowHeight="15" x14ac:dyDescent="0.25"/>
  <sheetData>
    <row r="1" spans="1:7" x14ac:dyDescent="0.25">
      <c r="A1" s="138" t="s">
        <v>242</v>
      </c>
      <c r="B1" s="138"/>
      <c r="C1" s="138"/>
      <c r="D1" s="138"/>
      <c r="E1" s="138"/>
      <c r="F1" s="138"/>
      <c r="G1" s="138"/>
    </row>
    <row r="2" spans="1:7" x14ac:dyDescent="0.25">
      <c r="A2" s="139" t="s">
        <v>233</v>
      </c>
      <c r="B2" s="141" t="s">
        <v>234</v>
      </c>
      <c r="C2" s="143" t="s">
        <v>235</v>
      </c>
      <c r="D2" s="144"/>
      <c r="E2" s="145"/>
      <c r="F2" s="143" t="s">
        <v>236</v>
      </c>
      <c r="G2" s="145"/>
    </row>
    <row r="3" spans="1:7" x14ac:dyDescent="0.25">
      <c r="A3" s="140"/>
      <c r="B3" s="142"/>
      <c r="C3" s="103" t="s">
        <v>237</v>
      </c>
      <c r="D3" s="104" t="s">
        <v>238</v>
      </c>
      <c r="E3" s="105" t="s">
        <v>239</v>
      </c>
      <c r="F3" s="104" t="s">
        <v>234</v>
      </c>
      <c r="G3" s="105" t="s">
        <v>239</v>
      </c>
    </row>
    <row r="4" spans="1:7" x14ac:dyDescent="0.25">
      <c r="A4" s="22" t="s">
        <v>95</v>
      </c>
      <c r="B4" s="5"/>
      <c r="C4" s="106">
        <v>1864</v>
      </c>
      <c r="D4" s="106">
        <v>18214</v>
      </c>
      <c r="E4" s="106">
        <v>35950</v>
      </c>
      <c r="F4" s="107"/>
      <c r="G4" s="106">
        <v>2000</v>
      </c>
    </row>
    <row r="5" spans="1:7" x14ac:dyDescent="0.25">
      <c r="A5" s="51"/>
      <c r="B5" s="8" t="s">
        <v>240</v>
      </c>
      <c r="C5" s="10"/>
      <c r="D5" s="8"/>
      <c r="E5" s="8"/>
      <c r="F5" s="108" t="s">
        <v>241</v>
      </c>
      <c r="G5" s="10"/>
    </row>
    <row r="6" spans="1:7" x14ac:dyDescent="0.25">
      <c r="A6" s="22" t="s">
        <v>57</v>
      </c>
      <c r="B6" s="5"/>
      <c r="C6" s="106">
        <v>2648</v>
      </c>
      <c r="D6" s="106">
        <v>44327</v>
      </c>
      <c r="E6" s="106">
        <v>53151</v>
      </c>
      <c r="F6" s="107"/>
      <c r="G6" s="106">
        <v>0</v>
      </c>
    </row>
    <row r="7" spans="1:7" x14ac:dyDescent="0.25">
      <c r="A7" s="51"/>
      <c r="B7" s="8" t="s">
        <v>240</v>
      </c>
      <c r="C7" s="10"/>
      <c r="D7" s="8"/>
      <c r="E7" s="8"/>
      <c r="F7" s="108" t="s">
        <v>241</v>
      </c>
      <c r="G7" s="10"/>
    </row>
    <row r="8" spans="1:7" x14ac:dyDescent="0.25">
      <c r="A8" s="22" t="s">
        <v>94</v>
      </c>
      <c r="B8" s="5"/>
      <c r="C8" s="106">
        <v>1270</v>
      </c>
      <c r="D8" s="106">
        <v>18835</v>
      </c>
      <c r="E8" s="106">
        <v>25435</v>
      </c>
      <c r="F8" s="107"/>
      <c r="G8" s="106">
        <v>0</v>
      </c>
    </row>
    <row r="9" spans="1:7" x14ac:dyDescent="0.25">
      <c r="A9" s="51"/>
      <c r="B9" s="8" t="s">
        <v>240</v>
      </c>
      <c r="C9" s="10"/>
      <c r="D9" s="8"/>
      <c r="E9" s="8"/>
      <c r="F9" s="108" t="s">
        <v>241</v>
      </c>
      <c r="G9" s="10"/>
    </row>
    <row r="10" spans="1:7" x14ac:dyDescent="0.25">
      <c r="A10" s="118" t="s">
        <v>56</v>
      </c>
      <c r="B10" s="120"/>
      <c r="C10" s="109">
        <f>SUM(C4,C6,C8)</f>
        <v>5782</v>
      </c>
      <c r="D10" s="109">
        <f>SUM(D4,D6,D8)</f>
        <v>81376</v>
      </c>
      <c r="E10" s="109">
        <f>SUM(E4,E6,E8)</f>
        <v>114536</v>
      </c>
      <c r="F10" s="109"/>
      <c r="G10" s="109">
        <f>SUM(G4,G6,G8)</f>
        <v>2000</v>
      </c>
    </row>
  </sheetData>
  <mergeCells count="6">
    <mergeCell ref="A10:B10"/>
    <mergeCell ref="A1:G1"/>
    <mergeCell ref="A2:A3"/>
    <mergeCell ref="B2:B3"/>
    <mergeCell ref="C2:E2"/>
    <mergeCell ref="F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Table 1_Multi</vt:lpstr>
      <vt:lpstr>Table 2_Distri</vt:lpstr>
      <vt:lpstr>Table 3_Sales</vt:lpstr>
      <vt:lpstr>Table 1_Q2</vt:lpstr>
      <vt:lpstr>Table 2_Q2</vt:lpstr>
      <vt:lpstr>Table 3_Q2</vt:lpstr>
      <vt:lpstr>Table 4_Q2</vt:lpstr>
      <vt:lpstr>Export Data_Q2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Queenie Salota Alesana</dc:creator>
  <cp:lastModifiedBy>Marie Therese Afamasaga</cp:lastModifiedBy>
  <dcterms:created xsi:type="dcterms:W3CDTF">2025-10-02T20:52:55Z</dcterms:created>
  <dcterms:modified xsi:type="dcterms:W3CDTF">2025-11-19T21:55:56Z</dcterms:modified>
</cp:coreProperties>
</file>