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2585"/>
  </bookViews>
  <sheets>
    <sheet name="Table 1_Multi" sheetId="1" r:id="rId1"/>
    <sheet name="Table 2_Distri" sheetId="2" r:id="rId2"/>
    <sheet name="Table 3_Sales" sheetId="3" r:id="rId3"/>
    <sheet name="Table 1_Q1" sheetId="4" r:id="rId4"/>
    <sheet name="Table 2_Q1" sheetId="5" r:id="rId5"/>
    <sheet name="Table 3_Q1" sheetId="6" r:id="rId6"/>
    <sheet name="Table 4_Q1" sheetId="7" r:id="rId7"/>
  </sheets>
  <calcPr calcId="145621"/>
  <pivotCaches>
    <pivotCache cacheId="3" r:id="rId8"/>
  </pivotCaches>
</workbook>
</file>

<file path=xl/calcChain.xml><?xml version="1.0" encoding="utf-8"?>
<calcChain xmlns="http://schemas.openxmlformats.org/spreadsheetml/2006/main">
  <c r="C61" i="6" l="1"/>
  <c r="H69" i="5"/>
  <c r="F46" i="5"/>
  <c r="I47" i="4"/>
  <c r="L11" i="4"/>
  <c r="I11" i="4"/>
  <c r="C4" i="7" l="1"/>
  <c r="C36" i="7"/>
  <c r="D22" i="7"/>
  <c r="D8" i="7"/>
  <c r="E8" i="7"/>
  <c r="H48" i="7"/>
  <c r="H58" i="7" s="1"/>
  <c r="F48" i="7"/>
  <c r="C44" i="7"/>
  <c r="E36" i="7"/>
  <c r="E34" i="7"/>
  <c r="C34" i="7"/>
  <c r="C31" i="7"/>
  <c r="E22" i="7"/>
  <c r="C19" i="7"/>
  <c r="E4" i="7"/>
  <c r="F58" i="7"/>
  <c r="G48" i="7"/>
  <c r="G58" i="7" s="1"/>
  <c r="E44" i="7"/>
  <c r="D44" i="7"/>
  <c r="D36" i="7"/>
  <c r="D34" i="7"/>
  <c r="E31" i="7"/>
  <c r="D31" i="7"/>
  <c r="E19" i="7"/>
  <c r="D19" i="7"/>
  <c r="C8" i="7"/>
  <c r="D4" i="7"/>
  <c r="N4" i="6"/>
  <c r="G45" i="6"/>
  <c r="H45" i="6"/>
  <c r="I10" i="6"/>
  <c r="G10" i="6"/>
  <c r="H10" i="6"/>
  <c r="O10" i="6"/>
  <c r="L4" i="6"/>
  <c r="Q67" i="6"/>
  <c r="O67" i="6"/>
  <c r="N67" i="6"/>
  <c r="L67" i="6"/>
  <c r="I67" i="6"/>
  <c r="H67" i="6"/>
  <c r="F61" i="6"/>
  <c r="E61" i="6"/>
  <c r="D61" i="6"/>
  <c r="F45" i="6"/>
  <c r="E45" i="6"/>
  <c r="D45" i="6"/>
  <c r="C45" i="6"/>
  <c r="E32" i="6"/>
  <c r="D32" i="6"/>
  <c r="P10" i="6"/>
  <c r="P67" i="6" s="1"/>
  <c r="K10" i="6"/>
  <c r="K67" i="6" s="1"/>
  <c r="J10" i="6"/>
  <c r="J67" i="6" s="1"/>
  <c r="F10" i="6"/>
  <c r="E10" i="6"/>
  <c r="D10" i="6"/>
  <c r="D67" i="6" s="1"/>
  <c r="C10" i="6"/>
  <c r="C67" i="6" s="1"/>
  <c r="M4" i="6"/>
  <c r="M67" i="6" s="1"/>
  <c r="H46" i="5"/>
  <c r="N95" i="5"/>
  <c r="G4" i="5"/>
  <c r="F69" i="5"/>
  <c r="C4" i="5"/>
  <c r="K95" i="5"/>
  <c r="J95" i="5"/>
  <c r="I95" i="5"/>
  <c r="C95" i="5"/>
  <c r="H84" i="5"/>
  <c r="G84" i="5"/>
  <c r="F84" i="5"/>
  <c r="H79" i="5"/>
  <c r="G79" i="5"/>
  <c r="F79" i="5"/>
  <c r="H74" i="5"/>
  <c r="G74" i="5"/>
  <c r="F74" i="5"/>
  <c r="N69" i="5"/>
  <c r="M69" i="5"/>
  <c r="L69" i="5"/>
  <c r="G69" i="5"/>
  <c r="H61" i="5"/>
  <c r="G61" i="5"/>
  <c r="F61" i="5"/>
  <c r="H53" i="5"/>
  <c r="G53" i="5"/>
  <c r="F53" i="5"/>
  <c r="N46" i="5"/>
  <c r="M46" i="5"/>
  <c r="L46" i="5"/>
  <c r="G46" i="5"/>
  <c r="H35" i="5"/>
  <c r="G35" i="5"/>
  <c r="F35" i="5"/>
  <c r="H32" i="5"/>
  <c r="G32" i="5"/>
  <c r="F32" i="5"/>
  <c r="H4" i="5"/>
  <c r="E4" i="5"/>
  <c r="E95" i="5" s="1"/>
  <c r="D4" i="5"/>
  <c r="D95" i="5" s="1"/>
  <c r="Q11" i="4"/>
  <c r="R11" i="4"/>
  <c r="S11" i="4"/>
  <c r="T11" i="4"/>
  <c r="U11" i="4"/>
  <c r="V11" i="4"/>
  <c r="W11" i="4"/>
  <c r="P40" i="4"/>
  <c r="O11" i="4"/>
  <c r="N11" i="4"/>
  <c r="P11" i="4"/>
  <c r="D58" i="7" l="1"/>
  <c r="E58" i="7"/>
  <c r="C58" i="7"/>
  <c r="G67" i="6"/>
  <c r="F67" i="6"/>
  <c r="E67" i="6"/>
  <c r="L95" i="5"/>
  <c r="M95" i="5"/>
  <c r="F95" i="5"/>
  <c r="G95" i="5"/>
  <c r="H95" i="5"/>
  <c r="E33" i="4" l="1"/>
  <c r="F61" i="4"/>
  <c r="O4" i="4"/>
  <c r="O70" i="4" s="1"/>
  <c r="G4" i="4"/>
  <c r="C4" i="4"/>
  <c r="C70" i="4" s="1"/>
  <c r="T70" i="4"/>
  <c r="R70" i="4"/>
  <c r="I61" i="4"/>
  <c r="H61" i="4"/>
  <c r="G61" i="4"/>
  <c r="N47" i="4"/>
  <c r="M47" i="4"/>
  <c r="L47" i="4"/>
  <c r="L70" i="4" s="1"/>
  <c r="K47" i="4"/>
  <c r="K70" i="4" s="1"/>
  <c r="J47" i="4"/>
  <c r="H47" i="4"/>
  <c r="G47" i="4"/>
  <c r="F47" i="4"/>
  <c r="Q40" i="4"/>
  <c r="Q70" i="4" s="1"/>
  <c r="M40" i="4"/>
  <c r="H40" i="4"/>
  <c r="G40" i="4"/>
  <c r="F40" i="4"/>
  <c r="J33" i="4"/>
  <c r="I33" i="4"/>
  <c r="I70" i="4" s="1"/>
  <c r="H33" i="4"/>
  <c r="G33" i="4"/>
  <c r="F33" i="4"/>
  <c r="W70" i="4"/>
  <c r="V70" i="4"/>
  <c r="U70" i="4"/>
  <c r="S70" i="4"/>
  <c r="M11" i="4"/>
  <c r="M70" i="4" s="1"/>
  <c r="J11" i="4"/>
  <c r="H11" i="4"/>
  <c r="G11" i="4"/>
  <c r="F11" i="4"/>
  <c r="P4" i="4"/>
  <c r="H4" i="4"/>
  <c r="E4" i="4"/>
  <c r="E70" i="4" s="1"/>
  <c r="D4" i="4"/>
  <c r="D70" i="4" s="1"/>
  <c r="J70" i="4" l="1"/>
  <c r="P70" i="4"/>
  <c r="N70" i="4"/>
  <c r="H70" i="4"/>
  <c r="F70" i="4"/>
  <c r="G70" i="4"/>
  <c r="D61" i="2"/>
  <c r="E61" i="2"/>
  <c r="F61" i="2"/>
  <c r="G61" i="2"/>
  <c r="H61" i="2"/>
  <c r="I61" i="2"/>
  <c r="D43" i="2"/>
  <c r="E43" i="2"/>
  <c r="F43" i="2"/>
  <c r="G43" i="2"/>
  <c r="H43" i="2"/>
  <c r="I43" i="2"/>
  <c r="D31" i="2"/>
  <c r="E31" i="2"/>
  <c r="F31" i="2"/>
  <c r="G31" i="2"/>
  <c r="H31" i="2"/>
  <c r="I31" i="2"/>
  <c r="D10" i="2"/>
  <c r="E10" i="2"/>
  <c r="F10" i="2"/>
  <c r="G10" i="2"/>
  <c r="H10" i="2"/>
  <c r="I10" i="2"/>
  <c r="D4" i="2"/>
  <c r="E4" i="2"/>
  <c r="F4" i="2"/>
  <c r="G4" i="2"/>
  <c r="H4" i="2"/>
  <c r="I4" i="2"/>
  <c r="C4" i="2"/>
  <c r="I67" i="2" l="1"/>
  <c r="H67" i="2"/>
  <c r="F67" i="2"/>
  <c r="E67" i="2"/>
  <c r="D67" i="2"/>
  <c r="C43" i="2"/>
  <c r="C31" i="2"/>
  <c r="G67" i="2"/>
  <c r="C10" i="2"/>
  <c r="D67" i="1"/>
  <c r="E33" i="1"/>
  <c r="I67" i="1"/>
  <c r="F46" i="1"/>
  <c r="G11" i="1"/>
  <c r="G67" i="1" s="1"/>
  <c r="I11" i="1"/>
  <c r="C33" i="1"/>
  <c r="E11" i="1"/>
  <c r="E39" i="1"/>
  <c r="E46" i="1"/>
  <c r="E60" i="1"/>
  <c r="C4" i="1"/>
  <c r="C67" i="1"/>
  <c r="C67" i="2" l="1"/>
  <c r="F67" i="1"/>
  <c r="J67" i="1"/>
  <c r="H67" i="1"/>
  <c r="E67" i="1"/>
</calcChain>
</file>

<file path=xl/sharedStrings.xml><?xml version="1.0" encoding="utf-8"?>
<sst xmlns="http://schemas.openxmlformats.org/spreadsheetml/2006/main" count="629" uniqueCount="270">
  <si>
    <t>Crop Type</t>
  </si>
  <si>
    <t>Crop Name</t>
  </si>
  <si>
    <t>Suckers</t>
  </si>
  <si>
    <t>Seeds</t>
  </si>
  <si>
    <t>Seedlings</t>
  </si>
  <si>
    <t>Trays</t>
  </si>
  <si>
    <t>Airlayer</t>
  </si>
  <si>
    <t>Powder</t>
  </si>
  <si>
    <t>Cutting</t>
  </si>
  <si>
    <t>Crafting</t>
  </si>
  <si>
    <t>Root Crops</t>
  </si>
  <si>
    <t>Taro</t>
  </si>
  <si>
    <t>Taamu</t>
  </si>
  <si>
    <t>Yam</t>
  </si>
  <si>
    <t>Cassava</t>
  </si>
  <si>
    <t>Sweet potatoe</t>
  </si>
  <si>
    <t>CocoYam</t>
  </si>
  <si>
    <t>Fruit Trees</t>
  </si>
  <si>
    <t>Abiu</t>
  </si>
  <si>
    <t>Avocado</t>
  </si>
  <si>
    <t>Bread fruit</t>
  </si>
  <si>
    <t>Meyer Lemon</t>
  </si>
  <si>
    <t>Mango</t>
  </si>
  <si>
    <t>Papaya</t>
  </si>
  <si>
    <t>Tahitian lime</t>
  </si>
  <si>
    <t>Rambutan</t>
  </si>
  <si>
    <t>Rollinia</t>
  </si>
  <si>
    <t>Soursop</t>
  </si>
  <si>
    <t>Star fruit</t>
  </si>
  <si>
    <t>cashew nut</t>
  </si>
  <si>
    <t>jack fruit</t>
  </si>
  <si>
    <t>passion fruit</t>
  </si>
  <si>
    <t>Orange</t>
  </si>
  <si>
    <t>guava</t>
  </si>
  <si>
    <t>dragon fruit</t>
  </si>
  <si>
    <t>Durian</t>
  </si>
  <si>
    <t>wallnut</t>
  </si>
  <si>
    <t>mangosteen</t>
  </si>
  <si>
    <t>star apple</t>
  </si>
  <si>
    <t>Plantation Crops</t>
  </si>
  <si>
    <t>Cocoa</t>
  </si>
  <si>
    <t>Coffee</t>
  </si>
  <si>
    <t>Banana</t>
  </si>
  <si>
    <t>Pineapple</t>
  </si>
  <si>
    <t>Coconut</t>
  </si>
  <si>
    <t>Nuts &amp; Spices</t>
  </si>
  <si>
    <t>Ava</t>
  </si>
  <si>
    <t>Tumeric</t>
  </si>
  <si>
    <t>Vanilla</t>
  </si>
  <si>
    <t>Ginger</t>
  </si>
  <si>
    <t>Chilli</t>
  </si>
  <si>
    <t>Black pepper</t>
  </si>
  <si>
    <t>Vegetables</t>
  </si>
  <si>
    <t>Chinese cabbage</t>
  </si>
  <si>
    <t>Cucumber</t>
  </si>
  <si>
    <t>Green pepper/Capsicum</t>
  </si>
  <si>
    <t>Eggplant</t>
  </si>
  <si>
    <t>Head Cabbage</t>
  </si>
  <si>
    <t>Lettuce</t>
  </si>
  <si>
    <t>Pumpkin</t>
  </si>
  <si>
    <t>beans</t>
  </si>
  <si>
    <t>water melon</t>
  </si>
  <si>
    <t>sweet corn</t>
  </si>
  <si>
    <t>Carrot</t>
  </si>
  <si>
    <t>Okra</t>
  </si>
  <si>
    <t>Tomato</t>
  </si>
  <si>
    <t>Herbs</t>
  </si>
  <si>
    <t>Basil</t>
  </si>
  <si>
    <t>mint</t>
  </si>
  <si>
    <t>Coriander</t>
  </si>
  <si>
    <t>Parsley</t>
  </si>
  <si>
    <t>Spring onion</t>
  </si>
  <si>
    <t>dill</t>
  </si>
  <si>
    <t>Total</t>
  </si>
  <si>
    <t>Q1</t>
  </si>
  <si>
    <t>Table 1: Number of Planting Materials Multiply by Type of Planting Materials by Crops and Crop Type Q1, 2025</t>
  </si>
  <si>
    <t>Cuttings</t>
  </si>
  <si>
    <t>Grafting</t>
  </si>
  <si>
    <t>sweet potatoes</t>
  </si>
  <si>
    <t>Ta'amu</t>
  </si>
  <si>
    <t>Tahitian Lime</t>
  </si>
  <si>
    <t xml:space="preserve">Local lemon </t>
  </si>
  <si>
    <t>Guava</t>
  </si>
  <si>
    <t>papaya</t>
  </si>
  <si>
    <t>Passion Fruit</t>
  </si>
  <si>
    <t xml:space="preserve">Jack Fruit </t>
  </si>
  <si>
    <t>Sweet orange</t>
  </si>
  <si>
    <t>Mangosteen</t>
  </si>
  <si>
    <t xml:space="preserve">Breadfruit </t>
  </si>
  <si>
    <t xml:space="preserve">Dragon fruit </t>
  </si>
  <si>
    <t>Watermelon</t>
  </si>
  <si>
    <t>Black Pepper</t>
  </si>
  <si>
    <t>vanilla</t>
  </si>
  <si>
    <t>ava</t>
  </si>
  <si>
    <t>Beans</t>
  </si>
  <si>
    <t>celery</t>
  </si>
  <si>
    <t>Chinese Cabbage</t>
  </si>
  <si>
    <t>Head cabbage</t>
  </si>
  <si>
    <t>Kang Kong</t>
  </si>
  <si>
    <t>Pumkin</t>
  </si>
  <si>
    <t xml:space="preserve">Water melon </t>
  </si>
  <si>
    <t>Sweet Corn</t>
  </si>
  <si>
    <t>Tomatoes</t>
  </si>
  <si>
    <t>Herb</t>
  </si>
  <si>
    <t xml:space="preserve">Herbs </t>
  </si>
  <si>
    <t>Table 2: Number of Planting Materials Distributed by Type of Planting Material by Crop and Crop Type, Quarter 1, 2025</t>
  </si>
  <si>
    <t>Row Labels</t>
  </si>
  <si>
    <t>Sum of Planting Materials</t>
  </si>
  <si>
    <t>Sum of QTY</t>
  </si>
  <si>
    <t>Sum of Unit Price</t>
  </si>
  <si>
    <t xml:space="preserve">Sum of Total Price </t>
  </si>
  <si>
    <t>Fusi</t>
  </si>
  <si>
    <t>Samoa 2</t>
  </si>
  <si>
    <t>Vave</t>
  </si>
  <si>
    <t>Palai maoi</t>
  </si>
  <si>
    <t>Z2</t>
  </si>
  <si>
    <t>Hass</t>
  </si>
  <si>
    <t>Breadfruit</t>
  </si>
  <si>
    <t>Maafala</t>
  </si>
  <si>
    <t>Citrus</t>
  </si>
  <si>
    <t>Local lemon</t>
  </si>
  <si>
    <t>Meyer lemon</t>
  </si>
  <si>
    <t>Dragon fruit</t>
  </si>
  <si>
    <t>White</t>
  </si>
  <si>
    <t>Thailand</t>
  </si>
  <si>
    <t>Jack fruit</t>
  </si>
  <si>
    <t>Local mango</t>
  </si>
  <si>
    <t>Mago oka</t>
  </si>
  <si>
    <t>Mago susu</t>
  </si>
  <si>
    <t>Hawaiian papaya</t>
  </si>
  <si>
    <t>Passion fruit</t>
  </si>
  <si>
    <t>Panama</t>
  </si>
  <si>
    <t>R156</t>
  </si>
  <si>
    <t>Star apple</t>
  </si>
  <si>
    <t>Pomelo</t>
  </si>
  <si>
    <t>Fa'I Palagi</t>
  </si>
  <si>
    <t>Trinitario</t>
  </si>
  <si>
    <t xml:space="preserve">Coconut </t>
  </si>
  <si>
    <t>Samoan tall</t>
  </si>
  <si>
    <t>Samoa</t>
  </si>
  <si>
    <t>Local ginger</t>
  </si>
  <si>
    <t>Bean</t>
  </si>
  <si>
    <t>Long bean</t>
  </si>
  <si>
    <t>Capsicum</t>
  </si>
  <si>
    <t>Alice</t>
  </si>
  <si>
    <t>Wonder Bell</t>
  </si>
  <si>
    <t>Yolo wonder</t>
  </si>
  <si>
    <t>Pak choi</t>
  </si>
  <si>
    <t>Corn</t>
  </si>
  <si>
    <t>Sweet corn</t>
  </si>
  <si>
    <t>Money maker</t>
  </si>
  <si>
    <t>Black beauty</t>
  </si>
  <si>
    <t>Early long</t>
  </si>
  <si>
    <t>Pritam</t>
  </si>
  <si>
    <t>KK-cross</t>
  </si>
  <si>
    <t>Kaiser</t>
  </si>
  <si>
    <t>Queensland</t>
  </si>
  <si>
    <t>Raising sun</t>
  </si>
  <si>
    <t>Roma</t>
  </si>
  <si>
    <t>Water melon</t>
  </si>
  <si>
    <t>Candy Red</t>
  </si>
  <si>
    <t>Sugar babe</t>
  </si>
  <si>
    <t>Grand Total</t>
  </si>
  <si>
    <t>Q2</t>
  </si>
  <si>
    <t>Q3</t>
  </si>
  <si>
    <t>Q4</t>
  </si>
  <si>
    <t>Sweet Potatoes</t>
  </si>
  <si>
    <t>Coco-Yam</t>
  </si>
  <si>
    <t>sweet orange</t>
  </si>
  <si>
    <t>tahitian lime</t>
  </si>
  <si>
    <t>durian</t>
  </si>
  <si>
    <t xml:space="preserve">Lemon </t>
  </si>
  <si>
    <t>Tumeri</t>
  </si>
  <si>
    <t xml:space="preserve">Basil </t>
  </si>
  <si>
    <t>Mint</t>
  </si>
  <si>
    <t>Thyme</t>
  </si>
  <si>
    <t>Table 2: Number of Planting Materials Multiplied by Type of Planting Material by Crop Type , Quarter  3, 4 &amp; 1_2025</t>
  </si>
  <si>
    <t>Variety</t>
  </si>
  <si>
    <t>Cycle 9</t>
  </si>
  <si>
    <t>Folasa</t>
  </si>
  <si>
    <t>Samoa 1</t>
  </si>
  <si>
    <t>Cycle05</t>
  </si>
  <si>
    <t>Salani</t>
  </si>
  <si>
    <t>Taro Pauni</t>
  </si>
  <si>
    <t>Talo fola</t>
  </si>
  <si>
    <t>Tuisuga</t>
  </si>
  <si>
    <t>Putemu</t>
  </si>
  <si>
    <t>Nu'u</t>
  </si>
  <si>
    <t>Aveloloa</t>
  </si>
  <si>
    <t>Fiti</t>
  </si>
  <si>
    <t>Manua</t>
  </si>
  <si>
    <t>Maopo</t>
  </si>
  <si>
    <t>Momolega</t>
  </si>
  <si>
    <t>Puou</t>
  </si>
  <si>
    <t>Uluea</t>
  </si>
  <si>
    <t>Ulu Hawaii</t>
  </si>
  <si>
    <t>Ulu Tala</t>
  </si>
  <si>
    <t>Ulusina</t>
  </si>
  <si>
    <t>Ulu Falaoa</t>
  </si>
  <si>
    <t>Samoan</t>
  </si>
  <si>
    <t>sweet pepper</t>
  </si>
  <si>
    <t xml:space="preserve">Red rapid </t>
  </si>
  <si>
    <t>Califonia</t>
  </si>
  <si>
    <t>Green pepper</t>
  </si>
  <si>
    <t>Long people</t>
  </si>
  <si>
    <t>Salader</t>
  </si>
  <si>
    <t>white stem</t>
  </si>
  <si>
    <t>kwang moon</t>
  </si>
  <si>
    <t xml:space="preserve">Short stem </t>
  </si>
  <si>
    <t>Green stem</t>
  </si>
  <si>
    <t>Bonanza</t>
  </si>
  <si>
    <t>Slice master</t>
  </si>
  <si>
    <t>Local Var</t>
  </si>
  <si>
    <t>Supermarket (new variety)</t>
  </si>
  <si>
    <t>Zipangu</t>
  </si>
  <si>
    <t>Money Maker</t>
  </si>
  <si>
    <t>florida</t>
  </si>
  <si>
    <t>local</t>
  </si>
  <si>
    <t>Pritam (New variety)</t>
  </si>
  <si>
    <t>Pritix</t>
  </si>
  <si>
    <t>F-S-Cross</t>
  </si>
  <si>
    <t>KK- Cross</t>
  </si>
  <si>
    <t>Chinese variety</t>
  </si>
  <si>
    <t>Pacific Green</t>
  </si>
  <si>
    <t>Tropical</t>
  </si>
  <si>
    <t>red rapid</t>
  </si>
  <si>
    <t>Seven wonder</t>
  </si>
  <si>
    <t>Auro</t>
  </si>
  <si>
    <t>Samoa Auro</t>
  </si>
  <si>
    <t>Panderosa</t>
  </si>
  <si>
    <t>Beef Stake</t>
  </si>
  <si>
    <t>Head Master</t>
  </si>
  <si>
    <t>Iapani</t>
  </si>
  <si>
    <t>raising sun</t>
  </si>
  <si>
    <t>real gold</t>
  </si>
  <si>
    <t xml:space="preserve">Alafua large </t>
  </si>
  <si>
    <t>tropical</t>
  </si>
  <si>
    <t>tropic boy</t>
  </si>
  <si>
    <t>Table 3: No. of Planting Materials of Selected Crops by Variety, Quarter 3, 4 &amp; 1_2025</t>
  </si>
  <si>
    <t>Tupevave</t>
  </si>
  <si>
    <t>V1037671</t>
  </si>
  <si>
    <t xml:space="preserve">sweet potatoes </t>
  </si>
  <si>
    <t>cassava</t>
  </si>
  <si>
    <t>Cashew nut</t>
  </si>
  <si>
    <t>Jack Fruit</t>
  </si>
  <si>
    <t>Citrus/Lemon</t>
  </si>
  <si>
    <t xml:space="preserve">Papaya </t>
  </si>
  <si>
    <t>Dragon Fruit</t>
  </si>
  <si>
    <t>Water Melon</t>
  </si>
  <si>
    <t>Onion</t>
  </si>
  <si>
    <t>Vanila</t>
  </si>
  <si>
    <t>Table 4: Number of Planting Materials Distributed by Type of Planting Material by Crop and Crop Type, Quarter 3, 4 &amp; 1_2025</t>
  </si>
  <si>
    <t>Table 5: Number of Planting Materials Distributed for Main Crop by Variety for Selected Crops, Quarter 2, 3 &amp; 4_2024</t>
  </si>
  <si>
    <t>Z-2</t>
  </si>
  <si>
    <t>Z-4</t>
  </si>
  <si>
    <t>Hawaii</t>
  </si>
  <si>
    <t>Sina</t>
  </si>
  <si>
    <t>Local</t>
  </si>
  <si>
    <t>black beauty</t>
  </si>
  <si>
    <t>Pritam(new variety)</t>
  </si>
  <si>
    <t xml:space="preserve">Ginger </t>
  </si>
  <si>
    <t>rambutan</t>
  </si>
  <si>
    <t>R156 red</t>
  </si>
  <si>
    <t>Alafua Large</t>
  </si>
  <si>
    <t xml:space="preserve">Cherry </t>
  </si>
  <si>
    <t>Hybrid</t>
  </si>
  <si>
    <t>samoan tall</t>
  </si>
  <si>
    <t>MIX- (Sam2/Fusi)</t>
  </si>
  <si>
    <t>Export (Variety)</t>
  </si>
  <si>
    <t xml:space="preserve">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</si>
</sst>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theme="4" tint="0.79998168889431442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5">
    <xf numFmtId="0" fontId="0" fillId="0" borderId="0" xfId="0"/>
    <xf numFmtId="0" fontId="2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0" borderId="7" xfId="0" applyFont="1" applyFill="1" applyBorder="1"/>
    <xf numFmtId="0" fontId="2" fillId="0" borderId="8" xfId="0" applyFont="1" applyFill="1" applyBorder="1"/>
    <xf numFmtId="0" fontId="3" fillId="0" borderId="0" xfId="0" applyFont="1" applyFill="1" applyBorder="1"/>
    <xf numFmtId="0" fontId="3" fillId="0" borderId="9" xfId="0" applyFont="1" applyFill="1" applyBorder="1"/>
    <xf numFmtId="0" fontId="3" fillId="0" borderId="6" xfId="0" applyFont="1" applyFill="1" applyBorder="1"/>
    <xf numFmtId="0" fontId="3" fillId="0" borderId="10" xfId="0" applyFont="1" applyFill="1" applyBorder="1"/>
    <xf numFmtId="0" fontId="3" fillId="0" borderId="11" xfId="0" applyFont="1" applyFill="1" applyBorder="1"/>
    <xf numFmtId="0" fontId="3" fillId="0" borderId="0" xfId="0" applyFont="1" applyFill="1"/>
    <xf numFmtId="0" fontId="3" fillId="0" borderId="4" xfId="0" applyFont="1" applyFill="1" applyBorder="1"/>
    <xf numFmtId="3" fontId="2" fillId="0" borderId="8" xfId="0" applyNumberFormat="1" applyFont="1" applyFill="1" applyBorder="1"/>
    <xf numFmtId="0" fontId="3" fillId="0" borderId="14" xfId="0" applyFont="1" applyFill="1" applyBorder="1"/>
    <xf numFmtId="3" fontId="3" fillId="0" borderId="7" xfId="0" applyNumberFormat="1" applyFont="1" applyFill="1" applyBorder="1"/>
    <xf numFmtId="3" fontId="3" fillId="0" borderId="0" xfId="0" applyNumberFormat="1" applyFont="1" applyFill="1" applyBorder="1"/>
    <xf numFmtId="3" fontId="3" fillId="0" borderId="10" xfId="0" applyNumberFormat="1" applyFont="1" applyFill="1" applyBorder="1"/>
    <xf numFmtId="3" fontId="3" fillId="0" borderId="6" xfId="0" applyNumberFormat="1" applyFont="1" applyFill="1" applyBorder="1"/>
    <xf numFmtId="0" fontId="2" fillId="0" borderId="4" xfId="0" applyFont="1" applyFill="1" applyBorder="1"/>
    <xf numFmtId="0" fontId="2" fillId="0" borderId="9" xfId="0" applyFont="1" applyFill="1" applyBorder="1"/>
    <xf numFmtId="0" fontId="2" fillId="3" borderId="5" xfId="0" applyFont="1" applyFill="1" applyBorder="1" applyAlignment="1">
      <alignment horizontal="center" vertical="center"/>
    </xf>
    <xf numFmtId="3" fontId="2" fillId="3" borderId="5" xfId="0" applyNumberFormat="1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3" fillId="0" borderId="7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3" fontId="2" fillId="0" borderId="4" xfId="0" applyNumberFormat="1" applyFont="1" applyBorder="1" applyAlignment="1">
      <alignment horizontal="center"/>
    </xf>
    <xf numFmtId="3" fontId="3" fillId="0" borderId="7" xfId="0" applyNumberFormat="1" applyFont="1" applyBorder="1" applyAlignment="1">
      <alignment horizontal="center"/>
    </xf>
    <xf numFmtId="0" fontId="4" fillId="0" borderId="14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2" fillId="0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0" fontId="0" fillId="0" borderId="0" xfId="0" pivotButton="1"/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0" borderId="13" xfId="0" applyFont="1" applyBorder="1" applyAlignment="1"/>
    <xf numFmtId="0" fontId="2" fillId="0" borderId="13" xfId="0" applyFont="1" applyFill="1" applyBorder="1" applyAlignment="1"/>
    <xf numFmtId="0" fontId="2" fillId="0" borderId="15" xfId="0" applyFont="1" applyFill="1" applyBorder="1" applyAlignment="1"/>
    <xf numFmtId="0" fontId="2" fillId="0" borderId="8" xfId="0" applyFont="1" applyFill="1" applyBorder="1" applyAlignment="1"/>
    <xf numFmtId="0" fontId="3" fillId="0" borderId="14" xfId="0" applyFont="1" applyBorder="1" applyAlignment="1"/>
    <xf numFmtId="0" fontId="3" fillId="0" borderId="14" xfId="0" applyFont="1" applyFill="1" applyBorder="1" applyAlignment="1"/>
    <xf numFmtId="0" fontId="3" fillId="0" borderId="0" xfId="0" applyFont="1" applyFill="1" applyBorder="1" applyAlignment="1"/>
    <xf numFmtId="0" fontId="3" fillId="0" borderId="9" xfId="0" applyFont="1" applyFill="1" applyBorder="1" applyAlignment="1"/>
    <xf numFmtId="0" fontId="3" fillId="0" borderId="12" xfId="0" applyFont="1" applyBorder="1" applyAlignment="1"/>
    <xf numFmtId="0" fontId="3" fillId="0" borderId="12" xfId="0" applyFont="1" applyFill="1" applyBorder="1" applyAlignment="1"/>
    <xf numFmtId="0" fontId="3" fillId="0" borderId="10" xfId="0" applyFont="1" applyFill="1" applyBorder="1" applyAlignment="1"/>
    <xf numFmtId="0" fontId="3" fillId="0" borderId="11" xfId="0" applyFont="1" applyFill="1" applyBorder="1" applyAlignment="1"/>
    <xf numFmtId="0" fontId="3" fillId="0" borderId="13" xfId="0" applyFont="1" applyFill="1" applyBorder="1" applyAlignment="1"/>
    <xf numFmtId="0" fontId="3" fillId="0" borderId="15" xfId="0" applyFont="1" applyFill="1" applyBorder="1" applyAlignment="1"/>
    <xf numFmtId="0" fontId="3" fillId="0" borderId="8" xfId="0" applyFont="1" applyFill="1" applyBorder="1" applyAlignment="1"/>
    <xf numFmtId="3" fontId="2" fillId="0" borderId="13" xfId="0" applyNumberFormat="1" applyFont="1" applyFill="1" applyBorder="1" applyAlignment="1"/>
    <xf numFmtId="3" fontId="2" fillId="0" borderId="15" xfId="0" applyNumberFormat="1" applyFont="1" applyFill="1" applyBorder="1" applyAlignment="1"/>
    <xf numFmtId="3" fontId="2" fillId="0" borderId="8" xfId="0" applyNumberFormat="1" applyFont="1" applyFill="1" applyBorder="1" applyAlignment="1"/>
    <xf numFmtId="3" fontId="3" fillId="0" borderId="14" xfId="0" applyNumberFormat="1" applyFont="1" applyFill="1" applyBorder="1" applyAlignment="1"/>
    <xf numFmtId="3" fontId="3" fillId="0" borderId="0" xfId="0" applyNumberFormat="1" applyFont="1" applyFill="1" applyBorder="1" applyAlignment="1"/>
    <xf numFmtId="3" fontId="3" fillId="0" borderId="9" xfId="0" applyNumberFormat="1" applyFont="1" applyFill="1" applyBorder="1" applyAlignment="1"/>
    <xf numFmtId="0" fontId="2" fillId="0" borderId="14" xfId="0" applyFont="1" applyFill="1" applyBorder="1" applyAlignment="1"/>
    <xf numFmtId="0" fontId="2" fillId="0" borderId="0" xfId="0" applyFont="1" applyFill="1" applyBorder="1" applyAlignment="1"/>
    <xf numFmtId="0" fontId="2" fillId="0" borderId="9" xfId="0" applyFont="1" applyFill="1" applyBorder="1" applyAlignment="1"/>
    <xf numFmtId="0" fontId="0" fillId="0" borderId="14" xfId="0" applyBorder="1"/>
    <xf numFmtId="0" fontId="2" fillId="0" borderId="15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3" fontId="3" fillId="0" borderId="14" xfId="0" applyNumberFormat="1" applyFont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3" fontId="3" fillId="0" borderId="12" xfId="0" applyNumberFormat="1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2" fillId="0" borderId="14" xfId="0" applyFont="1" applyBorder="1" applyAlignment="1">
      <alignment horizontal="left" vertical="center"/>
    </xf>
    <xf numFmtId="0" fontId="2" fillId="0" borderId="13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3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Fill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3" fontId="2" fillId="0" borderId="13" xfId="0" applyNumberFormat="1" applyFont="1" applyBorder="1" applyAlignment="1">
      <alignment horizontal="right" vertical="center"/>
    </xf>
    <xf numFmtId="3" fontId="2" fillId="0" borderId="15" xfId="0" applyNumberFormat="1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9" xfId="0" applyNumberFormat="1" applyFont="1" applyBorder="1" applyAlignment="1">
      <alignment horizontal="right" vertical="center"/>
    </xf>
    <xf numFmtId="0" fontId="4" fillId="0" borderId="14" xfId="0" applyFont="1" applyBorder="1" applyAlignment="1">
      <alignment horizontal="left" vertical="center"/>
    </xf>
    <xf numFmtId="0" fontId="2" fillId="0" borderId="14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7" fillId="0" borderId="13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14" xfId="0" applyNumberFormat="1" applyFont="1" applyBorder="1" applyAlignment="1">
      <alignment vertical="center"/>
    </xf>
    <xf numFmtId="0" fontId="8" fillId="0" borderId="0" xfId="0" applyNumberFormat="1" applyFont="1" applyBorder="1" applyAlignment="1">
      <alignment vertical="center"/>
    </xf>
    <xf numFmtId="0" fontId="8" fillId="0" borderId="9" xfId="0" applyNumberFormat="1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8" fillId="0" borderId="12" xfId="0" applyNumberFormat="1" applyFont="1" applyBorder="1" applyAlignment="1">
      <alignment vertical="center"/>
    </xf>
    <xf numFmtId="0" fontId="8" fillId="0" borderId="11" xfId="0" applyNumberFormat="1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7" fillId="0" borderId="8" xfId="0" applyNumberFormat="1" applyFont="1" applyBorder="1" applyAlignment="1">
      <alignment vertical="center"/>
    </xf>
    <xf numFmtId="0" fontId="8" fillId="0" borderId="10" xfId="0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3" fontId="7" fillId="4" borderId="5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3" xfId="0" applyFont="1" applyFill="1" applyBorder="1" applyAlignment="1">
      <alignment horizontal="center" vertical="top"/>
    </xf>
    <xf numFmtId="0" fontId="2" fillId="3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top"/>
    </xf>
    <xf numFmtId="0" fontId="2" fillId="0" borderId="6" xfId="0" applyFont="1" applyFill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7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14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Pivot%20Table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ie Therese Afamasaga" refreshedDate="45936.426823263886" createdVersion="8" refreshedVersion="4" minRefreshableVersion="3" recordCount="1072">
  <cacheSource type="worksheet">
    <worksheetSource ref="A1:N1073" sheet="Sales" r:id="rId2"/>
  </cacheSource>
  <cacheFields count="14">
    <cacheField name="Date" numFmtId="0">
      <sharedItems containsDate="1" containsMixedTypes="1" minDate="2025-01-24T00:00:00" maxDate="2025-10-03T00:00:00"/>
    </cacheField>
    <cacheField name="Farmer Name" numFmtId="0">
      <sharedItems/>
    </cacheField>
    <cacheField name="Gender" numFmtId="0">
      <sharedItems/>
    </cacheField>
    <cacheField name="Resident/Village" numFmtId="0">
      <sharedItems containsBlank="1"/>
    </cacheField>
    <cacheField name="Contact" numFmtId="0">
      <sharedItems containsBlank="1" containsMixedTypes="1" containsNumber="1" containsInteger="1" minValue="0" maxValue="7793739"/>
    </cacheField>
    <cacheField name="Stations" numFmtId="0">
      <sharedItems/>
    </cacheField>
    <cacheField name="Crops Type" numFmtId="0">
      <sharedItems containsSemiMixedTypes="0" containsString="0" containsNumber="1" containsInteger="1" minValue="1" maxValue="6" count="6">
        <n v="3"/>
        <n v="1"/>
        <n v="2"/>
        <n v="4"/>
        <n v="6"/>
        <n v="5"/>
      </sharedItems>
    </cacheField>
    <cacheField name="Crop Code" numFmtId="0">
      <sharedItems containsSemiMixedTypes="0" containsString="0" containsNumber="1" containsInteger="1" minValue="101" maxValue="610" count="40">
        <n v="301"/>
        <n v="102"/>
        <n v="216"/>
        <n v="202"/>
        <n v="218"/>
        <n v="204"/>
        <n v="223"/>
        <n v="302"/>
        <n v="405"/>
        <n v="404"/>
        <n v="208"/>
        <n v="220"/>
        <n v="219"/>
        <n v="610"/>
        <n v="510"/>
        <n v="504"/>
        <n v="215"/>
        <n v="201"/>
        <n v="511"/>
        <n v="505"/>
        <n v="501"/>
        <n v="502"/>
        <n v="403"/>
        <n v="503"/>
        <n v="506"/>
        <n v="513"/>
        <n v="212"/>
        <n v="214"/>
        <n v="210"/>
        <n v="516"/>
        <n v="304"/>
        <n v="508"/>
        <n v="303"/>
        <n v="213"/>
        <n v="101"/>
        <n v="602"/>
        <n v="601"/>
        <n v="512"/>
        <n v="211"/>
        <n v="203"/>
      </sharedItems>
    </cacheField>
    <cacheField name="Crop Name" numFmtId="0">
      <sharedItems count="40">
        <s v="Cocoa"/>
        <s v="Yam"/>
        <s v="Mango"/>
        <s v="Abiu"/>
        <s v="Guava"/>
        <s v="Rambutan"/>
        <s v="Citrus"/>
        <s v="Coconut "/>
        <s v="Ginger"/>
        <s v="Tumeric"/>
        <s v="Sweet orange"/>
        <s v="Dragon fruit"/>
        <s v="Breadfruit"/>
        <s v="Basil"/>
        <s v="Cucumber"/>
        <s v="Tomato"/>
        <s v="Star apple"/>
        <s v="Avocado"/>
        <s v="Pumpkin"/>
        <s v="Eggplant"/>
        <s v="Chinese cabbage"/>
        <s v="Head cabbage"/>
        <s v="Black pepper"/>
        <s v="Lettuce"/>
        <s v="Capsicum"/>
        <s v="Corn"/>
        <s v="Star fruit"/>
        <s v="Rollinia"/>
        <s v="Papaya"/>
        <s v="Bean"/>
        <s v="Banana"/>
        <s v="Carrot"/>
        <s v="Coffee"/>
        <s v="Soursop"/>
        <s v="Taro"/>
        <s v="Coriander"/>
        <s v="Spring onion"/>
        <s v="Water melon"/>
        <s v="Passion fruit"/>
        <s v="Jack fruit"/>
      </sharedItems>
    </cacheField>
    <cacheField name="Variety" numFmtId="0">
      <sharedItems count="58">
        <s v="Trinitario"/>
        <s v="Palai maoi"/>
        <s v="Local mango"/>
        <s v="Z2"/>
        <s v="Thailand"/>
        <s v="R156"/>
        <s v="Local lemon"/>
        <s v="Samoan tall"/>
        <s v="Local ginger"/>
        <s v="Tumeric"/>
        <s v="Pomelo"/>
        <s v="White"/>
        <s v="Maafala"/>
        <s v="Basil"/>
        <s v="Money maker"/>
        <s v="Raising sun"/>
        <s v="Meyer lemon"/>
        <s v="Star apple"/>
        <s v="Hass"/>
        <s v="Queensland"/>
        <s v="Black beauty"/>
        <s v="Pak choi"/>
        <s v="KK-cross"/>
        <s v="Ginger"/>
        <s v="Black pepper"/>
        <s v="Kaiser"/>
        <s v="Yolo wonder"/>
        <s v="Sweet corn"/>
        <s v="Star fruit"/>
        <s v="Rollinia"/>
        <s v="Hawaiian papaya"/>
        <s v="Pritam"/>
        <s v="Long bean"/>
        <s v="Fa'I Palagi"/>
        <s v="Carrot"/>
        <s v="Samoa"/>
        <s v="Soursop"/>
        <s v="Samoa 2"/>
        <s v="Vave"/>
        <s v="Fusi"/>
        <s v="Coriander"/>
        <s v="Mago susu"/>
        <s v="Spring onion"/>
        <s v="Sugar babe"/>
        <s v="Alice"/>
        <s v="Panama"/>
        <s v="Papaya"/>
        <s v="Roma"/>
        <s v="Yam"/>
        <s v="Avocado"/>
        <s v="Jack fruit"/>
        <s v="Rambutan"/>
        <s v="Abiu"/>
        <s v="Tahitian lime"/>
        <s v="Mago oka"/>
        <s v="Early long"/>
        <s v="Wonder Bell"/>
        <s v="Candy Red"/>
      </sharedItems>
    </cacheField>
    <cacheField name="Planting Materials" numFmtId="0">
      <sharedItems count="10">
        <s v="Seedling"/>
        <s v="Cutting"/>
        <s v="Tray"/>
        <s v="Cuttings"/>
        <s v="Seedlings"/>
        <s v="Harvest"/>
        <s v="Sucker"/>
        <s v="Airlayer"/>
        <s v="Fruits"/>
        <s v="Trays"/>
      </sharedItems>
    </cacheField>
    <cacheField name="QTY" numFmtId="0">
      <sharedItems containsSemiMixedTypes="0" containsString="0" containsNumber="1" containsInteger="1" minValue="1" maxValue="400"/>
    </cacheField>
    <cacheField name="Unit Price" numFmtId="2">
      <sharedItems containsSemiMixedTypes="0" containsString="0" containsNumber="1" minValue="0.2" maxValue="13"/>
    </cacheField>
    <cacheField name="Total Price " numFmtId="0">
      <sharedItems containsSemiMixedTypes="0" containsString="0" containsNumber="1" containsInteger="1" minValue="1" maxValue="18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072">
  <r>
    <d v="2025-07-01T00:00:00"/>
    <s v="Fata"/>
    <s v="Male"/>
    <s v="Afega"/>
    <n v="0"/>
    <s v="Nuu"/>
    <x v="0"/>
    <x v="0"/>
    <x v="0"/>
    <x v="0"/>
    <x v="0"/>
    <n v="200"/>
    <n v="0.2"/>
    <n v="40"/>
  </r>
  <r>
    <d v="2025-10-01T00:00:00"/>
    <s v="Papalii"/>
    <s v="Male"/>
    <s v="Puapua/Savaii"/>
    <n v="0"/>
    <s v="Nuu"/>
    <x v="0"/>
    <x v="0"/>
    <x v="0"/>
    <x v="0"/>
    <x v="0"/>
    <n v="300"/>
    <n v="0.2"/>
    <n v="60"/>
  </r>
  <r>
    <d v="2025-10-02T00:00:00"/>
    <s v="Papalii"/>
    <s v="Male"/>
    <s v="Puapua/Savaii"/>
    <n v="0"/>
    <s v="Nuu"/>
    <x v="1"/>
    <x v="1"/>
    <x v="1"/>
    <x v="1"/>
    <x v="0"/>
    <n v="10"/>
    <n v="4"/>
    <n v="40"/>
  </r>
  <r>
    <s v="13/1/2025"/>
    <s v="James"/>
    <s v="Male"/>
    <s v="Falelatai"/>
    <n v="0"/>
    <s v="Nuu"/>
    <x v="2"/>
    <x v="2"/>
    <x v="2"/>
    <x v="2"/>
    <x v="0"/>
    <n v="2"/>
    <n v="1"/>
    <n v="2"/>
  </r>
  <r>
    <s v="13/1/2025"/>
    <s v="James"/>
    <s v="Male"/>
    <s v="Falelatai"/>
    <n v="0"/>
    <s v="Nuu"/>
    <x v="2"/>
    <x v="3"/>
    <x v="3"/>
    <x v="3"/>
    <x v="0"/>
    <n v="1"/>
    <n v="1"/>
    <n v="1"/>
  </r>
  <r>
    <s v="13/1/2025"/>
    <s v="James"/>
    <s v="Male"/>
    <s v="Falelatai"/>
    <n v="0"/>
    <s v="Nuu"/>
    <x v="2"/>
    <x v="4"/>
    <x v="4"/>
    <x v="4"/>
    <x v="0"/>
    <n v="1"/>
    <n v="1"/>
    <n v="1"/>
  </r>
  <r>
    <s v="13/1/2025"/>
    <s v="James"/>
    <s v="Male"/>
    <s v="Falelatai"/>
    <n v="0"/>
    <s v="Nuu"/>
    <x v="2"/>
    <x v="5"/>
    <x v="5"/>
    <x v="5"/>
    <x v="0"/>
    <n v="2"/>
    <n v="1"/>
    <n v="2"/>
  </r>
  <r>
    <s v="13/1/2025"/>
    <s v="Papalii"/>
    <s v="Male"/>
    <s v="Apia"/>
    <n v="0"/>
    <s v="Nuu"/>
    <x v="2"/>
    <x v="6"/>
    <x v="6"/>
    <x v="6"/>
    <x v="0"/>
    <n v="5"/>
    <n v="1"/>
    <n v="5"/>
  </r>
  <r>
    <s v="13/1/2025"/>
    <s v="Via"/>
    <s v="Female"/>
    <s v="Aleisa"/>
    <n v="0"/>
    <s v="Nuu"/>
    <x v="0"/>
    <x v="0"/>
    <x v="0"/>
    <x v="0"/>
    <x v="0"/>
    <n v="25"/>
    <n v="0.2"/>
    <n v="5"/>
  </r>
  <r>
    <s v="13/1/2025"/>
    <s v="Segi. Richard"/>
    <s v="Male"/>
    <s v="Afega"/>
    <n v="0"/>
    <s v="Nuu"/>
    <x v="0"/>
    <x v="0"/>
    <x v="0"/>
    <x v="0"/>
    <x v="0"/>
    <n v="50"/>
    <n v="0.2"/>
    <n v="10"/>
  </r>
  <r>
    <s v="13/1/2025"/>
    <s v="Ati Tala Gauta"/>
    <s v="Male"/>
    <s v="Vaitele"/>
    <n v="0"/>
    <s v="Nuu"/>
    <x v="0"/>
    <x v="0"/>
    <x v="0"/>
    <x v="0"/>
    <x v="0"/>
    <n v="50"/>
    <n v="0.2"/>
    <n v="10"/>
  </r>
  <r>
    <s v="14/1/2025"/>
    <s v="Atitala Maeu"/>
    <s v="Male"/>
    <s v="Vaitele"/>
    <n v="0"/>
    <s v="Nuu"/>
    <x v="0"/>
    <x v="7"/>
    <x v="7"/>
    <x v="7"/>
    <x v="0"/>
    <n v="40"/>
    <n v="0.2"/>
    <n v="8"/>
  </r>
  <r>
    <s v="14/1/2025"/>
    <s v="Sita"/>
    <s v="Male"/>
    <s v="Ululoloa"/>
    <n v="0"/>
    <s v="Nuu"/>
    <x v="3"/>
    <x v="8"/>
    <x v="8"/>
    <x v="8"/>
    <x v="0"/>
    <n v="10"/>
    <n v="1"/>
    <n v="10"/>
  </r>
  <r>
    <s v="14/1/2025"/>
    <s v="Sita"/>
    <s v="Male"/>
    <s v="Ululoloa"/>
    <n v="0"/>
    <s v="Nuu"/>
    <x v="3"/>
    <x v="9"/>
    <x v="9"/>
    <x v="9"/>
    <x v="0"/>
    <n v="4"/>
    <n v="1"/>
    <n v="4"/>
  </r>
  <r>
    <s v="14/1/2025"/>
    <s v="Nia"/>
    <s v="Female"/>
    <s v="Apia"/>
    <n v="0"/>
    <s v="Nuu"/>
    <x v="2"/>
    <x v="6"/>
    <x v="6"/>
    <x v="6"/>
    <x v="0"/>
    <n v="3"/>
    <n v="1"/>
    <n v="3"/>
  </r>
  <r>
    <s v="14/1/2025"/>
    <s v="James"/>
    <s v="Male"/>
    <s v="Falelatai"/>
    <n v="0"/>
    <s v="Nuu"/>
    <x v="2"/>
    <x v="4"/>
    <x v="4"/>
    <x v="4"/>
    <x v="0"/>
    <n v="4"/>
    <n v="1"/>
    <n v="4"/>
  </r>
  <r>
    <s v="14/1/2025"/>
    <s v="Eshanghi"/>
    <s v="Male"/>
    <s v="Afiamalu"/>
    <n v="0"/>
    <s v="Nuu"/>
    <x v="2"/>
    <x v="10"/>
    <x v="10"/>
    <x v="10"/>
    <x v="0"/>
    <n v="40"/>
    <n v="1"/>
    <n v="40"/>
  </r>
  <r>
    <s v="14/1/2025"/>
    <s v="Dion"/>
    <s v="Male"/>
    <s v="Vaoala"/>
    <n v="0"/>
    <s v="Nuu"/>
    <x v="2"/>
    <x v="11"/>
    <x v="11"/>
    <x v="11"/>
    <x v="0"/>
    <n v="2"/>
    <n v="6"/>
    <n v="12"/>
  </r>
  <r>
    <s v="15/1/2025"/>
    <s v="Sita"/>
    <s v="Female"/>
    <s v="Ululoloa"/>
    <n v="0"/>
    <s v="Nuu"/>
    <x v="2"/>
    <x v="11"/>
    <x v="11"/>
    <x v="11"/>
    <x v="0"/>
    <n v="4"/>
    <n v="6"/>
    <n v="24"/>
  </r>
  <r>
    <s v="15/1/2025"/>
    <s v="Sita"/>
    <s v="Female"/>
    <s v="Ululoloa"/>
    <n v="0"/>
    <s v="Nuu"/>
    <x v="2"/>
    <x v="12"/>
    <x v="12"/>
    <x v="12"/>
    <x v="1"/>
    <n v="6"/>
    <n v="5"/>
    <n v="30"/>
  </r>
  <r>
    <s v="15/1/2025"/>
    <s v="Sita"/>
    <s v="Female"/>
    <s v="Ululoloa"/>
    <n v="0"/>
    <s v="Nuu"/>
    <x v="2"/>
    <x v="2"/>
    <x v="2"/>
    <x v="2"/>
    <x v="0"/>
    <n v="4"/>
    <n v="1"/>
    <n v="4"/>
  </r>
  <r>
    <s v="16/1/2025"/>
    <s v="Diana"/>
    <s v="Female"/>
    <s v="Aleisa"/>
    <n v="0"/>
    <s v="Nuu"/>
    <x v="4"/>
    <x v="13"/>
    <x v="13"/>
    <x v="13"/>
    <x v="0"/>
    <n v="50"/>
    <n v="1"/>
    <n v="50"/>
  </r>
  <r>
    <s v="16/1/2025"/>
    <s v="Patau Vee"/>
    <s v="Male"/>
    <s v="Vaimoso"/>
    <n v="0"/>
    <s v="Nuu"/>
    <x v="5"/>
    <x v="14"/>
    <x v="14"/>
    <x v="14"/>
    <x v="0"/>
    <n v="150"/>
    <n v="1"/>
    <n v="150"/>
  </r>
  <r>
    <s v="16/1/2025"/>
    <s v="Patau Vee"/>
    <s v="Male"/>
    <s v="Vaimoso"/>
    <n v="0"/>
    <s v="Nuu"/>
    <x v="5"/>
    <x v="15"/>
    <x v="15"/>
    <x v="15"/>
    <x v="0"/>
    <n v="50"/>
    <n v="1"/>
    <n v="50"/>
  </r>
  <r>
    <s v="16/1/2025"/>
    <s v="Patau"/>
    <s v="Male"/>
    <s v="Vaimoso"/>
    <n v="0"/>
    <s v="Nuu"/>
    <x v="2"/>
    <x v="6"/>
    <x v="6"/>
    <x v="16"/>
    <x v="0"/>
    <n v="1"/>
    <n v="1"/>
    <n v="1"/>
  </r>
  <r>
    <s v="16/1/2025"/>
    <s v="Patau"/>
    <s v="Male"/>
    <s v="Vaimoso"/>
    <n v="0"/>
    <s v="Nuu"/>
    <x v="2"/>
    <x v="3"/>
    <x v="3"/>
    <x v="3"/>
    <x v="0"/>
    <n v="1"/>
    <n v="1"/>
    <n v="1"/>
  </r>
  <r>
    <s v="16/1/2025"/>
    <s v="Patau"/>
    <s v="Male"/>
    <s v="Vaimoso"/>
    <n v="0"/>
    <s v="Nuu"/>
    <x v="2"/>
    <x v="16"/>
    <x v="16"/>
    <x v="17"/>
    <x v="0"/>
    <n v="1"/>
    <n v="1"/>
    <n v="1"/>
  </r>
  <r>
    <s v="16/1/2025"/>
    <s v="John"/>
    <s v="Male"/>
    <s v="Samusu"/>
    <n v="0"/>
    <s v="Nuu"/>
    <x v="2"/>
    <x v="2"/>
    <x v="2"/>
    <x v="2"/>
    <x v="0"/>
    <n v="5"/>
    <n v="1"/>
    <n v="5"/>
  </r>
  <r>
    <s v="16/1/2025"/>
    <s v="John"/>
    <s v="Male"/>
    <s v="Samusu"/>
    <n v="0"/>
    <s v="Nuu"/>
    <x v="2"/>
    <x v="17"/>
    <x v="17"/>
    <x v="18"/>
    <x v="0"/>
    <n v="5"/>
    <n v="1"/>
    <n v="5"/>
  </r>
  <r>
    <s v="16/1/2025"/>
    <s v="John"/>
    <s v="Male"/>
    <s v="Samusu"/>
    <n v="0"/>
    <s v="Nuu"/>
    <x v="2"/>
    <x v="6"/>
    <x v="6"/>
    <x v="16"/>
    <x v="0"/>
    <n v="5"/>
    <n v="1"/>
    <n v="5"/>
  </r>
  <r>
    <s v="17/1/2025"/>
    <s v="Luafitu"/>
    <s v="Male"/>
    <s v="Tuanai"/>
    <n v="0"/>
    <s v="Nuu"/>
    <x v="5"/>
    <x v="14"/>
    <x v="14"/>
    <x v="14"/>
    <x v="0"/>
    <n v="30"/>
    <n v="1"/>
    <n v="30"/>
  </r>
  <r>
    <s v="17/1/2025"/>
    <s v="Toomaga Saele"/>
    <s v="Male"/>
    <s v="Falelatai"/>
    <n v="0"/>
    <s v="Nuu"/>
    <x v="5"/>
    <x v="18"/>
    <x v="18"/>
    <x v="19"/>
    <x v="0"/>
    <n v="20"/>
    <n v="1"/>
    <n v="20"/>
  </r>
  <r>
    <s v="17/1/2025"/>
    <s v="Lavania"/>
    <s v="Female"/>
    <s v="Moamoa fou"/>
    <n v="0"/>
    <s v="Nuu"/>
    <x v="5"/>
    <x v="19"/>
    <x v="19"/>
    <x v="20"/>
    <x v="0"/>
    <n v="50"/>
    <n v="1"/>
    <n v="50"/>
  </r>
  <r>
    <s v="17/1/2025"/>
    <s v="Atenai"/>
    <s v="Female"/>
    <s v="Lotofaga Safata"/>
    <n v="0"/>
    <s v="Nuu"/>
    <x v="5"/>
    <x v="20"/>
    <x v="20"/>
    <x v="21"/>
    <x v="2"/>
    <n v="1"/>
    <n v="10"/>
    <n v="10"/>
  </r>
  <r>
    <s v="17/1/2025"/>
    <s v="Atenai"/>
    <s v="Female"/>
    <s v="Lotofaga Safata"/>
    <n v="0"/>
    <s v="Nuu"/>
    <x v="5"/>
    <x v="21"/>
    <x v="21"/>
    <x v="22"/>
    <x v="2"/>
    <n v="1"/>
    <n v="10"/>
    <n v="10"/>
  </r>
  <r>
    <s v="17/1/2025"/>
    <s v="Atenai"/>
    <s v="Female"/>
    <s v="Lotofaga Safata"/>
    <n v="0"/>
    <s v="Nuu"/>
    <x v="5"/>
    <x v="14"/>
    <x v="14"/>
    <x v="14"/>
    <x v="0"/>
    <n v="12"/>
    <n v="1"/>
    <n v="12"/>
  </r>
  <r>
    <s v="17/1/2025"/>
    <s v="Nia"/>
    <s v="Female"/>
    <s v="Vaimoso"/>
    <n v="0"/>
    <s v="Nuu"/>
    <x v="2"/>
    <x v="2"/>
    <x v="2"/>
    <x v="2"/>
    <x v="0"/>
    <n v="8"/>
    <n v="1"/>
    <n v="8"/>
  </r>
  <r>
    <s v="17/1/2025"/>
    <s v="Ola. Aiga"/>
    <s v="Male"/>
    <s v="Fagaloa"/>
    <n v="0"/>
    <s v="Nuu"/>
    <x v="0"/>
    <x v="0"/>
    <x v="0"/>
    <x v="0"/>
    <x v="0"/>
    <n v="30"/>
    <n v="0.2"/>
    <n v="6"/>
  </r>
  <r>
    <s v="18/1/2025"/>
    <s v="Malo"/>
    <s v="Male"/>
    <s v="Vaitele"/>
    <n v="0"/>
    <s v="Nuu"/>
    <x v="2"/>
    <x v="6"/>
    <x v="6"/>
    <x v="16"/>
    <x v="1"/>
    <n v="1"/>
    <n v="6"/>
    <n v="6"/>
  </r>
  <r>
    <s v="18/1/2025"/>
    <s v="Sita"/>
    <s v="Female"/>
    <s v="Aele"/>
    <n v="0"/>
    <s v="Nuu"/>
    <x v="2"/>
    <x v="6"/>
    <x v="6"/>
    <x v="16"/>
    <x v="1"/>
    <n v="5"/>
    <n v="6"/>
    <n v="30"/>
  </r>
  <r>
    <s v="20/1/2025"/>
    <s v="Vaa"/>
    <s v="Male"/>
    <s v="Tiapapata"/>
    <n v="0"/>
    <s v="Nuu"/>
    <x v="5"/>
    <x v="20"/>
    <x v="20"/>
    <x v="21"/>
    <x v="2"/>
    <n v="2"/>
    <n v="13"/>
    <n v="26"/>
  </r>
  <r>
    <s v="20/1/2025"/>
    <s v="Ane"/>
    <s v="Female"/>
    <s v="Magiagi"/>
    <n v="0"/>
    <s v="Nuu"/>
    <x v="5"/>
    <x v="14"/>
    <x v="14"/>
    <x v="14"/>
    <x v="0"/>
    <n v="2"/>
    <n v="1"/>
    <n v="2"/>
  </r>
  <r>
    <s v="20/1/2025"/>
    <s v="Ane"/>
    <s v="Female"/>
    <s v="Magiagi"/>
    <n v="0"/>
    <s v="Nuu"/>
    <x v="5"/>
    <x v="18"/>
    <x v="18"/>
    <x v="19"/>
    <x v="0"/>
    <n v="2"/>
    <n v="1"/>
    <n v="2"/>
  </r>
  <r>
    <s v="20/1/2025"/>
    <s v="Ane"/>
    <s v="Female"/>
    <s v="Magiagi"/>
    <n v="0"/>
    <s v="Nuu"/>
    <x v="5"/>
    <x v="15"/>
    <x v="15"/>
    <x v="15"/>
    <x v="0"/>
    <n v="4"/>
    <n v="1"/>
    <n v="4"/>
  </r>
  <r>
    <s v="20/1/2025"/>
    <s v="Ane"/>
    <s v="Female"/>
    <s v="Magiagi"/>
    <n v="0"/>
    <s v="Nuu"/>
    <x v="4"/>
    <x v="13"/>
    <x v="13"/>
    <x v="13"/>
    <x v="0"/>
    <n v="2"/>
    <n v="1"/>
    <n v="2"/>
  </r>
  <r>
    <s v="20/1/2025"/>
    <s v="Ane"/>
    <s v="Female"/>
    <s v="Magiagi"/>
    <n v="0"/>
    <s v="Nuu"/>
    <x v="5"/>
    <x v="19"/>
    <x v="19"/>
    <x v="20"/>
    <x v="0"/>
    <n v="5"/>
    <n v="1"/>
    <n v="5"/>
  </r>
  <r>
    <s v="20/1/2025"/>
    <s v="Siaosi Aiono"/>
    <s v="Male"/>
    <s v="Fasitoo uta"/>
    <n v="0"/>
    <s v="Nuu"/>
    <x v="5"/>
    <x v="20"/>
    <x v="20"/>
    <x v="21"/>
    <x v="2"/>
    <n v="4"/>
    <n v="13"/>
    <n v="52"/>
  </r>
  <r>
    <s v="20/1/2025"/>
    <s v="Ane"/>
    <s v="Female"/>
    <s v="Nuu"/>
    <n v="0"/>
    <s v="Nuu"/>
    <x v="0"/>
    <x v="0"/>
    <x v="0"/>
    <x v="0"/>
    <x v="0"/>
    <n v="5"/>
    <n v="0.2"/>
    <n v="1"/>
  </r>
  <r>
    <s v="20/1/2025"/>
    <s v="Ane"/>
    <s v="Female"/>
    <s v="Nuu"/>
    <n v="0"/>
    <s v="Nuu"/>
    <x v="3"/>
    <x v="8"/>
    <x v="8"/>
    <x v="23"/>
    <x v="0"/>
    <n v="2"/>
    <n v="1"/>
    <n v="2"/>
  </r>
  <r>
    <s v="20/1/2027"/>
    <s v="Ane"/>
    <s v="Female"/>
    <s v="Nuu"/>
    <n v="0"/>
    <s v="Nuu"/>
    <x v="3"/>
    <x v="22"/>
    <x v="22"/>
    <x v="24"/>
    <x v="3"/>
    <n v="1"/>
    <n v="1"/>
    <n v="1"/>
  </r>
  <r>
    <s v="21/1/2025"/>
    <s v="Matau"/>
    <s v="Male"/>
    <s v="Falemauga"/>
    <n v="7518921"/>
    <s v="Nuu"/>
    <x v="5"/>
    <x v="14"/>
    <x v="14"/>
    <x v="14"/>
    <x v="0"/>
    <n v="10"/>
    <n v="1"/>
    <n v="10"/>
  </r>
  <r>
    <s v="21/1/2025"/>
    <s v="Matau"/>
    <s v="Male"/>
    <s v="Falemauga"/>
    <n v="7518921"/>
    <s v="Nuu"/>
    <x v="5"/>
    <x v="20"/>
    <x v="20"/>
    <x v="21"/>
    <x v="2"/>
    <n v="3"/>
    <n v="13"/>
    <n v="39"/>
  </r>
  <r>
    <s v="21/1/2025"/>
    <s v="Tala Brown"/>
    <s v="Male"/>
    <s v="Vaitele"/>
    <n v="7272204"/>
    <s v="Nuu"/>
    <x v="5"/>
    <x v="15"/>
    <x v="15"/>
    <x v="15"/>
    <x v="0"/>
    <n v="10"/>
    <n v="1"/>
    <n v="10"/>
  </r>
  <r>
    <s v="21/1/2025"/>
    <s v="Tala Brown"/>
    <s v="Male"/>
    <s v="Vaitele"/>
    <n v="7272204"/>
    <s v="Nuu"/>
    <x v="5"/>
    <x v="14"/>
    <x v="14"/>
    <x v="14"/>
    <x v="0"/>
    <n v="10"/>
    <n v="1"/>
    <n v="10"/>
  </r>
  <r>
    <s v="21/1/2025"/>
    <s v="Tala Brown"/>
    <s v="Male"/>
    <s v="Vaitele"/>
    <n v="7272204"/>
    <s v="Nuu"/>
    <x v="5"/>
    <x v="20"/>
    <x v="20"/>
    <x v="21"/>
    <x v="2"/>
    <n v="2"/>
    <n v="13"/>
    <n v="26"/>
  </r>
  <r>
    <s v="21/2/2025"/>
    <s v="Peter"/>
    <s v="Male"/>
    <s v="Vaitele"/>
    <n v="7280124"/>
    <s v="Nuu"/>
    <x v="5"/>
    <x v="14"/>
    <x v="14"/>
    <x v="14"/>
    <x v="0"/>
    <n v="10"/>
    <n v="1"/>
    <n v="10"/>
  </r>
  <r>
    <s v="21/1/2025"/>
    <s v="Faafetai"/>
    <s v="Male"/>
    <s v="Tuanai"/>
    <n v="7270908"/>
    <s v="Nuu"/>
    <x v="5"/>
    <x v="15"/>
    <x v="15"/>
    <x v="15"/>
    <x v="0"/>
    <n v="10"/>
    <n v="1"/>
    <n v="10"/>
  </r>
  <r>
    <s v="21/1/2025"/>
    <s v="Faafetai"/>
    <s v="Male"/>
    <s v="Tuanai"/>
    <n v="7270908"/>
    <s v="Nuu"/>
    <x v="5"/>
    <x v="14"/>
    <x v="14"/>
    <x v="14"/>
    <x v="0"/>
    <n v="10"/>
    <n v="1"/>
    <n v="10"/>
  </r>
  <r>
    <s v="21/1/2025"/>
    <s v="Faafetai"/>
    <s v="Male"/>
    <s v="Tuanai"/>
    <n v="7270908"/>
    <s v="Nuu"/>
    <x v="5"/>
    <x v="20"/>
    <x v="20"/>
    <x v="21"/>
    <x v="2"/>
    <n v="1"/>
    <n v="13"/>
    <n v="13"/>
  </r>
  <r>
    <s v="21/1/2025"/>
    <s v="Faafetai"/>
    <s v="Male"/>
    <s v="Tuanai"/>
    <n v="7270908"/>
    <s v="Nuu"/>
    <x v="5"/>
    <x v="23"/>
    <x v="23"/>
    <x v="25"/>
    <x v="0"/>
    <n v="10"/>
    <n v="1"/>
    <n v="10"/>
  </r>
  <r>
    <s v="21/1/2025"/>
    <s v="Faafetai"/>
    <s v="Male"/>
    <s v="Tuanai"/>
    <n v="7270908"/>
    <s v="Nuu"/>
    <x v="5"/>
    <x v="21"/>
    <x v="21"/>
    <x v="22"/>
    <x v="2"/>
    <n v="1"/>
    <n v="13"/>
    <n v="13"/>
  </r>
  <r>
    <s v="21/1/2025"/>
    <s v="Fereti"/>
    <s v="Male"/>
    <s v="Lefaga"/>
    <n v="7758384"/>
    <s v="Nuu"/>
    <x v="5"/>
    <x v="24"/>
    <x v="24"/>
    <x v="26"/>
    <x v="4"/>
    <n v="10"/>
    <n v="1"/>
    <n v="10"/>
  </r>
  <r>
    <s v="21/1/2025"/>
    <s v="Fereti"/>
    <s v="Male"/>
    <s v="Lefaga"/>
    <n v="7758384"/>
    <s v="Nuu"/>
    <x v="5"/>
    <x v="25"/>
    <x v="25"/>
    <x v="27"/>
    <x v="0"/>
    <n v="10"/>
    <n v="1"/>
    <n v="10"/>
  </r>
  <r>
    <s v="21/1/2025"/>
    <s v="Fereti"/>
    <s v="Male"/>
    <s v="Lefaga"/>
    <n v="7758384"/>
    <s v="Nuu"/>
    <x v="4"/>
    <x v="13"/>
    <x v="13"/>
    <x v="13"/>
    <x v="0"/>
    <n v="5"/>
    <n v="1"/>
    <n v="5"/>
  </r>
  <r>
    <s v="21/1/2025"/>
    <s v="Farani"/>
    <s v="Male"/>
    <s v="Tufulele"/>
    <n v="7788629"/>
    <s v="Nuu"/>
    <x v="5"/>
    <x v="14"/>
    <x v="14"/>
    <x v="14"/>
    <x v="0"/>
    <n v="70"/>
    <n v="1"/>
    <n v="70"/>
  </r>
  <r>
    <s v="21/1/2025"/>
    <s v="Ane"/>
    <s v="Female"/>
    <s v="Nuu"/>
    <n v="0"/>
    <s v="Nuu"/>
    <x v="2"/>
    <x v="26"/>
    <x v="26"/>
    <x v="28"/>
    <x v="0"/>
    <n v="3"/>
    <n v="1"/>
    <n v="3"/>
  </r>
  <r>
    <s v="22/1/2025"/>
    <s v="Lokeni"/>
    <s v="Male"/>
    <s v="Nuu"/>
    <n v="0"/>
    <s v="Nuu"/>
    <x v="5"/>
    <x v="18"/>
    <x v="18"/>
    <x v="19"/>
    <x v="0"/>
    <n v="20"/>
    <n v="1"/>
    <n v="20"/>
  </r>
  <r>
    <s v="22/1/2025"/>
    <s v="Paulo"/>
    <s v="Male"/>
    <s v="Toamua"/>
    <n v="0"/>
    <s v="Nuu"/>
    <x v="5"/>
    <x v="18"/>
    <x v="18"/>
    <x v="19"/>
    <x v="0"/>
    <n v="1"/>
    <n v="1"/>
    <n v="1"/>
  </r>
  <r>
    <s v="22/1/2025"/>
    <s v="Paulo"/>
    <s v="Male"/>
    <s v="Toamua"/>
    <n v="0"/>
    <s v="Nuu"/>
    <x v="5"/>
    <x v="14"/>
    <x v="14"/>
    <x v="14"/>
    <x v="0"/>
    <n v="5"/>
    <n v="1"/>
    <n v="5"/>
  </r>
  <r>
    <s v="22/1/2025"/>
    <s v="Paulo"/>
    <s v="Male"/>
    <s v="Toamua"/>
    <n v="0"/>
    <s v="Nuu"/>
    <x v="5"/>
    <x v="15"/>
    <x v="15"/>
    <x v="15"/>
    <x v="0"/>
    <n v="5"/>
    <n v="1"/>
    <n v="5"/>
  </r>
  <r>
    <s v="22/1/2025"/>
    <s v="Paulo"/>
    <s v="Male"/>
    <s v="Toamua"/>
    <n v="0"/>
    <s v="Nuu"/>
    <x v="5"/>
    <x v="25"/>
    <x v="25"/>
    <x v="27"/>
    <x v="0"/>
    <n v="3"/>
    <n v="1"/>
    <n v="3"/>
  </r>
  <r>
    <s v="22/1/2025"/>
    <s v="Mark"/>
    <s v="Male"/>
    <s v="Saanapu"/>
    <n v="7647955"/>
    <s v="Nuu"/>
    <x v="5"/>
    <x v="20"/>
    <x v="20"/>
    <x v="21"/>
    <x v="2"/>
    <n v="4"/>
    <n v="13"/>
    <n v="52"/>
  </r>
  <r>
    <s v="22/1/2025"/>
    <s v="Faafetai"/>
    <s v="Male"/>
    <s v="Tuanai"/>
    <n v="0"/>
    <s v="Nuu"/>
    <x v="2"/>
    <x v="6"/>
    <x v="6"/>
    <x v="16"/>
    <x v="1"/>
    <n v="2"/>
    <n v="6"/>
    <n v="12"/>
  </r>
  <r>
    <s v="23/1/2025"/>
    <s v="Patau Vee"/>
    <s v="Male"/>
    <s v="Vaimoso"/>
    <n v="0"/>
    <s v="Nuu"/>
    <x v="5"/>
    <x v="20"/>
    <x v="20"/>
    <x v="21"/>
    <x v="2"/>
    <n v="3"/>
    <n v="13"/>
    <n v="39"/>
  </r>
  <r>
    <s v="23/1/2025"/>
    <s v="Sio"/>
    <s v="Male"/>
    <s v="Vailele"/>
    <n v="0"/>
    <s v="Nuu"/>
    <x v="5"/>
    <x v="20"/>
    <x v="20"/>
    <x v="21"/>
    <x v="2"/>
    <n v="1"/>
    <n v="13"/>
    <n v="13"/>
  </r>
  <r>
    <s v="23/1/2025"/>
    <s v="Kerisimasi"/>
    <s v="Male"/>
    <s v="Falelauniu"/>
    <n v="7259967"/>
    <s v="Nuu"/>
    <x v="5"/>
    <x v="15"/>
    <x v="15"/>
    <x v="15"/>
    <x v="0"/>
    <n v="10"/>
    <n v="1"/>
    <n v="10"/>
  </r>
  <r>
    <s v="23/1/2025"/>
    <s v="Kerisimasi"/>
    <s v="Male"/>
    <s v="Falelauniu"/>
    <n v="7259967"/>
    <s v="Nuu"/>
    <x v="5"/>
    <x v="19"/>
    <x v="19"/>
    <x v="20"/>
    <x v="0"/>
    <n v="10"/>
    <n v="1"/>
    <n v="10"/>
  </r>
  <r>
    <s v="23/1/2025"/>
    <s v="Kerisimasi"/>
    <s v="Male"/>
    <s v="Falelauniu"/>
    <n v="7259967"/>
    <s v="Nuu"/>
    <x v="5"/>
    <x v="21"/>
    <x v="21"/>
    <x v="22"/>
    <x v="2"/>
    <n v="1"/>
    <n v="10"/>
    <n v="10"/>
  </r>
  <r>
    <s v="23/1/2025"/>
    <s v="Simea Avei"/>
    <s v="Female"/>
    <s v="Afega"/>
    <n v="0"/>
    <s v="Nuu"/>
    <x v="5"/>
    <x v="15"/>
    <x v="15"/>
    <x v="15"/>
    <x v="0"/>
    <n v="10"/>
    <n v="1"/>
    <n v="10"/>
  </r>
  <r>
    <s v="23/1/2025"/>
    <s v="Simea Avei"/>
    <s v="Female"/>
    <s v="Afega"/>
    <n v="0"/>
    <s v="Nuu"/>
    <x v="5"/>
    <x v="19"/>
    <x v="19"/>
    <x v="20"/>
    <x v="0"/>
    <n v="10"/>
    <n v="1"/>
    <n v="10"/>
  </r>
  <r>
    <s v="23/1/2025"/>
    <s v="Simea Avei"/>
    <s v="Female"/>
    <s v="Afega"/>
    <n v="0"/>
    <s v="Nuu"/>
    <x v="5"/>
    <x v="23"/>
    <x v="23"/>
    <x v="25"/>
    <x v="0"/>
    <n v="10"/>
    <n v="1"/>
    <n v="10"/>
  </r>
  <r>
    <s v="23/1/2025"/>
    <s v="Simea Avei"/>
    <s v="Female"/>
    <s v="Afega"/>
    <n v="0"/>
    <s v="Nuu"/>
    <x v="5"/>
    <x v="25"/>
    <x v="25"/>
    <x v="27"/>
    <x v="0"/>
    <n v="10"/>
    <n v="1"/>
    <n v="10"/>
  </r>
  <r>
    <s v="23/1/2025"/>
    <s v="Simea Avei"/>
    <s v="Female"/>
    <s v="Afega"/>
    <n v="0"/>
    <s v="Nuu"/>
    <x v="5"/>
    <x v="18"/>
    <x v="18"/>
    <x v="19"/>
    <x v="0"/>
    <n v="5"/>
    <n v="1"/>
    <n v="5"/>
  </r>
  <r>
    <s v="23/1/2025"/>
    <s v="Simea Avei"/>
    <s v="Female"/>
    <s v="Afega"/>
    <n v="0"/>
    <s v="Nuu"/>
    <x v="5"/>
    <x v="20"/>
    <x v="20"/>
    <x v="21"/>
    <x v="2"/>
    <n v="1"/>
    <n v="13"/>
    <n v="13"/>
  </r>
  <r>
    <s v="23/1/2025"/>
    <s v="Simea Avei"/>
    <s v="Female"/>
    <s v="Afega"/>
    <n v="0"/>
    <s v="Nuu"/>
    <x v="5"/>
    <x v="21"/>
    <x v="21"/>
    <x v="22"/>
    <x v="2"/>
    <n v="1"/>
    <n v="13"/>
    <n v="13"/>
  </r>
  <r>
    <s v="23/1/2025"/>
    <s v="Pele"/>
    <s v="Female"/>
    <s v="Vaiusu"/>
    <n v="0"/>
    <s v="Nuu"/>
    <x v="2"/>
    <x v="10"/>
    <x v="10"/>
    <x v="10"/>
    <x v="0"/>
    <n v="3"/>
    <n v="1"/>
    <n v="3"/>
  </r>
  <r>
    <s v="23/1/2025"/>
    <s v="Pele"/>
    <s v="Female"/>
    <s v="Vaiusu"/>
    <n v="0"/>
    <s v="Nuu"/>
    <x v="2"/>
    <x v="2"/>
    <x v="2"/>
    <x v="2"/>
    <x v="0"/>
    <n v="2"/>
    <n v="1"/>
    <n v="2"/>
  </r>
  <r>
    <s v="23/1/2025"/>
    <s v="Pele"/>
    <s v="Female"/>
    <s v="Vaiusu"/>
    <n v="0"/>
    <s v="Nuu"/>
    <x v="2"/>
    <x v="3"/>
    <x v="3"/>
    <x v="3"/>
    <x v="0"/>
    <n v="3"/>
    <n v="1"/>
    <n v="3"/>
  </r>
  <r>
    <s v="23/1/2025"/>
    <s v="Pele"/>
    <s v="Female"/>
    <s v="Vaiusu"/>
    <n v="0"/>
    <s v="Nuu"/>
    <x v="2"/>
    <x v="16"/>
    <x v="16"/>
    <x v="17"/>
    <x v="0"/>
    <n v="1"/>
    <n v="1"/>
    <n v="1"/>
  </r>
  <r>
    <s v="23/1/2025"/>
    <s v="Pele"/>
    <s v="Female"/>
    <s v="Vaiusu"/>
    <n v="0"/>
    <s v="Nuu"/>
    <x v="2"/>
    <x v="27"/>
    <x v="27"/>
    <x v="29"/>
    <x v="0"/>
    <n v="1"/>
    <n v="1"/>
    <n v="1"/>
  </r>
  <r>
    <s v="23/1/2025"/>
    <s v="Pele"/>
    <s v="Female"/>
    <s v="Vaiusu"/>
    <n v="0"/>
    <s v="Nuu"/>
    <x v="2"/>
    <x v="4"/>
    <x v="4"/>
    <x v="4"/>
    <x v="0"/>
    <n v="2"/>
    <n v="1"/>
    <n v="2"/>
  </r>
  <r>
    <s v="23/1/2025"/>
    <s v="Pele"/>
    <s v="Female"/>
    <s v="Vaiusu"/>
    <n v="0"/>
    <s v="Nuu"/>
    <x v="2"/>
    <x v="6"/>
    <x v="6"/>
    <x v="6"/>
    <x v="0"/>
    <n v="2"/>
    <n v="1"/>
    <n v="2"/>
  </r>
  <r>
    <s v="23/1/2025"/>
    <s v="Pele"/>
    <s v="Female"/>
    <s v="Vaiusu"/>
    <n v="0"/>
    <s v="Nuu"/>
    <x v="2"/>
    <x v="6"/>
    <x v="6"/>
    <x v="16"/>
    <x v="1"/>
    <n v="1"/>
    <n v="6"/>
    <n v="6"/>
  </r>
  <r>
    <s v="23/1/2025"/>
    <s v="Lopa"/>
    <s v="Male"/>
    <s v="Saleapaga"/>
    <n v="0"/>
    <s v="Nuu"/>
    <x v="0"/>
    <x v="0"/>
    <x v="0"/>
    <x v="0"/>
    <x v="0"/>
    <n v="50"/>
    <n v="0.2"/>
    <n v="10"/>
  </r>
  <r>
    <s v="23/1/2025"/>
    <s v="Lopa"/>
    <s v="Male"/>
    <s v="Saleapaga"/>
    <n v="0"/>
    <s v="Nuu"/>
    <x v="3"/>
    <x v="9"/>
    <x v="9"/>
    <x v="9"/>
    <x v="0"/>
    <n v="2"/>
    <n v="1"/>
    <n v="2"/>
  </r>
  <r>
    <s v="23/1/2025"/>
    <s v="Latatuli Lemalu"/>
    <s v="Female"/>
    <s v="Aleisa"/>
    <n v="0"/>
    <s v="Aleisa"/>
    <x v="5"/>
    <x v="24"/>
    <x v="24"/>
    <x v="26"/>
    <x v="5"/>
    <n v="6"/>
    <n v="5"/>
    <n v="30"/>
  </r>
  <r>
    <s v="23/1/2025"/>
    <s v="Ioelu Iosefa"/>
    <s v="Male"/>
    <s v="Nuu"/>
    <n v="0"/>
    <s v="Nuu"/>
    <x v="2"/>
    <x v="28"/>
    <x v="28"/>
    <x v="30"/>
    <x v="5"/>
    <n v="6"/>
    <n v="5"/>
    <n v="30"/>
  </r>
  <r>
    <d v="2025-01-24T00:00:00"/>
    <s v="Sauiluma Ulu"/>
    <s v="Male"/>
    <s v="Poutasi"/>
    <n v="0"/>
    <s v="Poutasi "/>
    <x v="5"/>
    <x v="19"/>
    <x v="19"/>
    <x v="31"/>
    <x v="4"/>
    <n v="15"/>
    <n v="1"/>
    <n v="15"/>
  </r>
  <r>
    <d v="2025-01-24T00:00:00"/>
    <s v="Sauiluma Ulu"/>
    <s v="Male"/>
    <s v="Poutasi"/>
    <n v="0"/>
    <s v="Poutasi "/>
    <x v="5"/>
    <x v="24"/>
    <x v="24"/>
    <x v="26"/>
    <x v="5"/>
    <n v="4"/>
    <n v="5"/>
    <n v="20"/>
  </r>
  <r>
    <d v="2025-01-24T00:00:00"/>
    <s v="Selo Faialaga"/>
    <s v="Male"/>
    <s v="Savaia"/>
    <n v="0"/>
    <s v="Savaia"/>
    <x v="5"/>
    <x v="24"/>
    <x v="24"/>
    <x v="26"/>
    <x v="4"/>
    <n v="12"/>
    <n v="1"/>
    <n v="12"/>
  </r>
  <r>
    <s v="24/1/2025"/>
    <s v="Titi"/>
    <s v="Male"/>
    <s v="Siusega"/>
    <n v="7574482"/>
    <s v="Nuu"/>
    <x v="5"/>
    <x v="25"/>
    <x v="25"/>
    <x v="27"/>
    <x v="0"/>
    <n v="10"/>
    <n v="1"/>
    <n v="10"/>
  </r>
  <r>
    <s v="24/1/2025"/>
    <s v="Titi"/>
    <s v="Male"/>
    <s v="Siusega"/>
    <n v="7574482"/>
    <s v="Nuu"/>
    <x v="5"/>
    <x v="18"/>
    <x v="18"/>
    <x v="19"/>
    <x v="0"/>
    <n v="6"/>
    <n v="1"/>
    <n v="6"/>
  </r>
  <r>
    <s v="24/1/2025"/>
    <s v="Titi"/>
    <s v="Male"/>
    <s v="Siusega"/>
    <n v="7574482"/>
    <s v="Nuu"/>
    <x v="5"/>
    <x v="15"/>
    <x v="15"/>
    <x v="15"/>
    <x v="0"/>
    <n v="6"/>
    <n v="1"/>
    <n v="6"/>
  </r>
  <r>
    <s v="24/1/2025"/>
    <s v="Titi"/>
    <s v="Male"/>
    <s v="Siusega"/>
    <n v="7574482"/>
    <s v="Nuu"/>
    <x v="5"/>
    <x v="23"/>
    <x v="23"/>
    <x v="25"/>
    <x v="0"/>
    <n v="10"/>
    <n v="1"/>
    <n v="10"/>
  </r>
  <r>
    <s v="24/1/2025"/>
    <s v="Titi"/>
    <s v="Male"/>
    <s v="Siusega"/>
    <n v="7574482"/>
    <s v="Nuu"/>
    <x v="5"/>
    <x v="21"/>
    <x v="21"/>
    <x v="22"/>
    <x v="2"/>
    <n v="13"/>
    <n v="13"/>
    <n v="169"/>
  </r>
  <r>
    <s v="24/1/2025"/>
    <s v="Mulitalo"/>
    <s v="Male"/>
    <s v="Aleisa"/>
    <n v="0"/>
    <s v="Nuu"/>
    <x v="5"/>
    <x v="21"/>
    <x v="21"/>
    <x v="22"/>
    <x v="2"/>
    <n v="1"/>
    <n v="13"/>
    <n v="13"/>
  </r>
  <r>
    <s v="24/1/2025"/>
    <s v="Malaefono "/>
    <s v="Male"/>
    <s v="Saleimoa"/>
    <n v="0"/>
    <s v="Nuu"/>
    <x v="5"/>
    <x v="15"/>
    <x v="15"/>
    <x v="15"/>
    <x v="0"/>
    <n v="6"/>
    <n v="1"/>
    <n v="6"/>
  </r>
  <r>
    <s v="24/1/2025"/>
    <s v="Tiatia"/>
    <s v="Male"/>
    <s v="Faleula"/>
    <n v="0"/>
    <s v="Nuu"/>
    <x v="5"/>
    <x v="19"/>
    <x v="19"/>
    <x v="20"/>
    <x v="0"/>
    <n v="10"/>
    <n v="1"/>
    <n v="10"/>
  </r>
  <r>
    <s v="24/1/2025"/>
    <s v="Tiatia"/>
    <s v="Male"/>
    <s v="Faleula"/>
    <n v="0"/>
    <s v="Nuu"/>
    <x v="5"/>
    <x v="29"/>
    <x v="29"/>
    <x v="32"/>
    <x v="0"/>
    <n v="7"/>
    <n v="1"/>
    <n v="7"/>
  </r>
  <r>
    <s v="24/1/2025"/>
    <s v="Tui"/>
    <s v="Male"/>
    <s v="Falealili"/>
    <n v="0"/>
    <s v="Nuu"/>
    <x v="5"/>
    <x v="20"/>
    <x v="20"/>
    <x v="21"/>
    <x v="2"/>
    <n v="1"/>
    <n v="13"/>
    <n v="13"/>
  </r>
  <r>
    <s v="24/1/2025"/>
    <s v="Sani"/>
    <s v="Male"/>
    <s v="Lepa"/>
    <n v="0"/>
    <s v="Nuu"/>
    <x v="2"/>
    <x v="2"/>
    <x v="2"/>
    <x v="2"/>
    <x v="0"/>
    <n v="9"/>
    <n v="1"/>
    <n v="9"/>
  </r>
  <r>
    <s v="24/1/2025"/>
    <s v="Sani"/>
    <s v="Male"/>
    <s v="Lepa"/>
    <n v="0"/>
    <s v="Nuu"/>
    <x v="2"/>
    <x v="4"/>
    <x v="4"/>
    <x v="4"/>
    <x v="0"/>
    <n v="4"/>
    <n v="1"/>
    <n v="4"/>
  </r>
  <r>
    <s v="24/1/2025"/>
    <s v="Simoa"/>
    <s v="Male"/>
    <s v="Afega"/>
    <n v="0"/>
    <s v="Nuu"/>
    <x v="2"/>
    <x v="6"/>
    <x v="6"/>
    <x v="16"/>
    <x v="0"/>
    <n v="5"/>
    <n v="1"/>
    <n v="5"/>
  </r>
  <r>
    <s v="24/1/2025"/>
    <s v="Simoa"/>
    <s v="Male"/>
    <s v="Afega"/>
    <n v="0"/>
    <s v="Nuu"/>
    <x v="2"/>
    <x v="6"/>
    <x v="6"/>
    <x v="6"/>
    <x v="0"/>
    <n v="5"/>
    <n v="1"/>
    <n v="5"/>
  </r>
  <r>
    <s v="24/1/2025"/>
    <s v="Simoa"/>
    <s v="Male"/>
    <s v="Afega"/>
    <n v="0"/>
    <s v="Nuu"/>
    <x v="2"/>
    <x v="2"/>
    <x v="2"/>
    <x v="2"/>
    <x v="0"/>
    <n v="10"/>
    <n v="1"/>
    <n v="10"/>
  </r>
  <r>
    <s v="24/1/2025"/>
    <s v="Simoa"/>
    <s v="Male"/>
    <s v="Afega"/>
    <n v="0"/>
    <s v="Nuu"/>
    <x v="2"/>
    <x v="11"/>
    <x v="11"/>
    <x v="11"/>
    <x v="3"/>
    <n v="5"/>
    <n v="6"/>
    <n v="30"/>
  </r>
  <r>
    <s v="24/1/2025"/>
    <s v="Simoa"/>
    <s v="Male"/>
    <s v="Afega"/>
    <n v="0"/>
    <s v="Nuu"/>
    <x v="2"/>
    <x v="3"/>
    <x v="3"/>
    <x v="3"/>
    <x v="0"/>
    <n v="3"/>
    <n v="1"/>
    <n v="3"/>
  </r>
  <r>
    <s v="24/1/2025"/>
    <s v="Simoa"/>
    <s v="Male"/>
    <s v="Afega"/>
    <n v="0"/>
    <s v="Nuu"/>
    <x v="2"/>
    <x v="26"/>
    <x v="26"/>
    <x v="28"/>
    <x v="0"/>
    <n v="3"/>
    <n v="1"/>
    <n v="3"/>
  </r>
  <r>
    <s v="24/1/2025"/>
    <s v="Titi"/>
    <s v="Male"/>
    <s v="Siusega"/>
    <n v="0"/>
    <s v="Nuu"/>
    <x v="2"/>
    <x v="2"/>
    <x v="2"/>
    <x v="2"/>
    <x v="0"/>
    <n v="3"/>
    <n v="1"/>
    <n v="3"/>
  </r>
  <r>
    <s v="24/1/2025"/>
    <s v="Titi"/>
    <s v="Male"/>
    <s v="Siusega"/>
    <n v="0"/>
    <s v="Nuu"/>
    <x v="2"/>
    <x v="6"/>
    <x v="6"/>
    <x v="6"/>
    <x v="0"/>
    <n v="3"/>
    <n v="1"/>
    <n v="3"/>
  </r>
  <r>
    <s v="24/1/2025"/>
    <s v="Titi"/>
    <s v="Male"/>
    <s v="Siusega"/>
    <n v="0"/>
    <s v="Nuu"/>
    <x v="2"/>
    <x v="6"/>
    <x v="6"/>
    <x v="16"/>
    <x v="0"/>
    <n v="3"/>
    <n v="1"/>
    <n v="3"/>
  </r>
  <r>
    <s v="24/1/2025"/>
    <s v="Mulitalo"/>
    <s v="Male"/>
    <s v="Aleisa"/>
    <n v="0"/>
    <s v="Nuu"/>
    <x v="0"/>
    <x v="0"/>
    <x v="0"/>
    <x v="0"/>
    <x v="0"/>
    <n v="25"/>
    <n v="0.2"/>
    <n v="5"/>
  </r>
  <r>
    <s v="27/1/2025"/>
    <s v="Afa"/>
    <s v="Male"/>
    <s v="Piula"/>
    <n v="0"/>
    <s v="Nuu"/>
    <x v="5"/>
    <x v="15"/>
    <x v="15"/>
    <x v="15"/>
    <x v="0"/>
    <n v="5"/>
    <n v="1"/>
    <n v="5"/>
  </r>
  <r>
    <s v="27/1/2025"/>
    <s v="Afa"/>
    <s v="Male"/>
    <s v="Piula"/>
    <n v="0"/>
    <s v="Nuu"/>
    <x v="5"/>
    <x v="19"/>
    <x v="19"/>
    <x v="20"/>
    <x v="0"/>
    <n v="5"/>
    <n v="1"/>
    <n v="5"/>
  </r>
  <r>
    <s v="27/1/2025"/>
    <s v="Rhonda"/>
    <s v="Female"/>
    <s v="Lotopa"/>
    <n v="0"/>
    <s v="Nuu"/>
    <x v="5"/>
    <x v="20"/>
    <x v="20"/>
    <x v="21"/>
    <x v="2"/>
    <n v="1"/>
    <n v="13"/>
    <n v="13"/>
  </r>
  <r>
    <s v="27/1/2025"/>
    <s v="Rhonda"/>
    <s v="Female"/>
    <s v="Lotopa"/>
    <n v="0"/>
    <s v="Nuu"/>
    <x v="5"/>
    <x v="23"/>
    <x v="23"/>
    <x v="25"/>
    <x v="0"/>
    <n v="4"/>
    <n v="1"/>
    <n v="4"/>
  </r>
  <r>
    <s v="27/1/2025"/>
    <s v="Zedric"/>
    <s v="Male"/>
    <s v="Vaitele"/>
    <n v="0"/>
    <s v="Nuu"/>
    <x v="5"/>
    <x v="21"/>
    <x v="21"/>
    <x v="22"/>
    <x v="2"/>
    <n v="1"/>
    <n v="13"/>
    <n v="13"/>
  </r>
  <r>
    <s v="27/1/2025"/>
    <s v="Zedric"/>
    <s v="Male"/>
    <s v="Vaitele"/>
    <n v="0"/>
    <s v="Nuu"/>
    <x v="5"/>
    <x v="19"/>
    <x v="19"/>
    <x v="20"/>
    <x v="0"/>
    <n v="7"/>
    <n v="1"/>
    <n v="7"/>
  </r>
  <r>
    <s v="27/1/2025"/>
    <s v="Lauano"/>
    <s v="Male"/>
    <s v="Toomatagi"/>
    <n v="0"/>
    <s v="Nuu"/>
    <x v="5"/>
    <x v="15"/>
    <x v="15"/>
    <x v="15"/>
    <x v="0"/>
    <n v="15"/>
    <n v="1"/>
    <n v="15"/>
  </r>
  <r>
    <s v="27/1/2025"/>
    <s v="Lauano"/>
    <s v="Male"/>
    <s v="Toomatagi"/>
    <n v="0"/>
    <s v="Nuu"/>
    <x v="5"/>
    <x v="18"/>
    <x v="18"/>
    <x v="19"/>
    <x v="0"/>
    <n v="10"/>
    <n v="1"/>
    <n v="10"/>
  </r>
  <r>
    <s v="27/1/2025"/>
    <s v="Lauano"/>
    <s v="Male"/>
    <s v="Toomatagi"/>
    <n v="0"/>
    <s v="Nuu"/>
    <x v="5"/>
    <x v="23"/>
    <x v="23"/>
    <x v="25"/>
    <x v="0"/>
    <n v="20"/>
    <n v="1"/>
    <n v="20"/>
  </r>
  <r>
    <s v="27/1/2025"/>
    <s v="Niko"/>
    <s v="Male"/>
    <s v="Aele"/>
    <n v="0"/>
    <s v="Nuu"/>
    <x v="5"/>
    <x v="15"/>
    <x v="15"/>
    <x v="15"/>
    <x v="0"/>
    <n v="30"/>
    <n v="1"/>
    <n v="30"/>
  </r>
  <r>
    <s v="27/1/2025"/>
    <s v="Solo"/>
    <s v="Male"/>
    <s v="Fagalii uta"/>
    <n v="0"/>
    <s v="Nuu"/>
    <x v="5"/>
    <x v="23"/>
    <x v="23"/>
    <x v="25"/>
    <x v="0"/>
    <n v="10"/>
    <n v="1"/>
    <n v="10"/>
  </r>
  <r>
    <s v="27/1/2025"/>
    <s v="Solo"/>
    <s v="Male"/>
    <s v="Fagalii uta"/>
    <n v="0"/>
    <s v="Nuu"/>
    <x v="5"/>
    <x v="15"/>
    <x v="15"/>
    <x v="15"/>
    <x v="0"/>
    <n v="10"/>
    <n v="1"/>
    <n v="10"/>
  </r>
  <r>
    <s v="27/1/2025"/>
    <s v="Solo"/>
    <s v="Male"/>
    <s v="Fagalii uta"/>
    <n v="0"/>
    <s v="Nuu"/>
    <x v="5"/>
    <x v="19"/>
    <x v="19"/>
    <x v="20"/>
    <x v="0"/>
    <n v="10"/>
    <n v="1"/>
    <n v="10"/>
  </r>
  <r>
    <s v="27/1/2025"/>
    <s v="Solo"/>
    <s v="Male"/>
    <s v="Fagalii uta"/>
    <n v="0"/>
    <s v="Nuu"/>
    <x v="5"/>
    <x v="14"/>
    <x v="14"/>
    <x v="14"/>
    <x v="0"/>
    <n v="7"/>
    <n v="1"/>
    <n v="7"/>
  </r>
  <r>
    <s v="27/1/2025"/>
    <s v="Tumau"/>
    <s v="Male"/>
    <s v="Vailima"/>
    <n v="0"/>
    <s v="Nuu"/>
    <x v="5"/>
    <x v="19"/>
    <x v="19"/>
    <x v="20"/>
    <x v="0"/>
    <n v="10"/>
    <n v="1"/>
    <n v="10"/>
  </r>
  <r>
    <s v="27/1/2025"/>
    <s v="Tumau"/>
    <s v="Male"/>
    <s v="Vailima"/>
    <n v="0"/>
    <s v="Nuu"/>
    <x v="5"/>
    <x v="23"/>
    <x v="23"/>
    <x v="25"/>
    <x v="0"/>
    <n v="20"/>
    <n v="1"/>
    <n v="20"/>
  </r>
  <r>
    <s v="27/1/2025"/>
    <s v="Tumau"/>
    <s v="Male"/>
    <s v="Vailima"/>
    <n v="0"/>
    <s v="Nuu"/>
    <x v="5"/>
    <x v="25"/>
    <x v="25"/>
    <x v="27"/>
    <x v="0"/>
    <n v="10"/>
    <n v="1"/>
    <n v="10"/>
  </r>
  <r>
    <s v="27/1/2025"/>
    <s v="Matavao"/>
    <s v="Male"/>
    <s v="Nofoalii"/>
    <n v="0"/>
    <s v="Nuu"/>
    <x v="5"/>
    <x v="24"/>
    <x v="24"/>
    <x v="26"/>
    <x v="4"/>
    <n v="7"/>
    <n v="1"/>
    <n v="7"/>
  </r>
  <r>
    <s v="27/1/2025"/>
    <s v="James"/>
    <s v="Male"/>
    <s v="Palisi"/>
    <n v="0"/>
    <s v="Nuu"/>
    <x v="5"/>
    <x v="19"/>
    <x v="19"/>
    <x v="20"/>
    <x v="0"/>
    <n v="22"/>
    <n v="1"/>
    <n v="22"/>
  </r>
  <r>
    <s v="27/1/2025"/>
    <s v="James"/>
    <s v="Male"/>
    <s v="Palisi"/>
    <n v="0"/>
    <s v="Nuu"/>
    <x v="5"/>
    <x v="23"/>
    <x v="23"/>
    <x v="25"/>
    <x v="0"/>
    <n v="3"/>
    <n v="1"/>
    <n v="3"/>
  </r>
  <r>
    <s v="27/1/2025"/>
    <s v="Patau"/>
    <s v="Male"/>
    <s v="Vaimoso"/>
    <m/>
    <s v="Nuu"/>
    <x v="0"/>
    <x v="0"/>
    <x v="0"/>
    <x v="0"/>
    <x v="0"/>
    <n v="50"/>
    <n v="0.2"/>
    <n v="10"/>
  </r>
  <r>
    <s v="28/1/2025"/>
    <s v="Ruby"/>
    <s v="Female"/>
    <s v="Siusega"/>
    <n v="0"/>
    <s v="Nuu"/>
    <x v="5"/>
    <x v="21"/>
    <x v="21"/>
    <x v="22"/>
    <x v="2"/>
    <n v="1"/>
    <n v="13"/>
    <n v="13"/>
  </r>
  <r>
    <s v="28/1/2025"/>
    <s v="Ruby"/>
    <s v="Female"/>
    <s v="Siusega"/>
    <n v="0"/>
    <s v="Nuu"/>
    <x v="5"/>
    <x v="24"/>
    <x v="24"/>
    <x v="26"/>
    <x v="4"/>
    <n v="6"/>
    <n v="1"/>
    <n v="6"/>
  </r>
  <r>
    <s v="28/1/2025"/>
    <s v="Ruby"/>
    <s v="Female"/>
    <s v="Siusega"/>
    <n v="0"/>
    <s v="Nuu"/>
    <x v="5"/>
    <x v="15"/>
    <x v="15"/>
    <x v="15"/>
    <x v="0"/>
    <n v="12"/>
    <n v="1"/>
    <n v="12"/>
  </r>
  <r>
    <s v="28/1/2025"/>
    <s v="Ruby"/>
    <s v="Female"/>
    <s v="Siusega"/>
    <n v="0"/>
    <s v="Nuu"/>
    <x v="5"/>
    <x v="23"/>
    <x v="23"/>
    <x v="25"/>
    <x v="0"/>
    <n v="6"/>
    <n v="1"/>
    <n v="6"/>
  </r>
  <r>
    <s v="28/1/2025"/>
    <s v="Ruby"/>
    <s v="Female"/>
    <s v="Siusega"/>
    <n v="0"/>
    <s v="Nuu"/>
    <x v="5"/>
    <x v="18"/>
    <x v="18"/>
    <x v="19"/>
    <x v="0"/>
    <n v="4"/>
    <n v="1"/>
    <n v="4"/>
  </r>
  <r>
    <s v="28/1/2025"/>
    <s v="Fetaui Pulusi"/>
    <s v="Female"/>
    <s v="Aleisa"/>
    <n v="0"/>
    <s v="Nuu"/>
    <x v="5"/>
    <x v="19"/>
    <x v="19"/>
    <x v="20"/>
    <x v="0"/>
    <n v="10"/>
    <n v="1"/>
    <n v="10"/>
  </r>
  <r>
    <s v="28/1/2025"/>
    <s v="Titi"/>
    <s v="Male"/>
    <s v="Siusega"/>
    <n v="0"/>
    <s v="Nuu"/>
    <x v="5"/>
    <x v="24"/>
    <x v="24"/>
    <x v="26"/>
    <x v="4"/>
    <n v="15"/>
    <n v="1"/>
    <n v="15"/>
  </r>
  <r>
    <s v="28/1/2025"/>
    <s v="Titi"/>
    <s v="Male"/>
    <s v="Siusega"/>
    <n v="0"/>
    <s v="Nuu"/>
    <x v="5"/>
    <x v="18"/>
    <x v="18"/>
    <x v="19"/>
    <x v="0"/>
    <n v="10"/>
    <n v="1"/>
    <n v="10"/>
  </r>
  <r>
    <s v="28/1/2025"/>
    <s v="Titi"/>
    <s v="Male"/>
    <s v="Siusega"/>
    <n v="0"/>
    <s v="Nuu"/>
    <x v="5"/>
    <x v="14"/>
    <x v="14"/>
    <x v="14"/>
    <x v="0"/>
    <n v="5"/>
    <n v="1"/>
    <n v="5"/>
  </r>
  <r>
    <s v="28/1/2025"/>
    <s v="Titi"/>
    <s v="Male"/>
    <s v="Siusega"/>
    <n v="0"/>
    <s v="Nuu"/>
    <x v="4"/>
    <x v="13"/>
    <x v="13"/>
    <x v="13"/>
    <x v="0"/>
    <n v="6"/>
    <n v="1"/>
    <n v="6"/>
  </r>
  <r>
    <s v="28/1/2028"/>
    <s v="Andrew"/>
    <s v="Male"/>
    <s v="Lepea"/>
    <n v="0"/>
    <s v="Nuu"/>
    <x v="5"/>
    <x v="19"/>
    <x v="19"/>
    <x v="20"/>
    <x v="0"/>
    <n v="10"/>
    <n v="1"/>
    <n v="10"/>
  </r>
  <r>
    <s v="28/1/2025"/>
    <s v="Andrew"/>
    <s v="Male"/>
    <s v="Lepea"/>
    <n v="0"/>
    <s v="Nuu"/>
    <x v="5"/>
    <x v="24"/>
    <x v="24"/>
    <x v="26"/>
    <x v="4"/>
    <n v="10"/>
    <n v="1"/>
    <n v="10"/>
  </r>
  <r>
    <s v="28/1/2025"/>
    <s v="Andrew"/>
    <s v="Male"/>
    <s v="Lepea"/>
    <n v="0"/>
    <s v="Nuu"/>
    <x v="5"/>
    <x v="14"/>
    <x v="14"/>
    <x v="14"/>
    <x v="0"/>
    <n v="5"/>
    <n v="1"/>
    <n v="5"/>
  </r>
  <r>
    <s v="28/1/2025"/>
    <s v="Andrew"/>
    <s v="Male"/>
    <s v="Lepea"/>
    <n v="0"/>
    <s v="Nuu"/>
    <x v="5"/>
    <x v="18"/>
    <x v="18"/>
    <x v="19"/>
    <x v="0"/>
    <n v="5"/>
    <n v="1"/>
    <n v="5"/>
  </r>
  <r>
    <s v="28/1/2025"/>
    <s v="Poto"/>
    <s v="Male"/>
    <s v="Aleisa"/>
    <n v="0"/>
    <s v="Nuu"/>
    <x v="5"/>
    <x v="23"/>
    <x v="23"/>
    <x v="25"/>
    <x v="0"/>
    <n v="5"/>
    <n v="1"/>
    <n v="5"/>
  </r>
  <r>
    <s v="28/1/2025"/>
    <s v="Poto"/>
    <s v="Male"/>
    <s v="Aleisa"/>
    <n v="0"/>
    <s v="Nuu"/>
    <x v="5"/>
    <x v="24"/>
    <x v="24"/>
    <x v="26"/>
    <x v="4"/>
    <n v="5"/>
    <n v="1"/>
    <n v="5"/>
  </r>
  <r>
    <s v="28/1/2025"/>
    <s v="Poto"/>
    <s v="Male"/>
    <s v="Aleisa"/>
    <n v="0"/>
    <s v="Nuu"/>
    <x v="2"/>
    <x v="28"/>
    <x v="28"/>
    <x v="30"/>
    <x v="0"/>
    <n v="10"/>
    <n v="1"/>
    <n v="10"/>
  </r>
  <r>
    <s v="28/1/2025"/>
    <s v="Faaiu"/>
    <s v="Female"/>
    <s v="Manono"/>
    <n v="0"/>
    <s v="Nuu"/>
    <x v="5"/>
    <x v="21"/>
    <x v="21"/>
    <x v="22"/>
    <x v="2"/>
    <n v="2"/>
    <n v="13"/>
    <n v="26"/>
  </r>
  <r>
    <s v="28/1/2025"/>
    <s v="Faaiu"/>
    <s v="Female"/>
    <s v="Manono"/>
    <n v="0"/>
    <s v="Nuu"/>
    <x v="5"/>
    <x v="14"/>
    <x v="14"/>
    <x v="14"/>
    <x v="0"/>
    <n v="10"/>
    <n v="1"/>
    <n v="10"/>
  </r>
  <r>
    <s v="28/1/2025"/>
    <s v="Zedric"/>
    <s v="Male"/>
    <s v="Vaitele"/>
    <n v="0"/>
    <s v="Nuu"/>
    <x v="2"/>
    <x v="6"/>
    <x v="6"/>
    <x v="16"/>
    <x v="0"/>
    <n v="5"/>
    <n v="1"/>
    <n v="5"/>
  </r>
  <r>
    <s v="28/1/2025"/>
    <s v="Ruby"/>
    <s v="Female"/>
    <s v="Siusega"/>
    <n v="0"/>
    <s v="Nuu"/>
    <x v="2"/>
    <x v="11"/>
    <x v="11"/>
    <x v="11"/>
    <x v="3"/>
    <n v="5"/>
    <n v="6"/>
    <n v="30"/>
  </r>
  <r>
    <s v="28/1/2025"/>
    <s v="Patau"/>
    <s v="Male"/>
    <s v="Vaimoso"/>
    <n v="0"/>
    <s v="Nuu"/>
    <x v="0"/>
    <x v="0"/>
    <x v="0"/>
    <x v="0"/>
    <x v="0"/>
    <n v="200"/>
    <n v="0.2"/>
    <n v="40"/>
  </r>
  <r>
    <d v="2025-01-28T00:00:00"/>
    <s v="Ioelu Iosefa"/>
    <s v="Male"/>
    <s v="Nuu"/>
    <n v="0"/>
    <s v="Nuu"/>
    <x v="2"/>
    <x v="28"/>
    <x v="28"/>
    <x v="30"/>
    <x v="5"/>
    <n v="4"/>
    <n v="5"/>
    <n v="20"/>
  </r>
  <r>
    <d v="2025-01-29T00:00:00"/>
    <s v="Sauiluma Sila"/>
    <s v="Male"/>
    <s v="Nuu"/>
    <n v="0"/>
    <s v="Nuu"/>
    <x v="0"/>
    <x v="30"/>
    <x v="30"/>
    <x v="33"/>
    <x v="5"/>
    <n v="1"/>
    <n v="10"/>
    <n v="10"/>
  </r>
  <r>
    <d v="2025-01-29T00:00:00"/>
    <s v="Sauiluma Sila"/>
    <s v="Male"/>
    <s v="Nuu"/>
    <n v="0"/>
    <s v="Nuu"/>
    <x v="0"/>
    <x v="30"/>
    <x v="30"/>
    <x v="33"/>
    <x v="5"/>
    <n v="2"/>
    <n v="10"/>
    <n v="20"/>
  </r>
  <r>
    <d v="2025-01-29T00:00:00"/>
    <s v="Sauiluma Sila"/>
    <s v="Male"/>
    <s v="Nuu"/>
    <n v="0"/>
    <s v="Nuu"/>
    <x v="0"/>
    <x v="30"/>
    <x v="30"/>
    <x v="33"/>
    <x v="5"/>
    <n v="1"/>
    <n v="10"/>
    <n v="10"/>
  </r>
  <r>
    <d v="2025-01-29T00:00:00"/>
    <s v="Sauiluma Sila"/>
    <s v="Male"/>
    <s v="Nuu"/>
    <n v="0"/>
    <s v="Nuu"/>
    <x v="0"/>
    <x v="30"/>
    <x v="30"/>
    <x v="33"/>
    <x v="5"/>
    <n v="1"/>
    <n v="5"/>
    <n v="5"/>
  </r>
  <r>
    <s v="29/1/2025"/>
    <s v="Farani"/>
    <s v="Male"/>
    <s v="Tufulele"/>
    <n v="0"/>
    <s v="Nuu"/>
    <x v="5"/>
    <x v="21"/>
    <x v="21"/>
    <x v="22"/>
    <x v="2"/>
    <n v="3"/>
    <n v="13"/>
    <n v="39"/>
  </r>
  <r>
    <s v="29/1/2025"/>
    <s v="Farani"/>
    <s v="Male"/>
    <s v="Tufulele"/>
    <n v="0"/>
    <s v="Nuu"/>
    <x v="5"/>
    <x v="20"/>
    <x v="20"/>
    <x v="21"/>
    <x v="2"/>
    <n v="2"/>
    <n v="13"/>
    <n v="26"/>
  </r>
  <r>
    <s v="29/1/2025"/>
    <s v="Farani"/>
    <s v="Male"/>
    <s v="Tufulele"/>
    <n v="0"/>
    <s v="Nuu"/>
    <x v="5"/>
    <x v="19"/>
    <x v="19"/>
    <x v="20"/>
    <x v="0"/>
    <n v="20"/>
    <n v="1"/>
    <n v="20"/>
  </r>
  <r>
    <s v="29/1/2025"/>
    <s v="Farani"/>
    <s v="Male"/>
    <s v="Tufulele"/>
    <n v="0"/>
    <s v="Nuu"/>
    <x v="5"/>
    <x v="23"/>
    <x v="23"/>
    <x v="25"/>
    <x v="0"/>
    <n v="20"/>
    <n v="1"/>
    <n v="20"/>
  </r>
  <r>
    <s v="29/1/2025"/>
    <s v="Tapa Fidow"/>
    <s v="Male"/>
    <s v="Motootua"/>
    <n v="0"/>
    <s v="Nuu"/>
    <x v="5"/>
    <x v="21"/>
    <x v="21"/>
    <x v="22"/>
    <x v="2"/>
    <n v="2"/>
    <n v="13"/>
    <n v="26"/>
  </r>
  <r>
    <s v="29/1/2025"/>
    <s v="Tapa Fidow"/>
    <s v="Male"/>
    <s v="Motootua"/>
    <n v="0"/>
    <s v="Nuu"/>
    <x v="5"/>
    <x v="19"/>
    <x v="19"/>
    <x v="20"/>
    <x v="0"/>
    <n v="5"/>
    <n v="1"/>
    <n v="5"/>
  </r>
  <r>
    <s v="29/1/2025"/>
    <s v="Ronimo"/>
    <s v="Male"/>
    <s v="Faleasiu"/>
    <n v="0"/>
    <s v="Nuu"/>
    <x v="5"/>
    <x v="15"/>
    <x v="15"/>
    <x v="15"/>
    <x v="0"/>
    <n v="10"/>
    <n v="1"/>
    <n v="10"/>
  </r>
  <r>
    <s v="29/1/2025"/>
    <s v="Ronimo"/>
    <s v="Male"/>
    <s v="Faleasiu"/>
    <n v="0"/>
    <s v="Nuu"/>
    <x v="5"/>
    <x v="18"/>
    <x v="18"/>
    <x v="19"/>
    <x v="0"/>
    <n v="10"/>
    <n v="1"/>
    <n v="10"/>
  </r>
  <r>
    <s v="29/1/2025"/>
    <s v="Ronimo"/>
    <s v="Male"/>
    <s v="Faleasiu"/>
    <n v="0"/>
    <s v="Nuu"/>
    <x v="5"/>
    <x v="14"/>
    <x v="14"/>
    <x v="14"/>
    <x v="0"/>
    <n v="10"/>
    <n v="1"/>
    <n v="10"/>
  </r>
  <r>
    <s v="29/1/2025"/>
    <s v="Ronimo"/>
    <s v="Male"/>
    <s v="Faleasiu"/>
    <n v="0"/>
    <s v="Nuu"/>
    <x v="5"/>
    <x v="31"/>
    <x v="31"/>
    <x v="34"/>
    <x v="0"/>
    <n v="10"/>
    <n v="1"/>
    <n v="10"/>
  </r>
  <r>
    <s v="29/1/2025"/>
    <s v="Ronimo"/>
    <s v="Male"/>
    <s v="Faleasiu"/>
    <n v="0"/>
    <s v="Nuu"/>
    <x v="5"/>
    <x v="23"/>
    <x v="23"/>
    <x v="25"/>
    <x v="0"/>
    <n v="5"/>
    <n v="1"/>
    <n v="5"/>
  </r>
  <r>
    <s v="29/1/2025"/>
    <s v="Ronimo"/>
    <s v="Male"/>
    <s v="Faleasiu"/>
    <n v="0"/>
    <s v="Nuu"/>
    <x v="5"/>
    <x v="19"/>
    <x v="19"/>
    <x v="20"/>
    <x v="0"/>
    <n v="5"/>
    <n v="1"/>
    <n v="5"/>
  </r>
  <r>
    <s v="29/1/2025"/>
    <s v="Leutogi"/>
    <s v="Male"/>
    <s v="Tufuiopa"/>
    <n v="0"/>
    <s v="Nuu"/>
    <x v="5"/>
    <x v="19"/>
    <x v="19"/>
    <x v="20"/>
    <x v="0"/>
    <n v="20"/>
    <n v="1"/>
    <n v="20"/>
  </r>
  <r>
    <s v="29/1/2025"/>
    <s v="Leutogi"/>
    <s v="Male"/>
    <s v="Tufuiopa"/>
    <n v="0"/>
    <s v="Nuu"/>
    <x v="5"/>
    <x v="14"/>
    <x v="14"/>
    <x v="14"/>
    <x v="0"/>
    <n v="10"/>
    <n v="1"/>
    <n v="10"/>
  </r>
  <r>
    <s v="29/1/2025"/>
    <s v="Leutogi"/>
    <s v="Male"/>
    <s v="Tufuiopa"/>
    <n v="0"/>
    <s v="Nuu"/>
    <x v="5"/>
    <x v="24"/>
    <x v="24"/>
    <x v="26"/>
    <x v="4"/>
    <n v="10"/>
    <n v="1"/>
    <n v="10"/>
  </r>
  <r>
    <s v="29/1/2025"/>
    <s v="Sio"/>
    <s v="Male"/>
    <s v="Vailele"/>
    <n v="7387220"/>
    <s v="Nuu"/>
    <x v="5"/>
    <x v="20"/>
    <x v="20"/>
    <x v="21"/>
    <x v="2"/>
    <n v="1"/>
    <n v="13"/>
    <n v="13"/>
  </r>
  <r>
    <s v="29/1/2025"/>
    <s v="Faafetai"/>
    <s v="Male"/>
    <s v="Tuanai"/>
    <n v="0"/>
    <s v="Nuu"/>
    <x v="5"/>
    <x v="23"/>
    <x v="23"/>
    <x v="25"/>
    <x v="0"/>
    <n v="10"/>
    <n v="1"/>
    <n v="10"/>
  </r>
  <r>
    <s v="29/1/2025"/>
    <s v="Faafetai"/>
    <s v="Male"/>
    <s v="Tuanai"/>
    <n v="0"/>
    <s v="Nuu"/>
    <x v="5"/>
    <x v="19"/>
    <x v="19"/>
    <x v="20"/>
    <x v="0"/>
    <n v="3"/>
    <n v="1"/>
    <n v="3"/>
  </r>
  <r>
    <s v="29/1/2025"/>
    <s v="Faafetai"/>
    <s v="Male"/>
    <s v="Tuanai"/>
    <n v="0"/>
    <s v="Nuu"/>
    <x v="5"/>
    <x v="24"/>
    <x v="24"/>
    <x v="26"/>
    <x v="4"/>
    <n v="10"/>
    <n v="1"/>
    <n v="10"/>
  </r>
  <r>
    <s v="29/1/2025"/>
    <s v="Poto"/>
    <s v="Male"/>
    <s v="Aleisa"/>
    <n v="0"/>
    <s v="Nuu"/>
    <x v="2"/>
    <x v="28"/>
    <x v="28"/>
    <x v="30"/>
    <x v="0"/>
    <n v="10"/>
    <n v="1"/>
    <n v="10"/>
  </r>
  <r>
    <s v="29/1/2025"/>
    <s v="Farani"/>
    <s v="Male"/>
    <s v="Tufulele"/>
    <n v="0"/>
    <s v="Nuu"/>
    <x v="2"/>
    <x v="6"/>
    <x v="6"/>
    <x v="6"/>
    <x v="0"/>
    <n v="20"/>
    <n v="1"/>
    <n v="20"/>
  </r>
  <r>
    <s v="29/1/2025"/>
    <s v="Lua"/>
    <s v="Male"/>
    <s v="Saleimoa"/>
    <n v="0"/>
    <s v="Nuu"/>
    <x v="2"/>
    <x v="6"/>
    <x v="6"/>
    <x v="16"/>
    <x v="0"/>
    <n v="6"/>
    <n v="1"/>
    <n v="6"/>
  </r>
  <r>
    <s v="29/1/2025"/>
    <s v="Aleki"/>
    <s v="Male"/>
    <s v="Saleapaga"/>
    <n v="0"/>
    <s v="Nuu"/>
    <x v="0"/>
    <x v="0"/>
    <x v="0"/>
    <x v="0"/>
    <x v="0"/>
    <n v="100"/>
    <n v="0.2"/>
    <n v="20"/>
  </r>
  <r>
    <s v="29/1/2025"/>
    <s v="Arieta"/>
    <s v="Female"/>
    <s v="Fasitoo"/>
    <n v="0"/>
    <s v="Nuu"/>
    <x v="3"/>
    <x v="8"/>
    <x v="8"/>
    <x v="8"/>
    <x v="0"/>
    <n v="2"/>
    <n v="1"/>
    <n v="2"/>
  </r>
  <r>
    <s v="29/1/2025"/>
    <s v="Arieta"/>
    <s v="Female"/>
    <s v="Fasitoo"/>
    <n v="0"/>
    <s v="Nuu"/>
    <x v="3"/>
    <x v="9"/>
    <x v="9"/>
    <x v="9"/>
    <x v="0"/>
    <n v="2"/>
    <n v="1"/>
    <n v="2"/>
  </r>
  <r>
    <s v="29/1/2025"/>
    <s v="Arieta"/>
    <s v="Female"/>
    <s v="Fasitoo"/>
    <n v="0"/>
    <s v="Nuu"/>
    <x v="3"/>
    <x v="22"/>
    <x v="22"/>
    <x v="24"/>
    <x v="1"/>
    <n v="1"/>
    <n v="1"/>
    <n v="1"/>
  </r>
  <r>
    <s v="29/1/2025"/>
    <s v="Saleimoa"/>
    <s v="Male"/>
    <m/>
    <n v="0"/>
    <s v="Nuu"/>
    <x v="0"/>
    <x v="32"/>
    <x v="32"/>
    <x v="35"/>
    <x v="0"/>
    <n v="100"/>
    <n v="0.2"/>
    <n v="20"/>
  </r>
  <r>
    <s v="30/1/2025"/>
    <s v="Tasi"/>
    <s v="Male"/>
    <s v="Vaiusu"/>
    <n v="0"/>
    <s v="Nuu"/>
    <x v="5"/>
    <x v="21"/>
    <x v="21"/>
    <x v="22"/>
    <x v="2"/>
    <n v="1"/>
    <n v="13"/>
    <n v="13"/>
  </r>
  <r>
    <s v="30/1/2025"/>
    <s v="Tasi"/>
    <s v="Male"/>
    <s v="Vaiusu"/>
    <n v="0"/>
    <s v="Nuu"/>
    <x v="5"/>
    <x v="25"/>
    <x v="25"/>
    <x v="27"/>
    <x v="0"/>
    <n v="3"/>
    <n v="1"/>
    <n v="3"/>
  </r>
  <r>
    <s v="30/1/2025"/>
    <s v="Tasi"/>
    <s v="Male"/>
    <s v="Vaiusu"/>
    <n v="0"/>
    <s v="Nuu"/>
    <x v="5"/>
    <x v="18"/>
    <x v="18"/>
    <x v="19"/>
    <x v="0"/>
    <n v="2"/>
    <n v="1"/>
    <n v="2"/>
  </r>
  <r>
    <s v="30/1/2025"/>
    <s v="Tasi"/>
    <s v="Male"/>
    <s v="Vaiusu"/>
    <n v="0"/>
    <s v="Nuu"/>
    <x v="5"/>
    <x v="29"/>
    <x v="29"/>
    <x v="32"/>
    <x v="0"/>
    <n v="1"/>
    <n v="1"/>
    <n v="1"/>
  </r>
  <r>
    <s v="30/1/2025"/>
    <s v="Solo"/>
    <s v="Male"/>
    <s v="Fagalii uta"/>
    <n v="7328520"/>
    <s v="Nuu"/>
    <x v="5"/>
    <x v="23"/>
    <x v="23"/>
    <x v="25"/>
    <x v="0"/>
    <n v="20"/>
    <n v="1"/>
    <n v="20"/>
  </r>
  <r>
    <s v="30/1/2025"/>
    <s v="Solo"/>
    <s v="Male"/>
    <s v="Fagalii uta"/>
    <n v="7328520"/>
    <s v="Nuu"/>
    <x v="5"/>
    <x v="24"/>
    <x v="24"/>
    <x v="26"/>
    <x v="4"/>
    <n v="20"/>
    <n v="1"/>
    <n v="20"/>
  </r>
  <r>
    <s v="30/1/2025"/>
    <s v="Solo"/>
    <s v="Male"/>
    <s v="Fagalii uta"/>
    <n v="7328520"/>
    <s v="Nuu"/>
    <x v="5"/>
    <x v="20"/>
    <x v="20"/>
    <x v="21"/>
    <x v="2"/>
    <n v="2"/>
    <n v="13"/>
    <n v="26"/>
  </r>
  <r>
    <s v="30/1/2025"/>
    <s v="Solo"/>
    <s v="Male"/>
    <s v="Fagalii uta"/>
    <n v="7328520"/>
    <s v="Nuu"/>
    <x v="5"/>
    <x v="21"/>
    <x v="21"/>
    <x v="22"/>
    <x v="2"/>
    <n v="2"/>
    <n v="13"/>
    <n v="26"/>
  </r>
  <r>
    <s v="30/1/2025"/>
    <s v="Solo"/>
    <s v="Male"/>
    <s v="Fagalii uta"/>
    <n v="7328520"/>
    <s v="Nuu"/>
    <x v="5"/>
    <x v="15"/>
    <x v="15"/>
    <x v="15"/>
    <x v="0"/>
    <n v="10"/>
    <n v="1"/>
    <n v="10"/>
  </r>
  <r>
    <s v="30/1/2025"/>
    <s v="Solo"/>
    <s v="Male"/>
    <s v="Fagalii uta"/>
    <n v="7328520"/>
    <s v="Nuu"/>
    <x v="5"/>
    <x v="29"/>
    <x v="29"/>
    <x v="32"/>
    <x v="0"/>
    <n v="10"/>
    <n v="1"/>
    <n v="10"/>
  </r>
  <r>
    <s v="30/1/2025"/>
    <s v="Leilani"/>
    <s v="Female"/>
    <s v="Faleula"/>
    <n v="0"/>
    <s v="Nuu"/>
    <x v="5"/>
    <x v="19"/>
    <x v="19"/>
    <x v="20"/>
    <x v="0"/>
    <n v="10"/>
    <n v="1"/>
    <n v="10"/>
  </r>
  <r>
    <s v="30/1/2025"/>
    <s v="Leilani"/>
    <s v="Female"/>
    <s v="Faleula"/>
    <n v="0"/>
    <s v="Nuu"/>
    <x v="5"/>
    <x v="15"/>
    <x v="15"/>
    <x v="15"/>
    <x v="0"/>
    <n v="10"/>
    <n v="1"/>
    <n v="10"/>
  </r>
  <r>
    <s v="30/1/2025"/>
    <s v="Leilani"/>
    <s v="Female"/>
    <s v="Faleula"/>
    <n v="0"/>
    <s v="Nuu"/>
    <x v="5"/>
    <x v="29"/>
    <x v="29"/>
    <x v="32"/>
    <x v="0"/>
    <n v="2"/>
    <n v="1"/>
    <n v="2"/>
  </r>
  <r>
    <s v="30/1/2025"/>
    <s v="Leilani"/>
    <s v="Female"/>
    <s v="Faleula"/>
    <n v="0"/>
    <s v="Nuu"/>
    <x v="5"/>
    <x v="18"/>
    <x v="18"/>
    <x v="19"/>
    <x v="0"/>
    <n v="2"/>
    <n v="1"/>
    <n v="2"/>
  </r>
  <r>
    <s v="30/1/2025"/>
    <s v="Chris"/>
    <s v="Male"/>
    <s v="Nuu"/>
    <n v="7791863"/>
    <s v="Nuu"/>
    <x v="5"/>
    <x v="24"/>
    <x v="24"/>
    <x v="26"/>
    <x v="4"/>
    <n v="20"/>
    <n v="1"/>
    <n v="20"/>
  </r>
  <r>
    <s v="30/1/2025"/>
    <s v="Kolao Finau"/>
    <s v="Male"/>
    <s v="Aleisa"/>
    <n v="0"/>
    <s v="Nuu"/>
    <x v="5"/>
    <x v="24"/>
    <x v="24"/>
    <x v="26"/>
    <x v="4"/>
    <n v="15"/>
    <n v="1"/>
    <n v="15"/>
  </r>
  <r>
    <s v="30/1/2025"/>
    <s v="Lauano"/>
    <s v="Male"/>
    <s v="Toomatagi"/>
    <n v="0"/>
    <s v="Nuu"/>
    <x v="5"/>
    <x v="23"/>
    <x v="23"/>
    <x v="25"/>
    <x v="0"/>
    <n v="50"/>
    <n v="1"/>
    <n v="50"/>
  </r>
  <r>
    <s v="30/1/2025"/>
    <s v="Ema"/>
    <s v="Female"/>
    <s v="Vailele"/>
    <n v="0"/>
    <s v="Nuu"/>
    <x v="5"/>
    <x v="19"/>
    <x v="19"/>
    <x v="20"/>
    <x v="0"/>
    <n v="10"/>
    <n v="1"/>
    <n v="10"/>
  </r>
  <r>
    <s v="30/1/2025"/>
    <s v="Jackie"/>
    <s v="Female"/>
    <s v="Siumu"/>
    <n v="0"/>
    <s v="Nuu"/>
    <x v="2"/>
    <x v="6"/>
    <x v="6"/>
    <x v="16"/>
    <x v="0"/>
    <n v="4"/>
    <n v="1"/>
    <n v="4"/>
  </r>
  <r>
    <s v="30/1/2025"/>
    <s v="Jackie"/>
    <s v="Female"/>
    <s v="Siumu"/>
    <n v="0"/>
    <s v="Nuu"/>
    <x v="2"/>
    <x v="6"/>
    <x v="6"/>
    <x v="6"/>
    <x v="0"/>
    <n v="2"/>
    <n v="1"/>
    <n v="2"/>
  </r>
  <r>
    <s v="30/1/2025"/>
    <s v="Dana"/>
    <s v="Male"/>
    <s v="Apia"/>
    <n v="0"/>
    <s v="Nuu"/>
    <x v="2"/>
    <x v="33"/>
    <x v="33"/>
    <x v="36"/>
    <x v="0"/>
    <n v="40"/>
    <n v="1"/>
    <n v="40"/>
  </r>
  <r>
    <s v="30/1/2025"/>
    <s v="Sini"/>
    <s v="Male"/>
    <s v="Apia"/>
    <n v="0"/>
    <s v="Nuu"/>
    <x v="2"/>
    <x v="26"/>
    <x v="26"/>
    <x v="28"/>
    <x v="0"/>
    <n v="3"/>
    <n v="1"/>
    <n v="3"/>
  </r>
  <r>
    <s v="31/1/2025"/>
    <s v="Pana"/>
    <s v="Male"/>
    <s v="Magiagi"/>
    <n v="0"/>
    <s v="Nuu"/>
    <x v="5"/>
    <x v="14"/>
    <x v="14"/>
    <x v="14"/>
    <x v="0"/>
    <n v="20"/>
    <n v="1"/>
    <n v="20"/>
  </r>
  <r>
    <s v="31/1/2025"/>
    <s v="Pana"/>
    <s v="Male"/>
    <s v="Magiagi"/>
    <n v="0"/>
    <s v="Nuu"/>
    <x v="5"/>
    <x v="15"/>
    <x v="15"/>
    <x v="15"/>
    <x v="0"/>
    <n v="10"/>
    <n v="1"/>
    <n v="10"/>
  </r>
  <r>
    <s v="31/1/2025"/>
    <s v="Pesamino"/>
    <s v="Male"/>
    <s v="Vaitele uta"/>
    <n v="7759200"/>
    <s v="Nuu"/>
    <x v="5"/>
    <x v="14"/>
    <x v="14"/>
    <x v="14"/>
    <x v="0"/>
    <n v="10"/>
    <n v="1"/>
    <n v="10"/>
  </r>
  <r>
    <s v="31/1/2025"/>
    <s v="Toso"/>
    <s v="Male"/>
    <s v="Vaimoso"/>
    <n v="0"/>
    <s v="Nuu"/>
    <x v="5"/>
    <x v="14"/>
    <x v="14"/>
    <x v="14"/>
    <x v="0"/>
    <n v="10"/>
    <n v="1"/>
    <n v="10"/>
  </r>
  <r>
    <s v="31/1/2025"/>
    <s v="Toso"/>
    <s v="Male"/>
    <s v="Vaimoso"/>
    <n v="0"/>
    <s v="Nuu"/>
    <x v="5"/>
    <x v="23"/>
    <x v="23"/>
    <x v="25"/>
    <x v="0"/>
    <n v="5"/>
    <n v="1"/>
    <n v="5"/>
  </r>
  <r>
    <s v="31/1/2025"/>
    <s v="Lupe"/>
    <s v="Female"/>
    <s v="Falefa"/>
    <n v="7247229"/>
    <s v="Nuu"/>
    <x v="5"/>
    <x v="23"/>
    <x v="23"/>
    <x v="25"/>
    <x v="0"/>
    <n v="5"/>
    <n v="1"/>
    <n v="5"/>
  </r>
  <r>
    <s v="31/1/2025"/>
    <s v="Lupe"/>
    <s v="Female"/>
    <s v="Falefa"/>
    <n v="7247229"/>
    <s v="Nuu"/>
    <x v="5"/>
    <x v="21"/>
    <x v="21"/>
    <x v="22"/>
    <x v="2"/>
    <n v="1"/>
    <n v="13"/>
    <n v="13"/>
  </r>
  <r>
    <s v="31/1/2025"/>
    <s v="Lupe"/>
    <s v="Female"/>
    <s v="Falefa"/>
    <n v="7247229"/>
    <s v="Nuu"/>
    <x v="5"/>
    <x v="24"/>
    <x v="24"/>
    <x v="26"/>
    <x v="4"/>
    <n v="5"/>
    <n v="1"/>
    <n v="5"/>
  </r>
  <r>
    <s v="31/1/2025"/>
    <s v="Lupe"/>
    <s v="Female"/>
    <s v="Falefa"/>
    <n v="7247229"/>
    <s v="Nuu"/>
    <x v="5"/>
    <x v="14"/>
    <x v="14"/>
    <x v="14"/>
    <x v="0"/>
    <n v="10"/>
    <n v="1"/>
    <n v="10"/>
  </r>
  <r>
    <s v="31/1/2025"/>
    <s v="Iulieta"/>
    <s v="Male"/>
    <s v="Fasitoo"/>
    <n v="0"/>
    <s v="Nuu"/>
    <x v="2"/>
    <x v="6"/>
    <x v="6"/>
    <x v="6"/>
    <x v="0"/>
    <n v="2"/>
    <n v="1"/>
    <n v="2"/>
  </r>
  <r>
    <s v="31/1/2025"/>
    <s v="Iulieta"/>
    <s v="Male"/>
    <s v="Fasitoo"/>
    <n v="0"/>
    <s v="Nuu"/>
    <x v="2"/>
    <x v="6"/>
    <x v="6"/>
    <x v="16"/>
    <x v="0"/>
    <n v="2"/>
    <n v="1"/>
    <n v="2"/>
  </r>
  <r>
    <s v="31/1/2025"/>
    <s v="Iulieta"/>
    <s v="Male"/>
    <s v="Fasitoo"/>
    <n v="0"/>
    <s v="Nuu"/>
    <x v="2"/>
    <x v="2"/>
    <x v="2"/>
    <x v="2"/>
    <x v="0"/>
    <n v="3"/>
    <n v="1"/>
    <n v="3"/>
  </r>
  <r>
    <s v="31/1/2025"/>
    <s v="Iulieta"/>
    <s v="Male"/>
    <s v="Fasitoo"/>
    <n v="0"/>
    <s v="Nuu"/>
    <x v="2"/>
    <x v="4"/>
    <x v="4"/>
    <x v="4"/>
    <x v="0"/>
    <n v="1"/>
    <n v="1"/>
    <n v="1"/>
  </r>
  <r>
    <d v="2025-02-03T00:00:00"/>
    <s v="Afoa"/>
    <s v="Male"/>
    <s v="Vaitele fou"/>
    <n v="0"/>
    <s v="Nuu"/>
    <x v="5"/>
    <x v="14"/>
    <x v="14"/>
    <x v="14"/>
    <x v="0"/>
    <n v="10"/>
    <n v="1"/>
    <n v="10"/>
  </r>
  <r>
    <d v="2025-02-03T00:00:00"/>
    <s v="Afoa"/>
    <s v="Male"/>
    <s v="Vaitele fou"/>
    <n v="0"/>
    <s v="Nuu"/>
    <x v="5"/>
    <x v="19"/>
    <x v="19"/>
    <x v="20"/>
    <x v="0"/>
    <n v="10"/>
    <n v="1"/>
    <n v="10"/>
  </r>
  <r>
    <d v="2025-02-03T00:00:00"/>
    <s v="Afoa"/>
    <s v="Male"/>
    <s v="Vaitele fou"/>
    <n v="0"/>
    <s v="Nuu"/>
    <x v="5"/>
    <x v="24"/>
    <x v="24"/>
    <x v="26"/>
    <x v="4"/>
    <n v="5"/>
    <n v="1"/>
    <n v="5"/>
  </r>
  <r>
    <d v="2025-02-03T00:00:00"/>
    <s v="Tupai Posi"/>
    <s v="Male"/>
    <s v="Tuamua"/>
    <n v="0"/>
    <s v="Nuu"/>
    <x v="5"/>
    <x v="14"/>
    <x v="14"/>
    <x v="14"/>
    <x v="0"/>
    <n v="10"/>
    <n v="1"/>
    <n v="10"/>
  </r>
  <r>
    <d v="2025-02-03T00:00:00"/>
    <s v="Tupai Posi"/>
    <s v="Male"/>
    <s v="Tuamua"/>
    <n v="0"/>
    <s v="Nuu"/>
    <x v="5"/>
    <x v="24"/>
    <x v="24"/>
    <x v="26"/>
    <x v="4"/>
    <n v="10"/>
    <n v="1"/>
    <n v="10"/>
  </r>
  <r>
    <d v="2025-02-03T00:00:00"/>
    <s v="Seumanu"/>
    <s v="Male"/>
    <s v="Saleimoa"/>
    <n v="0"/>
    <s v="Nuu"/>
    <x v="5"/>
    <x v="20"/>
    <x v="20"/>
    <x v="21"/>
    <x v="2"/>
    <n v="2"/>
    <n v="13"/>
    <n v="26"/>
  </r>
  <r>
    <d v="2025-02-03T00:00:00"/>
    <s v="Seumanu"/>
    <s v="Male"/>
    <s v="Saleimoa"/>
    <n v="0"/>
    <s v="Nuu"/>
    <x v="5"/>
    <x v="21"/>
    <x v="21"/>
    <x v="22"/>
    <x v="2"/>
    <n v="1"/>
    <n v="13"/>
    <n v="13"/>
  </r>
  <r>
    <d v="2025-02-03T00:00:00"/>
    <s v="Seumanu"/>
    <s v="Male"/>
    <s v="Saleimoa"/>
    <n v="0"/>
    <s v="Nuu"/>
    <x v="4"/>
    <x v="13"/>
    <x v="13"/>
    <x v="13"/>
    <x v="0"/>
    <n v="3"/>
    <n v="1"/>
    <n v="3"/>
  </r>
  <r>
    <d v="2025-02-03T00:00:00"/>
    <s v="Seumanu"/>
    <s v="Male"/>
    <s v="Saleimoa"/>
    <n v="0"/>
    <s v="Nuu"/>
    <x v="5"/>
    <x v="24"/>
    <x v="24"/>
    <x v="26"/>
    <x v="4"/>
    <n v="3"/>
    <n v="1"/>
    <n v="3"/>
  </r>
  <r>
    <d v="2025-02-03T00:00:00"/>
    <s v="Seumanu"/>
    <s v="Male"/>
    <s v="Saleimoa"/>
    <n v="0"/>
    <s v="Nuu"/>
    <x v="5"/>
    <x v="23"/>
    <x v="23"/>
    <x v="25"/>
    <x v="0"/>
    <n v="3"/>
    <n v="1"/>
    <n v="3"/>
  </r>
  <r>
    <d v="2025-02-03T00:00:00"/>
    <s v="Seumanu"/>
    <s v="Male"/>
    <s v="Saleimoa"/>
    <n v="0"/>
    <s v="Nuu"/>
    <x v="5"/>
    <x v="15"/>
    <x v="15"/>
    <x v="15"/>
    <x v="0"/>
    <n v="5"/>
    <n v="1"/>
    <n v="5"/>
  </r>
  <r>
    <d v="2025-02-03T00:00:00"/>
    <s v="Alofa"/>
    <s v="Male"/>
    <s v="Vaitele Fou"/>
    <n v="0"/>
    <s v="Nuu"/>
    <x v="2"/>
    <x v="6"/>
    <x v="6"/>
    <x v="16"/>
    <x v="0"/>
    <n v="2"/>
    <n v="1"/>
    <n v="2"/>
  </r>
  <r>
    <d v="2025-02-03T00:00:00"/>
    <s v="Fealofani"/>
    <s v="Male"/>
    <s v="Siusega"/>
    <n v="0"/>
    <s v="Nuu"/>
    <x v="0"/>
    <x v="0"/>
    <x v="0"/>
    <x v="0"/>
    <x v="0"/>
    <n v="200"/>
    <n v="0.2"/>
    <n v="4"/>
  </r>
  <r>
    <d v="2025-02-03T00:00:00"/>
    <s v="Maiava"/>
    <s v="Male"/>
    <s v="Fausaga Safata"/>
    <n v="0"/>
    <s v="Nuu"/>
    <x v="1"/>
    <x v="34"/>
    <x v="34"/>
    <x v="37"/>
    <x v="6"/>
    <n v="10"/>
    <n v="0.2"/>
    <n v="2"/>
  </r>
  <r>
    <d v="2025-02-03T00:00:00"/>
    <s v="Maiava"/>
    <s v="Male"/>
    <s v="Fausaga Safata"/>
    <n v="0"/>
    <s v="Nuu"/>
    <x v="1"/>
    <x v="34"/>
    <x v="34"/>
    <x v="38"/>
    <x v="6"/>
    <n v="10"/>
    <n v="0.2"/>
    <n v="2"/>
  </r>
  <r>
    <d v="2025-02-03T00:00:00"/>
    <s v="Maiava"/>
    <s v="Male"/>
    <s v="Fausaga Safata"/>
    <n v="0"/>
    <s v="Nuu"/>
    <x v="1"/>
    <x v="34"/>
    <x v="34"/>
    <x v="39"/>
    <x v="6"/>
    <n v="280"/>
    <n v="0.2"/>
    <n v="56"/>
  </r>
  <r>
    <d v="2025-02-04T00:00:00"/>
    <s v="Latatuli Lemalu"/>
    <s v="Female"/>
    <s v="Aleisa"/>
    <n v="0"/>
    <s v="Aleisa"/>
    <x v="5"/>
    <x v="24"/>
    <x v="24"/>
    <x v="26"/>
    <x v="5"/>
    <n v="6"/>
    <n v="5"/>
    <n v="30"/>
  </r>
  <r>
    <d v="2025-02-04T00:00:00"/>
    <s v="Latatuli Lemalu"/>
    <s v="Female"/>
    <s v="Aleisa"/>
    <n v="0"/>
    <s v="Aleisa"/>
    <x v="0"/>
    <x v="0"/>
    <x v="0"/>
    <x v="0"/>
    <x v="4"/>
    <n v="100"/>
    <n v="0.2"/>
    <n v="20"/>
  </r>
  <r>
    <d v="2025-02-04T00:00:00"/>
    <s v="Rosalia"/>
    <s v="Female"/>
    <s v="Afega"/>
    <n v="0"/>
    <s v="Nuu"/>
    <x v="5"/>
    <x v="21"/>
    <x v="21"/>
    <x v="22"/>
    <x v="2"/>
    <n v="1"/>
    <n v="13"/>
    <n v="13"/>
  </r>
  <r>
    <d v="2025-02-04T00:00:00"/>
    <s v="Patau Vee"/>
    <s v="Male"/>
    <s v="Vaivase"/>
    <n v="7750244"/>
    <s v="Nuu"/>
    <x v="5"/>
    <x v="19"/>
    <x v="19"/>
    <x v="20"/>
    <x v="0"/>
    <n v="80"/>
    <n v="1"/>
    <n v="80"/>
  </r>
  <r>
    <d v="2025-02-04T00:00:00"/>
    <s v="Patau Vee"/>
    <s v="Male"/>
    <s v="Vaivase"/>
    <n v="7750244"/>
    <s v="Nuu"/>
    <x v="5"/>
    <x v="14"/>
    <x v="14"/>
    <x v="14"/>
    <x v="0"/>
    <n v="30"/>
    <n v="1"/>
    <n v="30"/>
  </r>
  <r>
    <d v="2025-02-04T00:00:00"/>
    <s v="Patau Vee"/>
    <s v="Male"/>
    <s v="Vaivase"/>
    <n v="7750244"/>
    <s v="Nuu"/>
    <x v="5"/>
    <x v="24"/>
    <x v="24"/>
    <x v="26"/>
    <x v="4"/>
    <n v="20"/>
    <n v="1"/>
    <n v="20"/>
  </r>
  <r>
    <d v="2025-02-04T00:00:00"/>
    <s v="Patau Vee"/>
    <s v="Male"/>
    <s v="Vaivase"/>
    <n v="7750244"/>
    <s v="Nuu"/>
    <x v="5"/>
    <x v="29"/>
    <x v="29"/>
    <x v="32"/>
    <x v="0"/>
    <n v="20"/>
    <n v="1"/>
    <n v="20"/>
  </r>
  <r>
    <d v="2025-02-04T00:00:00"/>
    <s v="Patau Vee"/>
    <s v="Male"/>
    <s v="Vaivase"/>
    <n v="7750244"/>
    <s v="Nuu"/>
    <x v="5"/>
    <x v="23"/>
    <x v="23"/>
    <x v="25"/>
    <x v="0"/>
    <n v="10"/>
    <n v="1"/>
    <n v="10"/>
  </r>
  <r>
    <d v="2025-02-04T00:00:00"/>
    <s v="Vili"/>
    <s v="Male"/>
    <s v="Tuanai"/>
    <n v="7215285"/>
    <s v="Nuu"/>
    <x v="5"/>
    <x v="14"/>
    <x v="14"/>
    <x v="14"/>
    <x v="0"/>
    <n v="20"/>
    <n v="1"/>
    <n v="20"/>
  </r>
  <r>
    <d v="2025-02-04T00:00:00"/>
    <s v="Ruth"/>
    <s v="Female"/>
    <s v="Vaitele "/>
    <n v="7277465"/>
    <s v="Nuu"/>
    <x v="5"/>
    <x v="29"/>
    <x v="29"/>
    <x v="32"/>
    <x v="0"/>
    <n v="12"/>
    <n v="1"/>
    <n v="12"/>
  </r>
  <r>
    <d v="2025-02-04T00:00:00"/>
    <s v="Ruth"/>
    <s v="Female"/>
    <s v="Vaitele"/>
    <n v="7277465"/>
    <s v="Nuu"/>
    <x v="5"/>
    <x v="24"/>
    <x v="24"/>
    <x v="26"/>
    <x v="4"/>
    <n v="12"/>
    <n v="1"/>
    <n v="12"/>
  </r>
  <r>
    <d v="2025-02-04T00:00:00"/>
    <s v="Ruth"/>
    <s v="Female"/>
    <s v="Vaitele"/>
    <n v="7277465"/>
    <s v="Nuu"/>
    <x v="5"/>
    <x v="21"/>
    <x v="21"/>
    <x v="22"/>
    <x v="2"/>
    <n v="1"/>
    <n v="13"/>
    <n v="13"/>
  </r>
  <r>
    <d v="2025-02-04T00:00:00"/>
    <s v="Taulapapa"/>
    <s v="Male"/>
    <s v="Lalovi"/>
    <n v="0"/>
    <s v="Nuu"/>
    <x v="2"/>
    <x v="28"/>
    <x v="28"/>
    <x v="30"/>
    <x v="4"/>
    <n v="3"/>
    <n v="1"/>
    <n v="3"/>
  </r>
  <r>
    <d v="2025-02-04T00:00:00"/>
    <s v="Taulapapa"/>
    <s v="Male"/>
    <s v="Lalovi"/>
    <n v="0"/>
    <s v="Nuu"/>
    <x v="2"/>
    <x v="2"/>
    <x v="2"/>
    <x v="2"/>
    <x v="4"/>
    <n v="6"/>
    <n v="1"/>
    <n v="6"/>
  </r>
  <r>
    <d v="2025-02-04T00:00:00"/>
    <s v="Taulapapa"/>
    <s v="Male"/>
    <s v="Lalovi"/>
    <n v="0"/>
    <s v="Nuu"/>
    <x v="2"/>
    <x v="4"/>
    <x v="4"/>
    <x v="4"/>
    <x v="4"/>
    <n v="2"/>
    <n v="1"/>
    <n v="2"/>
  </r>
  <r>
    <d v="2025-02-04T00:00:00"/>
    <s v="Taulapapa"/>
    <s v="Male"/>
    <s v="Lalovi"/>
    <n v="0"/>
    <s v="Nuu"/>
    <x v="2"/>
    <x v="6"/>
    <x v="6"/>
    <x v="6"/>
    <x v="4"/>
    <n v="2"/>
    <n v="1"/>
    <n v="2"/>
  </r>
  <r>
    <d v="2025-02-04T00:00:00"/>
    <s v="Ruth"/>
    <s v="Female"/>
    <s v="Vaitele"/>
    <n v="7277465"/>
    <s v="Atele"/>
    <x v="2"/>
    <x v="6"/>
    <x v="6"/>
    <x v="16"/>
    <x v="7"/>
    <n v="10"/>
    <n v="6"/>
    <n v="60"/>
  </r>
  <r>
    <d v="2025-02-04T00:00:00"/>
    <s v="Ruth"/>
    <s v="Female"/>
    <s v="Vaitele"/>
    <n v="7277465"/>
    <s v="Nuu"/>
    <x v="2"/>
    <x v="11"/>
    <x v="11"/>
    <x v="11"/>
    <x v="3"/>
    <n v="5"/>
    <n v="6"/>
    <n v="30"/>
  </r>
  <r>
    <d v="2025-02-04T00:00:00"/>
    <s v="Ray"/>
    <s v="Male"/>
    <s v="Nofoalii"/>
    <n v="0"/>
    <s v="Nuu"/>
    <x v="0"/>
    <x v="0"/>
    <x v="0"/>
    <x v="0"/>
    <x v="0"/>
    <n v="50"/>
    <n v="0.2"/>
    <n v="10"/>
  </r>
  <r>
    <d v="2025-02-04T00:00:00"/>
    <s v="Taulapapa"/>
    <s v="Male"/>
    <s v="Lalovi/Saleimoa"/>
    <n v="0"/>
    <s v="Nuu"/>
    <x v="0"/>
    <x v="0"/>
    <x v="0"/>
    <x v="0"/>
    <x v="0"/>
    <n v="30"/>
    <n v="0.2"/>
    <n v="6"/>
  </r>
  <r>
    <d v="2025-02-04T00:00:00"/>
    <s v="Patau"/>
    <s v="Male"/>
    <s v="Vaivase"/>
    <n v="0"/>
    <s v="Nuu"/>
    <x v="0"/>
    <x v="0"/>
    <x v="0"/>
    <x v="0"/>
    <x v="0"/>
    <n v="70"/>
    <n v="0.2"/>
    <n v="14"/>
  </r>
  <r>
    <d v="2025-02-04T00:00:00"/>
    <s v="Vili"/>
    <s v="Male"/>
    <s v="Tuanai"/>
    <n v="0"/>
    <s v="Nuu"/>
    <x v="0"/>
    <x v="0"/>
    <x v="0"/>
    <x v="0"/>
    <x v="0"/>
    <n v="30"/>
    <n v="0.2"/>
    <n v="6"/>
  </r>
  <r>
    <d v="2025-02-04T00:00:00"/>
    <s v="Junior"/>
    <s v="Male"/>
    <s v="Falelauniu"/>
    <n v="0"/>
    <s v="Nuu"/>
    <x v="1"/>
    <x v="34"/>
    <x v="34"/>
    <x v="39"/>
    <x v="6"/>
    <n v="100"/>
    <n v="0.2"/>
    <n v="20"/>
  </r>
  <r>
    <d v="2025-02-05T00:00:00"/>
    <s v="Carman"/>
    <s v="Male"/>
    <s v="Faleula"/>
    <n v="7747619"/>
    <s v="Nuu"/>
    <x v="5"/>
    <x v="29"/>
    <x v="29"/>
    <x v="32"/>
    <x v="0"/>
    <n v="15"/>
    <n v="1"/>
    <n v="15"/>
  </r>
  <r>
    <d v="2025-02-05T00:00:00"/>
    <s v="Carman"/>
    <s v="Male"/>
    <s v="Faleula"/>
    <n v="7747619"/>
    <s v="Nuu"/>
    <x v="5"/>
    <x v="19"/>
    <x v="19"/>
    <x v="20"/>
    <x v="0"/>
    <n v="15"/>
    <n v="1"/>
    <n v="15"/>
  </r>
  <r>
    <d v="2025-02-05T00:00:00"/>
    <s v="Paepae"/>
    <s v="Male"/>
    <s v="Aleisa"/>
    <n v="7176581"/>
    <s v="Nuu"/>
    <x v="5"/>
    <x v="20"/>
    <x v="20"/>
    <x v="21"/>
    <x v="2"/>
    <n v="8"/>
    <n v="13"/>
    <n v="104"/>
  </r>
  <r>
    <d v="2025-02-05T00:00:00"/>
    <s v="Mei"/>
    <s v="Female"/>
    <s v="Moamoa"/>
    <n v="7581515"/>
    <s v="Nuu"/>
    <x v="5"/>
    <x v="19"/>
    <x v="19"/>
    <x v="20"/>
    <x v="0"/>
    <n v="20"/>
    <n v="1"/>
    <n v="20"/>
  </r>
  <r>
    <d v="2025-02-05T00:00:00"/>
    <s v="Tia"/>
    <s v="Male"/>
    <s v="Vailele"/>
    <n v="7581616"/>
    <s v="Nuu"/>
    <x v="5"/>
    <x v="20"/>
    <x v="20"/>
    <x v="21"/>
    <x v="2"/>
    <n v="1"/>
    <n v="13"/>
    <n v="13"/>
  </r>
  <r>
    <d v="2025-02-05T00:00:00"/>
    <s v="Tia"/>
    <s v="Male"/>
    <s v="Vailele"/>
    <n v="7581616"/>
    <s v="Nuu"/>
    <x v="5"/>
    <x v="29"/>
    <x v="29"/>
    <x v="32"/>
    <x v="0"/>
    <n v="10"/>
    <n v="1"/>
    <n v="10"/>
  </r>
  <r>
    <d v="2025-02-05T00:00:00"/>
    <s v="Tia"/>
    <s v="Male"/>
    <s v="Vailele"/>
    <n v="7581616"/>
    <s v="Nuu"/>
    <x v="5"/>
    <x v="14"/>
    <x v="14"/>
    <x v="14"/>
    <x v="0"/>
    <n v="10"/>
    <n v="1"/>
    <n v="10"/>
  </r>
  <r>
    <d v="2025-02-05T00:00:00"/>
    <s v="Tia"/>
    <s v="Male"/>
    <s v="Vailele"/>
    <n v="7581616"/>
    <s v="Nuu"/>
    <x v="5"/>
    <x v="18"/>
    <x v="18"/>
    <x v="19"/>
    <x v="0"/>
    <n v="5"/>
    <n v="1"/>
    <n v="5"/>
  </r>
  <r>
    <d v="2025-02-05T00:00:00"/>
    <s v="Tia"/>
    <s v="Male"/>
    <s v="Vailele"/>
    <n v="7581616"/>
    <s v="Nuu"/>
    <x v="5"/>
    <x v="19"/>
    <x v="19"/>
    <x v="20"/>
    <x v="0"/>
    <n v="5"/>
    <n v="1"/>
    <n v="5"/>
  </r>
  <r>
    <d v="2025-02-05T00:00:00"/>
    <s v="Patau Vee"/>
    <s v="Male"/>
    <s v="Vaimoso"/>
    <n v="7750244"/>
    <s v="Nuu"/>
    <x v="5"/>
    <x v="14"/>
    <x v="14"/>
    <x v="14"/>
    <x v="0"/>
    <n v="30"/>
    <n v="1"/>
    <n v="30"/>
  </r>
  <r>
    <d v="2025-02-05T00:00:00"/>
    <s v="Patau Vee"/>
    <s v="Male"/>
    <s v="Vaimoso"/>
    <n v="7750244"/>
    <s v="Nuu"/>
    <x v="5"/>
    <x v="19"/>
    <x v="19"/>
    <x v="20"/>
    <x v="0"/>
    <n v="30"/>
    <n v="1"/>
    <n v="30"/>
  </r>
  <r>
    <d v="2025-02-05T00:00:00"/>
    <s v="Patau Vee"/>
    <s v="Male"/>
    <s v="Vaimoso"/>
    <n v="7750244"/>
    <s v="Nuu"/>
    <x v="5"/>
    <x v="29"/>
    <x v="29"/>
    <x v="32"/>
    <x v="0"/>
    <n v="40"/>
    <n v="1"/>
    <n v="40"/>
  </r>
  <r>
    <d v="2025-02-05T00:00:00"/>
    <s v="Patau Vee"/>
    <s v="Male"/>
    <s v="Vaimoso"/>
    <n v="7750244"/>
    <s v="Nuu"/>
    <x v="5"/>
    <x v="23"/>
    <x v="23"/>
    <x v="25"/>
    <x v="0"/>
    <n v="30"/>
    <n v="1"/>
    <n v="3"/>
  </r>
  <r>
    <d v="2025-02-05T00:00:00"/>
    <s v="Patau Vee"/>
    <s v="Male"/>
    <s v="Vaimoso"/>
    <n v="7750244"/>
    <s v="Nuu"/>
    <x v="5"/>
    <x v="24"/>
    <x v="24"/>
    <x v="26"/>
    <x v="4"/>
    <n v="30"/>
    <n v="1"/>
    <n v="30"/>
  </r>
  <r>
    <d v="2025-02-05T00:00:00"/>
    <s v="Patau Vee"/>
    <s v="Male"/>
    <s v="Vaimoso"/>
    <n v="7750244"/>
    <s v="Nuu"/>
    <x v="5"/>
    <x v="31"/>
    <x v="31"/>
    <x v="34"/>
    <x v="0"/>
    <n v="10"/>
    <n v="1"/>
    <n v="10"/>
  </r>
  <r>
    <d v="2025-02-05T00:00:00"/>
    <s v="Ioane"/>
    <s v="Male"/>
    <s v="Moamoa"/>
    <n v="7674645"/>
    <s v="Atele"/>
    <x v="2"/>
    <x v="6"/>
    <x v="6"/>
    <x v="16"/>
    <x v="7"/>
    <n v="1"/>
    <n v="6"/>
    <n v="6"/>
  </r>
  <r>
    <d v="2025-02-05T00:00:00"/>
    <s v="Ioane"/>
    <s v="Male"/>
    <s v="Moamoa"/>
    <n v="7674645"/>
    <s v="Nuu"/>
    <x v="2"/>
    <x v="6"/>
    <x v="6"/>
    <x v="6"/>
    <x v="0"/>
    <n v="1"/>
    <n v="1"/>
    <n v="1"/>
  </r>
  <r>
    <d v="2025-02-05T00:00:00"/>
    <s v="Kelani"/>
    <s v="Male"/>
    <s v="Moataa"/>
    <n v="7773950"/>
    <s v="Atele"/>
    <x v="2"/>
    <x v="6"/>
    <x v="6"/>
    <x v="16"/>
    <x v="7"/>
    <n v="2"/>
    <n v="6"/>
    <n v="12"/>
  </r>
  <r>
    <d v="2025-02-05T00:00:00"/>
    <s v="Kelani"/>
    <s v="Male"/>
    <s v="Moataa"/>
    <n v="7773950"/>
    <s v="Nuu"/>
    <x v="2"/>
    <x v="33"/>
    <x v="33"/>
    <x v="36"/>
    <x v="0"/>
    <n v="4"/>
    <n v="1"/>
    <n v="4"/>
  </r>
  <r>
    <d v="2025-02-05T00:00:00"/>
    <s v="Kelani"/>
    <s v="Male"/>
    <s v="Moataa"/>
    <n v="7773950"/>
    <s v="Nuu"/>
    <x v="2"/>
    <x v="2"/>
    <x v="2"/>
    <x v="2"/>
    <x v="0"/>
    <n v="2"/>
    <n v="1"/>
    <n v="2"/>
  </r>
  <r>
    <d v="2025-02-05T00:00:00"/>
    <s v="Patau"/>
    <s v="Male"/>
    <s v="Vaimoso"/>
    <n v="0"/>
    <s v="Nuu"/>
    <x v="0"/>
    <x v="0"/>
    <x v="0"/>
    <x v="0"/>
    <x v="0"/>
    <n v="200"/>
    <n v="0.2"/>
    <n v="40"/>
  </r>
  <r>
    <d v="2025-02-05T00:00:00"/>
    <s v="Talaalofa Aiolupo"/>
    <s v="Female"/>
    <s v="Faleula"/>
    <s v="773-9193"/>
    <s v="Nuu"/>
    <x v="0"/>
    <x v="7"/>
    <x v="7"/>
    <x v="7"/>
    <x v="0"/>
    <n v="75"/>
    <n v="0.2"/>
    <n v="15"/>
  </r>
  <r>
    <d v="2025-02-06T00:00:00"/>
    <s v="Luma"/>
    <s v="Male"/>
    <s v="Tafaigata"/>
    <n v="7325843"/>
    <s v="Nuu"/>
    <x v="5"/>
    <x v="29"/>
    <x v="29"/>
    <x v="32"/>
    <x v="0"/>
    <n v="5"/>
    <n v="1"/>
    <n v="5"/>
  </r>
  <r>
    <d v="2025-02-06T00:00:00"/>
    <s v="Luma"/>
    <s v="Male"/>
    <s v="Tafaigata"/>
    <n v="7325843"/>
    <s v="Nuu"/>
    <x v="5"/>
    <x v="19"/>
    <x v="19"/>
    <x v="20"/>
    <x v="0"/>
    <n v="5"/>
    <n v="1"/>
    <n v="5"/>
  </r>
  <r>
    <d v="2025-02-06T00:00:00"/>
    <s v="Luma"/>
    <s v="Male"/>
    <s v="Tafaigata"/>
    <n v="7325843"/>
    <s v="Nuu"/>
    <x v="5"/>
    <x v="24"/>
    <x v="24"/>
    <x v="26"/>
    <x v="4"/>
    <n v="5"/>
    <n v="1"/>
    <n v="5"/>
  </r>
  <r>
    <d v="2025-02-06T00:00:00"/>
    <s v="Luma"/>
    <s v="Male"/>
    <s v="Tafaigata"/>
    <n v="7325843"/>
    <s v="Nuu"/>
    <x v="5"/>
    <x v="14"/>
    <x v="14"/>
    <x v="14"/>
    <x v="0"/>
    <n v="5"/>
    <n v="1"/>
    <n v="5"/>
  </r>
  <r>
    <d v="2025-02-06T00:00:00"/>
    <s v="Farani"/>
    <s v="Male"/>
    <s v="Tufulele"/>
    <n v="0"/>
    <s v="Nuu"/>
    <x v="5"/>
    <x v="23"/>
    <x v="23"/>
    <x v="25"/>
    <x v="0"/>
    <n v="20"/>
    <n v="1"/>
    <n v="20"/>
  </r>
  <r>
    <d v="2025-02-06T00:00:00"/>
    <s v="Tiatia"/>
    <s v="Male"/>
    <s v="Nuu"/>
    <n v="0"/>
    <s v="Nuu"/>
    <x v="5"/>
    <x v="24"/>
    <x v="24"/>
    <x v="26"/>
    <x v="4"/>
    <n v="50"/>
    <n v="1"/>
    <n v="50"/>
  </r>
  <r>
    <d v="2025-02-06T00:00:00"/>
    <s v="Potoa'e"/>
    <s v="Female"/>
    <s v="Faleula"/>
    <n v="7382255"/>
    <s v="Nuu"/>
    <x v="5"/>
    <x v="29"/>
    <x v="29"/>
    <x v="32"/>
    <x v="0"/>
    <n v="10"/>
    <n v="1"/>
    <n v="10"/>
  </r>
  <r>
    <d v="2025-02-06T00:00:00"/>
    <s v="Potoa'e"/>
    <s v="Female"/>
    <s v="Faleula"/>
    <n v="7382255"/>
    <s v="Nuu"/>
    <x v="5"/>
    <x v="24"/>
    <x v="24"/>
    <x v="26"/>
    <x v="4"/>
    <n v="10"/>
    <n v="1"/>
    <n v="10"/>
  </r>
  <r>
    <d v="2025-02-06T00:00:00"/>
    <s v="Luma"/>
    <s v="Male"/>
    <s v="Tafaigata"/>
    <n v="0"/>
    <s v="Nuu"/>
    <x v="0"/>
    <x v="0"/>
    <x v="0"/>
    <x v="0"/>
    <x v="0"/>
    <n v="5"/>
    <n v="0.2"/>
    <n v="1"/>
  </r>
  <r>
    <d v="2025-02-06T00:00:00"/>
    <s v="Luma"/>
    <s v="Male"/>
    <s v="Tafaigata"/>
    <n v="0"/>
    <s v="Nuu"/>
    <x v="1"/>
    <x v="1"/>
    <x v="1"/>
    <x v="1"/>
    <x v="0"/>
    <n v="1"/>
    <n v="4"/>
    <n v="4"/>
  </r>
  <r>
    <d v="2025-02-06T00:00:00"/>
    <s v="Galuvao"/>
    <s v="Male"/>
    <s v="Avao"/>
    <n v="0"/>
    <s v="Nuu"/>
    <x v="0"/>
    <x v="0"/>
    <x v="0"/>
    <x v="0"/>
    <x v="0"/>
    <n v="200"/>
    <n v="0.2"/>
    <n v="40"/>
  </r>
  <r>
    <d v="2025-02-06T00:00:00"/>
    <s v="Fotu"/>
    <s v="Male"/>
    <s v="Alafua"/>
    <n v="0"/>
    <s v="Nuu"/>
    <x v="0"/>
    <x v="0"/>
    <x v="0"/>
    <x v="0"/>
    <x v="0"/>
    <n v="100"/>
    <n v="0.2"/>
    <n v="20"/>
  </r>
  <r>
    <d v="2025-02-06T00:00:00"/>
    <s v="Auvaa"/>
    <s v="Female"/>
    <s v="Moamoa"/>
    <n v="0"/>
    <s v="Nuu"/>
    <x v="1"/>
    <x v="1"/>
    <x v="1"/>
    <x v="1"/>
    <x v="0"/>
    <n v="5"/>
    <n v="4"/>
    <n v="20"/>
  </r>
  <r>
    <d v="2025-02-07T00:00:00"/>
    <s v="Arona"/>
    <s v="Male"/>
    <s v="Siusega"/>
    <n v="0"/>
    <s v="Nuu"/>
    <x v="5"/>
    <x v="19"/>
    <x v="19"/>
    <x v="20"/>
    <x v="0"/>
    <n v="5"/>
    <n v="1"/>
    <n v="5"/>
  </r>
  <r>
    <d v="2025-02-07T00:00:00"/>
    <s v="Arona"/>
    <s v="Male"/>
    <s v="Siusega"/>
    <n v="0"/>
    <s v="Nuu"/>
    <x v="4"/>
    <x v="35"/>
    <x v="35"/>
    <x v="40"/>
    <x v="0"/>
    <n v="3"/>
    <n v="1"/>
    <n v="3"/>
  </r>
  <r>
    <d v="2025-02-07T00:00:00"/>
    <s v="Arona"/>
    <s v="Male"/>
    <s v="Siusega"/>
    <n v="0"/>
    <s v="Nuu"/>
    <x v="5"/>
    <x v="25"/>
    <x v="25"/>
    <x v="27"/>
    <x v="0"/>
    <n v="5"/>
    <n v="1"/>
    <n v="5"/>
  </r>
  <r>
    <d v="2025-02-07T00:00:00"/>
    <s v="Arona"/>
    <s v="Male"/>
    <s v="Siusega"/>
    <n v="0"/>
    <s v="Nuu"/>
    <x v="5"/>
    <x v="14"/>
    <x v="14"/>
    <x v="14"/>
    <x v="0"/>
    <n v="3"/>
    <n v="1"/>
    <n v="3"/>
  </r>
  <r>
    <d v="2025-02-07T00:00:00"/>
    <s v="Isaako Viki"/>
    <s v="Male"/>
    <s v="Levi Saleimoa"/>
    <n v="0"/>
    <s v="Nuu"/>
    <x v="5"/>
    <x v="21"/>
    <x v="21"/>
    <x v="22"/>
    <x v="2"/>
    <n v="1"/>
    <n v="13"/>
    <n v="13"/>
  </r>
  <r>
    <d v="2025-02-07T00:00:00"/>
    <s v="Isaako Viki"/>
    <s v="Male"/>
    <s v="Levi Saleimoa"/>
    <n v="0"/>
    <s v="Nuu"/>
    <x v="5"/>
    <x v="20"/>
    <x v="20"/>
    <x v="21"/>
    <x v="2"/>
    <n v="1"/>
    <n v="13"/>
    <n v="13"/>
  </r>
  <r>
    <d v="2025-02-07T00:00:00"/>
    <s v="Isaako Viki"/>
    <s v="Male"/>
    <s v="Levi Saleimoa"/>
    <n v="0"/>
    <s v="Nuu"/>
    <x v="5"/>
    <x v="24"/>
    <x v="24"/>
    <x v="26"/>
    <x v="4"/>
    <n v="10"/>
    <n v="1"/>
    <n v="10"/>
  </r>
  <r>
    <d v="2025-02-07T00:00:00"/>
    <s v="Eneliko"/>
    <s v="Male"/>
    <s v="Vaimoso"/>
    <n v="0"/>
    <s v="Nuu"/>
    <x v="5"/>
    <x v="24"/>
    <x v="24"/>
    <x v="26"/>
    <x v="4"/>
    <n v="5"/>
    <n v="1"/>
    <n v="5"/>
  </r>
  <r>
    <d v="2025-02-07T00:00:00"/>
    <s v="Eneliko"/>
    <s v="Male"/>
    <s v="Vaimoso"/>
    <n v="0"/>
    <s v="Nuu"/>
    <x v="5"/>
    <x v="14"/>
    <x v="14"/>
    <x v="14"/>
    <x v="0"/>
    <n v="4"/>
    <n v="1"/>
    <n v="4"/>
  </r>
  <r>
    <d v="2025-02-07T00:00:00"/>
    <s v="Mark"/>
    <s v="Male"/>
    <s v="Saanapu"/>
    <n v="0"/>
    <s v="Nuu"/>
    <x v="5"/>
    <x v="21"/>
    <x v="21"/>
    <x v="22"/>
    <x v="2"/>
    <n v="2"/>
    <n v="13"/>
    <n v="26"/>
  </r>
  <r>
    <d v="2025-02-07T00:00:00"/>
    <s v="Via"/>
    <s v="Female"/>
    <s v="Faleula"/>
    <n v="7511208"/>
    <s v="Nuu"/>
    <x v="5"/>
    <x v="21"/>
    <x v="21"/>
    <x v="22"/>
    <x v="2"/>
    <n v="2"/>
    <n v="10"/>
    <n v="20"/>
  </r>
  <r>
    <d v="2025-02-07T00:00:00"/>
    <s v="Via"/>
    <s v="Female"/>
    <s v="Faleula"/>
    <n v="7511208"/>
    <s v="Nuu"/>
    <x v="5"/>
    <x v="24"/>
    <x v="24"/>
    <x v="26"/>
    <x v="4"/>
    <n v="4"/>
    <n v="1"/>
    <n v="4"/>
  </r>
  <r>
    <d v="2025-02-07T00:00:00"/>
    <s v="Via"/>
    <s v="Female"/>
    <s v="Faleula"/>
    <n v="7511208"/>
    <s v="Nuu"/>
    <x v="5"/>
    <x v="14"/>
    <x v="14"/>
    <x v="14"/>
    <x v="0"/>
    <n v="6"/>
    <n v="1"/>
    <n v="6"/>
  </r>
  <r>
    <d v="2025-02-07T00:00:00"/>
    <s v="Lila"/>
    <s v="Female"/>
    <s v="Falelauniu"/>
    <n v="7770949"/>
    <s v="Nuu"/>
    <x v="5"/>
    <x v="14"/>
    <x v="14"/>
    <x v="14"/>
    <x v="0"/>
    <n v="10"/>
    <n v="1"/>
    <n v="10"/>
  </r>
  <r>
    <d v="2025-02-07T00:00:00"/>
    <s v="Lila"/>
    <s v="Female"/>
    <s v="Falelauniu"/>
    <n v="7770949"/>
    <s v="Nuu"/>
    <x v="5"/>
    <x v="19"/>
    <x v="19"/>
    <x v="20"/>
    <x v="0"/>
    <n v="12"/>
    <n v="1"/>
    <n v="12"/>
  </r>
  <r>
    <d v="2025-02-07T00:00:00"/>
    <s v="Lila"/>
    <s v="Female"/>
    <s v="Falelauniu"/>
    <n v="7770949"/>
    <s v="Nuu"/>
    <x v="5"/>
    <x v="14"/>
    <x v="14"/>
    <x v="14"/>
    <x v="0"/>
    <n v="6"/>
    <n v="1"/>
    <n v="6"/>
  </r>
  <r>
    <d v="2025-02-07T00:00:00"/>
    <s v="Tavai Misa"/>
    <s v="Female"/>
    <s v="Siumu"/>
    <n v="7245550"/>
    <s v="Nuu"/>
    <x v="5"/>
    <x v="14"/>
    <x v="14"/>
    <x v="14"/>
    <x v="0"/>
    <n v="20"/>
    <n v="1"/>
    <n v="20"/>
  </r>
  <r>
    <d v="2025-02-07T00:00:00"/>
    <s v="Tavai Misa"/>
    <s v="Female"/>
    <s v="Siumu"/>
    <n v="7245550"/>
    <s v="Nuu"/>
    <x v="5"/>
    <x v="19"/>
    <x v="19"/>
    <x v="20"/>
    <x v="0"/>
    <n v="20"/>
    <n v="1"/>
    <n v="20"/>
  </r>
  <r>
    <d v="2025-02-07T00:00:00"/>
    <s v="Tavai Misa"/>
    <s v="Female"/>
    <s v="Siumu"/>
    <n v="7245550"/>
    <s v="Nuu"/>
    <x v="5"/>
    <x v="24"/>
    <x v="24"/>
    <x v="26"/>
    <x v="4"/>
    <n v="10"/>
    <n v="1"/>
    <n v="10"/>
  </r>
  <r>
    <d v="2025-02-07T00:00:00"/>
    <s v="Titi"/>
    <s v="Male"/>
    <s v="Siusega"/>
    <n v="7574482"/>
    <s v="Nuu"/>
    <x v="5"/>
    <x v="25"/>
    <x v="25"/>
    <x v="27"/>
    <x v="0"/>
    <n v="13"/>
    <n v="1"/>
    <n v="13"/>
  </r>
  <r>
    <d v="2025-02-07T00:00:00"/>
    <s v="Titi"/>
    <s v="Male"/>
    <s v="Siusega"/>
    <n v="7574482"/>
    <s v="Nuu"/>
    <x v="5"/>
    <x v="15"/>
    <x v="15"/>
    <x v="15"/>
    <x v="0"/>
    <n v="8"/>
    <n v="1"/>
    <n v="8"/>
  </r>
  <r>
    <d v="2025-02-07T00:00:00"/>
    <s v="Titi"/>
    <s v="Male"/>
    <s v="Siusega"/>
    <n v="7574482"/>
    <s v="Nuu"/>
    <x v="5"/>
    <x v="23"/>
    <x v="23"/>
    <x v="25"/>
    <x v="0"/>
    <n v="8"/>
    <n v="1"/>
    <n v="8"/>
  </r>
  <r>
    <d v="2025-02-07T00:00:00"/>
    <s v="Ane"/>
    <s v="Female"/>
    <s v="Samatau"/>
    <n v="7580043"/>
    <s v="Nuu"/>
    <x v="5"/>
    <x v="15"/>
    <x v="15"/>
    <x v="15"/>
    <x v="0"/>
    <n v="5"/>
    <n v="1"/>
    <n v="5"/>
  </r>
  <r>
    <d v="2025-02-07T00:00:00"/>
    <s v="Ane"/>
    <s v="Female"/>
    <s v="Samatau"/>
    <n v="7580043"/>
    <s v="Nuu"/>
    <x v="5"/>
    <x v="24"/>
    <x v="24"/>
    <x v="26"/>
    <x v="4"/>
    <n v="5"/>
    <n v="1"/>
    <n v="5"/>
  </r>
  <r>
    <d v="2025-02-07T00:00:00"/>
    <s v="Ana"/>
    <s v="Female"/>
    <s v="Siusega"/>
    <n v="0"/>
    <s v="Nuu"/>
    <x v="2"/>
    <x v="11"/>
    <x v="11"/>
    <x v="11"/>
    <x v="3"/>
    <n v="1"/>
    <n v="6"/>
    <n v="6"/>
  </r>
  <r>
    <d v="2025-02-07T00:00:00"/>
    <s v="Ana"/>
    <s v="Female"/>
    <s v="Siusega"/>
    <n v="0"/>
    <s v="Nuu"/>
    <x v="2"/>
    <x v="2"/>
    <x v="2"/>
    <x v="2"/>
    <x v="0"/>
    <n v="1"/>
    <n v="1"/>
    <n v="1"/>
  </r>
  <r>
    <d v="2025-02-07T00:00:00"/>
    <s v="Eneliko"/>
    <s v="Male"/>
    <s v="Vaimoso"/>
    <n v="0"/>
    <s v="Atele"/>
    <x v="2"/>
    <x v="6"/>
    <x v="6"/>
    <x v="16"/>
    <x v="7"/>
    <n v="1"/>
    <n v="6"/>
    <n v="6"/>
  </r>
  <r>
    <d v="2025-02-07T00:00:00"/>
    <s v="Repeka"/>
    <s v="Female"/>
    <s v="Siusega"/>
    <n v="0"/>
    <s v="Atele"/>
    <x v="2"/>
    <x v="6"/>
    <x v="6"/>
    <x v="16"/>
    <x v="7"/>
    <n v="4"/>
    <n v="6"/>
    <n v="24"/>
  </r>
  <r>
    <d v="2025-02-07T00:00:00"/>
    <s v="Repeka"/>
    <s v="Female"/>
    <s v="Siusega"/>
    <n v="0"/>
    <s v="Atele"/>
    <x v="2"/>
    <x v="11"/>
    <x v="11"/>
    <x v="11"/>
    <x v="3"/>
    <n v="3"/>
    <n v="6"/>
    <n v="18"/>
  </r>
  <r>
    <d v="2025-02-07T00:00:00"/>
    <s v="Repeka"/>
    <s v="Female"/>
    <s v="Siusega"/>
    <n v="0"/>
    <s v="Atele"/>
    <x v="2"/>
    <x v="28"/>
    <x v="28"/>
    <x v="30"/>
    <x v="0"/>
    <n v="10"/>
    <n v="1"/>
    <n v="10"/>
  </r>
  <r>
    <d v="2025-02-07T00:00:00"/>
    <s v="Iosua"/>
    <s v="Male"/>
    <s v="Siusega"/>
    <n v="0"/>
    <s v="Nuu"/>
    <x v="2"/>
    <x v="2"/>
    <x v="2"/>
    <x v="41"/>
    <x v="0"/>
    <n v="3"/>
    <n v="1"/>
    <n v="3"/>
  </r>
  <r>
    <d v="2025-02-07T00:00:00"/>
    <s v="Tupu"/>
    <s v="Male"/>
    <s v="Falelauniu"/>
    <n v="0"/>
    <s v="Nuu"/>
    <x v="0"/>
    <x v="0"/>
    <x v="0"/>
    <x v="0"/>
    <x v="0"/>
    <n v="20"/>
    <n v="0.2"/>
    <n v="4"/>
  </r>
  <r>
    <d v="2025-02-07T00:00:00"/>
    <s v="Petelo. Lepou"/>
    <s v="Male"/>
    <s v="Lepea"/>
    <n v="0"/>
    <s v="Nuu"/>
    <x v="0"/>
    <x v="0"/>
    <x v="0"/>
    <x v="0"/>
    <x v="0"/>
    <n v="50"/>
    <n v="0.2"/>
    <n v="10"/>
  </r>
  <r>
    <d v="2025-02-10T00:00:00"/>
    <s v="Ianeta"/>
    <s v="Female"/>
    <s v="Malololelei"/>
    <n v="0"/>
    <s v="Nuu"/>
    <x v="5"/>
    <x v="14"/>
    <x v="14"/>
    <x v="14"/>
    <x v="0"/>
    <n v="10"/>
    <n v="1"/>
    <n v="10"/>
  </r>
  <r>
    <d v="2025-02-10T00:00:00"/>
    <s v="Ianeta"/>
    <s v="Female"/>
    <s v="Malololelei"/>
    <n v="0"/>
    <s v="Nuu"/>
    <x v="5"/>
    <x v="29"/>
    <x v="29"/>
    <x v="32"/>
    <x v="0"/>
    <n v="10"/>
    <n v="1"/>
    <n v="10"/>
  </r>
  <r>
    <d v="2025-02-10T00:00:00"/>
    <s v="Ianeta"/>
    <s v="Female"/>
    <s v="Malololelei"/>
    <n v="0"/>
    <s v="Nuu"/>
    <x v="5"/>
    <x v="20"/>
    <x v="20"/>
    <x v="21"/>
    <x v="2"/>
    <n v="1"/>
    <n v="13"/>
    <n v="13"/>
  </r>
  <r>
    <d v="2025-02-10T00:00:00"/>
    <s v="Solo"/>
    <s v="Male"/>
    <s v="Fagalii uta"/>
    <n v="0"/>
    <s v="Nuu"/>
    <x v="5"/>
    <x v="23"/>
    <x v="23"/>
    <x v="25"/>
    <x v="0"/>
    <n v="20"/>
    <n v="1"/>
    <n v="20"/>
  </r>
  <r>
    <d v="2025-02-10T00:00:00"/>
    <s v="Tulolo"/>
    <s v="Male"/>
    <s v="Moamoa"/>
    <n v="0"/>
    <s v="Nuu"/>
    <x v="5"/>
    <x v="19"/>
    <x v="19"/>
    <x v="20"/>
    <x v="0"/>
    <n v="5"/>
    <n v="1"/>
    <n v="5"/>
  </r>
  <r>
    <d v="2025-02-10T00:00:00"/>
    <s v="Fata Sale"/>
    <s v="Male"/>
    <s v="Afega"/>
    <n v="0"/>
    <s v="Nuu"/>
    <x v="4"/>
    <x v="13"/>
    <x v="13"/>
    <x v="13"/>
    <x v="0"/>
    <n v="5"/>
    <n v="1"/>
    <n v="5"/>
  </r>
  <r>
    <d v="2025-02-10T00:00:00"/>
    <s v="Fata Sale"/>
    <s v="Male"/>
    <s v="Afega"/>
    <n v="0"/>
    <s v="Nuu"/>
    <x v="5"/>
    <x v="14"/>
    <x v="14"/>
    <x v="14"/>
    <x v="0"/>
    <n v="5"/>
    <n v="1"/>
    <n v="5"/>
  </r>
  <r>
    <d v="2025-02-10T00:00:00"/>
    <s v="Fata Sale"/>
    <s v="Male"/>
    <s v="Afega"/>
    <n v="0"/>
    <s v="Nuu"/>
    <x v="4"/>
    <x v="35"/>
    <x v="35"/>
    <x v="40"/>
    <x v="0"/>
    <n v="5"/>
    <n v="1"/>
    <n v="5"/>
  </r>
  <r>
    <d v="2025-02-10T00:00:00"/>
    <s v="Samasoni Vaaetasi"/>
    <s v="Male"/>
    <s v="Matautu "/>
    <n v="0"/>
    <s v="Nuu"/>
    <x v="4"/>
    <x v="36"/>
    <x v="36"/>
    <x v="42"/>
    <x v="0"/>
    <n v="2"/>
    <n v="1"/>
    <n v="2"/>
  </r>
  <r>
    <d v="2025-02-10T00:00:00"/>
    <s v="Samasoni Vaaetasi"/>
    <s v="Male"/>
    <s v="Matautu "/>
    <n v="0"/>
    <s v="Nuu"/>
    <x v="5"/>
    <x v="24"/>
    <x v="24"/>
    <x v="26"/>
    <x v="4"/>
    <n v="4"/>
    <n v="1"/>
    <n v="4"/>
  </r>
  <r>
    <d v="2025-02-10T00:00:00"/>
    <s v="Samasoni Vaaetasi"/>
    <s v="Male"/>
    <s v="Matautu "/>
    <n v="0"/>
    <s v="Nuu"/>
    <x v="4"/>
    <x v="13"/>
    <x v="13"/>
    <x v="13"/>
    <x v="0"/>
    <n v="2"/>
    <n v="1"/>
    <n v="2"/>
  </r>
  <r>
    <d v="2025-02-10T00:00:00"/>
    <s v="Samasoni Vaaetasi"/>
    <s v="Male"/>
    <s v="Matautu "/>
    <n v="0"/>
    <s v="Nuu"/>
    <x v="4"/>
    <x v="35"/>
    <x v="35"/>
    <x v="40"/>
    <x v="0"/>
    <n v="2"/>
    <n v="1"/>
    <n v="2"/>
  </r>
  <r>
    <d v="2025-02-10T00:00:00"/>
    <s v="Sunrise Restaurant"/>
    <s v="Male"/>
    <s v="Taufusi"/>
    <n v="0"/>
    <s v="Nuu"/>
    <x v="5"/>
    <x v="19"/>
    <x v="19"/>
    <x v="20"/>
    <x v="0"/>
    <n v="80"/>
    <n v="1"/>
    <n v="80"/>
  </r>
  <r>
    <d v="2025-02-10T00:00:00"/>
    <s v="Launiu"/>
    <s v="Male"/>
    <s v="Saluafata"/>
    <n v="0"/>
    <s v="Nuu"/>
    <x v="5"/>
    <x v="24"/>
    <x v="24"/>
    <x v="26"/>
    <x v="4"/>
    <n v="10"/>
    <n v="1"/>
    <n v="10"/>
  </r>
  <r>
    <d v="2025-02-10T00:00:00"/>
    <s v="Launiu"/>
    <s v="Male"/>
    <s v="Saluafata"/>
    <n v="0"/>
    <s v="Nuu"/>
    <x v="5"/>
    <x v="18"/>
    <x v="18"/>
    <x v="19"/>
    <x v="0"/>
    <n v="5"/>
    <n v="1"/>
    <n v="5"/>
  </r>
  <r>
    <d v="2025-02-10T00:00:00"/>
    <s v="Launiu"/>
    <s v="Male"/>
    <s v="Saluafata"/>
    <n v="0"/>
    <s v="Nuu"/>
    <x v="5"/>
    <x v="29"/>
    <x v="29"/>
    <x v="32"/>
    <x v="0"/>
    <n v="5"/>
    <n v="1"/>
    <n v="5"/>
  </r>
  <r>
    <d v="2025-02-10T00:00:00"/>
    <s v="Mercy Community"/>
    <s v="Female"/>
    <s v="Togafuafua"/>
    <n v="0"/>
    <s v="Nuu"/>
    <x v="5"/>
    <x v="14"/>
    <x v="14"/>
    <x v="14"/>
    <x v="0"/>
    <n v="4"/>
    <n v="1"/>
    <n v="4"/>
  </r>
  <r>
    <d v="2025-02-10T00:00:00"/>
    <s v="Mercy Community"/>
    <s v="Female"/>
    <s v="Togafuafua"/>
    <n v="0"/>
    <s v="Nuu"/>
    <x v="5"/>
    <x v="18"/>
    <x v="18"/>
    <x v="19"/>
    <x v="0"/>
    <n v="2"/>
    <n v="1"/>
    <n v="2"/>
  </r>
  <r>
    <d v="2025-02-10T00:00:00"/>
    <s v="Mercy Community"/>
    <s v="Female"/>
    <s v="Togafuafua"/>
    <n v="0"/>
    <s v="Nuu"/>
    <x v="5"/>
    <x v="23"/>
    <x v="23"/>
    <x v="25"/>
    <x v="0"/>
    <n v="2"/>
    <n v="1"/>
    <n v="2"/>
  </r>
  <r>
    <d v="2025-02-10T00:00:00"/>
    <s v="Mercy Community"/>
    <s v="Female"/>
    <s v="Togafuafua"/>
    <n v="0"/>
    <s v="Nuu"/>
    <x v="5"/>
    <x v="15"/>
    <x v="15"/>
    <x v="15"/>
    <x v="0"/>
    <n v="2"/>
    <n v="1"/>
    <n v="2"/>
  </r>
  <r>
    <d v="2025-02-10T00:00:00"/>
    <s v="Mercy Community"/>
    <s v="Female"/>
    <s v="Togafuafua"/>
    <n v="0"/>
    <s v="Nuu"/>
    <x v="5"/>
    <x v="31"/>
    <x v="31"/>
    <x v="34"/>
    <x v="0"/>
    <n v="2"/>
    <n v="1"/>
    <n v="2"/>
  </r>
  <r>
    <d v="2025-02-10T00:00:00"/>
    <s v="Mercy Community"/>
    <s v="Female"/>
    <s v="Togafuafua"/>
    <n v="0"/>
    <s v="Nuu"/>
    <x v="4"/>
    <x v="36"/>
    <x v="36"/>
    <x v="42"/>
    <x v="0"/>
    <n v="2"/>
    <n v="1"/>
    <n v="2"/>
  </r>
  <r>
    <d v="2025-02-10T00:00:00"/>
    <s v="Mercy Community"/>
    <s v="Female"/>
    <s v="Togafuafua"/>
    <n v="0"/>
    <s v="Nuu"/>
    <x v="5"/>
    <x v="24"/>
    <x v="24"/>
    <x v="26"/>
    <x v="4"/>
    <n v="1"/>
    <n v="1"/>
    <n v="1"/>
  </r>
  <r>
    <d v="2025-02-10T00:00:00"/>
    <s v="Mercy Community"/>
    <s v="Female"/>
    <s v="Togafuafua"/>
    <n v="0"/>
    <s v="Nuu"/>
    <x v="5"/>
    <x v="29"/>
    <x v="29"/>
    <x v="32"/>
    <x v="0"/>
    <n v="1"/>
    <n v="1"/>
    <n v="1"/>
  </r>
  <r>
    <d v="2025-02-10T00:00:00"/>
    <s v="Mercy Community"/>
    <s v="Female"/>
    <s v="Togafuafua"/>
    <n v="0"/>
    <s v="Nuu"/>
    <x v="5"/>
    <x v="20"/>
    <x v="20"/>
    <x v="21"/>
    <x v="2"/>
    <n v="1"/>
    <n v="13"/>
    <n v="13"/>
  </r>
  <r>
    <d v="2025-02-10T00:00:00"/>
    <s v="Mercy Community"/>
    <s v="Female"/>
    <s v="Togafuafua"/>
    <n v="0"/>
    <s v="Nuu"/>
    <x v="5"/>
    <x v="15"/>
    <x v="15"/>
    <x v="15"/>
    <x v="0"/>
    <n v="2"/>
    <n v="1"/>
    <n v="2"/>
  </r>
  <r>
    <d v="2025-02-10T00:00:00"/>
    <s v="Mercy Community"/>
    <s v="Female"/>
    <s v="Togafuafua"/>
    <n v="0"/>
    <s v="Nuu"/>
    <x v="4"/>
    <x v="13"/>
    <x v="13"/>
    <x v="13"/>
    <x v="0"/>
    <n v="2"/>
    <n v="1"/>
    <n v="2"/>
  </r>
  <r>
    <d v="2025-02-10T00:00:00"/>
    <s v="Mercy Community"/>
    <s v="Female"/>
    <s v="Togafuafua"/>
    <n v="0"/>
    <s v="Nuu"/>
    <x v="5"/>
    <x v="24"/>
    <x v="24"/>
    <x v="26"/>
    <x v="4"/>
    <n v="3"/>
    <n v="1"/>
    <n v="3"/>
  </r>
  <r>
    <d v="2025-02-10T00:00:00"/>
    <s v="Mercy Community"/>
    <s v="Female"/>
    <s v="Togafuafua"/>
    <n v="0"/>
    <s v="Nuu"/>
    <x v="5"/>
    <x v="14"/>
    <x v="14"/>
    <x v="14"/>
    <x v="0"/>
    <n v="2"/>
    <n v="1"/>
    <n v="2"/>
  </r>
  <r>
    <d v="2025-02-10T00:00:00"/>
    <s v="Tasi"/>
    <s v="Male"/>
    <s v="Malololelei"/>
    <n v="7551955"/>
    <s v="Nuu"/>
    <x v="2"/>
    <x v="28"/>
    <x v="28"/>
    <x v="30"/>
    <x v="0"/>
    <n v="4"/>
    <n v="1"/>
    <n v="4"/>
  </r>
  <r>
    <d v="2025-02-10T00:00:00"/>
    <s v="Fata Sale"/>
    <s v="Male"/>
    <s v="Afega"/>
    <n v="7220800"/>
    <s v="Nuu"/>
    <x v="2"/>
    <x v="28"/>
    <x v="28"/>
    <x v="30"/>
    <x v="0"/>
    <n v="5"/>
    <n v="1"/>
    <n v="5"/>
  </r>
  <r>
    <d v="2025-02-11T00:00:00"/>
    <s v="Tagaloa"/>
    <s v="Male"/>
    <s v="Falelauniu"/>
    <n v="0"/>
    <s v="Nuu"/>
    <x v="5"/>
    <x v="14"/>
    <x v="14"/>
    <x v="14"/>
    <x v="0"/>
    <n v="50"/>
    <n v="1"/>
    <n v="50"/>
  </r>
  <r>
    <d v="2025-02-11T00:00:00"/>
    <s v="Tagaloa"/>
    <s v="Male"/>
    <s v="Falelauniu"/>
    <n v="0"/>
    <s v="Nuu"/>
    <x v="5"/>
    <x v="15"/>
    <x v="15"/>
    <x v="15"/>
    <x v="0"/>
    <n v="45"/>
    <n v="1"/>
    <n v="45"/>
  </r>
  <r>
    <d v="2025-02-11T00:00:00"/>
    <s v="Lui"/>
    <s v="Male"/>
    <s v="Faatoia"/>
    <n v="0"/>
    <s v="Nuu"/>
    <x v="5"/>
    <x v="19"/>
    <x v="19"/>
    <x v="20"/>
    <x v="0"/>
    <n v="10"/>
    <n v="1"/>
    <n v="10"/>
  </r>
  <r>
    <d v="2025-02-11T00:00:00"/>
    <s v="Lui"/>
    <s v="Male"/>
    <s v="Faatoia"/>
    <n v="0"/>
    <s v="Nuu"/>
    <x v="5"/>
    <x v="24"/>
    <x v="24"/>
    <x v="26"/>
    <x v="4"/>
    <n v="10"/>
    <n v="1"/>
    <n v="10"/>
  </r>
  <r>
    <d v="2025-02-11T00:00:00"/>
    <s v="Iopu"/>
    <s v="Male"/>
    <s v="Moataa"/>
    <n v="7216371"/>
    <s v="Nuu"/>
    <x v="5"/>
    <x v="21"/>
    <x v="21"/>
    <x v="22"/>
    <x v="2"/>
    <n v="2"/>
    <n v="13"/>
    <n v="26"/>
  </r>
  <r>
    <d v="2025-02-11T00:00:00"/>
    <s v="Iopu"/>
    <s v="Male"/>
    <s v="Moataa"/>
    <n v="7216371"/>
    <s v="Nuu"/>
    <x v="5"/>
    <x v="20"/>
    <x v="20"/>
    <x v="21"/>
    <x v="2"/>
    <n v="2"/>
    <n v="13"/>
    <n v="26"/>
  </r>
  <r>
    <d v="2025-02-11T00:00:00"/>
    <s v="Iopu"/>
    <s v="Male"/>
    <s v="Moataa"/>
    <n v="7216371"/>
    <s v="Nuu"/>
    <x v="5"/>
    <x v="24"/>
    <x v="24"/>
    <x v="26"/>
    <x v="4"/>
    <n v="12"/>
    <n v="1"/>
    <n v="12"/>
  </r>
  <r>
    <d v="2025-02-11T00:00:00"/>
    <s v="Tagaloa"/>
    <s v="Male"/>
    <s v="Falelauniu"/>
    <n v="7256989"/>
    <s v="Nuu"/>
    <x v="5"/>
    <x v="18"/>
    <x v="18"/>
    <x v="19"/>
    <x v="0"/>
    <n v="30"/>
    <n v="1"/>
    <n v="30"/>
  </r>
  <r>
    <d v="2025-02-11T00:00:00"/>
    <s v="Tagaloa"/>
    <s v="Male"/>
    <s v="Falelauniu"/>
    <n v="7256989"/>
    <s v="Nuu"/>
    <x v="5"/>
    <x v="14"/>
    <x v="14"/>
    <x v="14"/>
    <x v="0"/>
    <n v="50"/>
    <n v="1"/>
    <n v="50"/>
  </r>
  <r>
    <d v="2025-02-11T00:00:00"/>
    <s v="Tagaloa"/>
    <s v="Male"/>
    <s v="Falelauniu"/>
    <n v="7256989"/>
    <s v="Nuu"/>
    <x v="5"/>
    <x v="19"/>
    <x v="19"/>
    <x v="20"/>
    <x v="0"/>
    <n v="50"/>
    <n v="1"/>
    <n v="50"/>
  </r>
  <r>
    <d v="2025-02-11T00:00:00"/>
    <s v="Tagaloa"/>
    <s v="Male"/>
    <s v="Falelauniu"/>
    <n v="7256989"/>
    <s v="Nuu"/>
    <x v="5"/>
    <x v="24"/>
    <x v="24"/>
    <x v="26"/>
    <x v="4"/>
    <n v="50"/>
    <n v="1"/>
    <n v="50"/>
  </r>
  <r>
    <d v="2025-02-11T00:00:00"/>
    <s v="Sia"/>
    <s v="Female"/>
    <s v="Faleula"/>
    <n v="7201952"/>
    <s v="Nuu"/>
    <x v="5"/>
    <x v="24"/>
    <x v="24"/>
    <x v="26"/>
    <x v="4"/>
    <n v="5"/>
    <n v="1"/>
    <n v="5"/>
  </r>
  <r>
    <d v="2025-02-11T00:00:00"/>
    <s v="Sia"/>
    <s v="Female"/>
    <s v="Faleula"/>
    <n v="7201952"/>
    <s v="Nuu"/>
    <x v="5"/>
    <x v="21"/>
    <x v="21"/>
    <x v="22"/>
    <x v="2"/>
    <n v="2"/>
    <n v="13"/>
    <n v="26"/>
  </r>
  <r>
    <d v="2025-02-11T00:00:00"/>
    <s v="Sia"/>
    <s v="Female"/>
    <s v="Faleula"/>
    <n v="7201952"/>
    <s v="Nuu"/>
    <x v="5"/>
    <x v="14"/>
    <x v="14"/>
    <x v="14"/>
    <x v="0"/>
    <n v="5"/>
    <n v="1"/>
    <n v="5"/>
  </r>
  <r>
    <d v="2025-02-11T00:00:00"/>
    <s v="Poto"/>
    <s v="Female"/>
    <s v="Aleisa"/>
    <n v="7603878"/>
    <s v="Nuu"/>
    <x v="5"/>
    <x v="24"/>
    <x v="24"/>
    <x v="26"/>
    <x v="4"/>
    <n v="10"/>
    <n v="1"/>
    <n v="10"/>
  </r>
  <r>
    <d v="2025-02-11T00:00:00"/>
    <s v="Poto"/>
    <s v="Female"/>
    <s v="Aleisa"/>
    <n v="7603878"/>
    <s v="Nuu"/>
    <x v="5"/>
    <x v="18"/>
    <x v="18"/>
    <x v="19"/>
    <x v="0"/>
    <n v="3"/>
    <n v="1"/>
    <n v="3"/>
  </r>
  <r>
    <d v="2025-02-11T00:00:00"/>
    <s v="Poto"/>
    <s v="Female"/>
    <s v="Aleisa"/>
    <n v="7603878"/>
    <s v="Nuu"/>
    <x v="4"/>
    <x v="13"/>
    <x v="13"/>
    <x v="13"/>
    <x v="0"/>
    <n v="5"/>
    <n v="1"/>
    <n v="5"/>
  </r>
  <r>
    <d v="2025-02-11T00:00:00"/>
    <s v="Poto"/>
    <s v="Female"/>
    <s v="Aleisa"/>
    <n v="7603878"/>
    <s v="Nuu"/>
    <x v="5"/>
    <x v="31"/>
    <x v="31"/>
    <x v="34"/>
    <x v="0"/>
    <n v="2"/>
    <n v="1"/>
    <n v="2"/>
  </r>
  <r>
    <d v="2025-02-11T00:00:00"/>
    <s v="Poto"/>
    <s v="Female"/>
    <s v="Aleisa"/>
    <n v="7603878"/>
    <s v="Nuu"/>
    <x v="4"/>
    <x v="36"/>
    <x v="36"/>
    <x v="42"/>
    <x v="0"/>
    <n v="2"/>
    <n v="1"/>
    <n v="2"/>
  </r>
  <r>
    <d v="2025-02-11T00:00:00"/>
    <s v="Potoa'e"/>
    <s v="Female"/>
    <s v="Faleula"/>
    <n v="7382259"/>
    <s v="Nuu"/>
    <x v="5"/>
    <x v="29"/>
    <x v="29"/>
    <x v="32"/>
    <x v="0"/>
    <n v="20"/>
    <n v="1"/>
    <n v="20"/>
  </r>
  <r>
    <d v="2025-02-11T00:00:00"/>
    <s v="Potoa'e"/>
    <s v="Female"/>
    <s v="Faleula"/>
    <n v="7382259"/>
    <s v="Nuu"/>
    <x v="5"/>
    <x v="19"/>
    <x v="19"/>
    <x v="20"/>
    <x v="0"/>
    <n v="6"/>
    <n v="1"/>
    <n v="6"/>
  </r>
  <r>
    <d v="2025-02-11T00:00:00"/>
    <s v="Lui"/>
    <s v="Male"/>
    <s v="Faatoia"/>
    <n v="0"/>
    <s v="Nuu"/>
    <x v="5"/>
    <x v="24"/>
    <x v="24"/>
    <x v="26"/>
    <x v="4"/>
    <n v="10"/>
    <n v="1"/>
    <n v="10"/>
  </r>
  <r>
    <d v="2025-02-11T00:00:00"/>
    <s v="Lui"/>
    <s v="Male"/>
    <s v="Faatoia"/>
    <n v="0"/>
    <s v="Nuu"/>
    <x v="5"/>
    <x v="19"/>
    <x v="19"/>
    <x v="20"/>
    <x v="0"/>
    <n v="5"/>
    <n v="1"/>
    <n v="5"/>
  </r>
  <r>
    <d v="2025-02-11T00:00:00"/>
    <s v="Rita"/>
    <s v="Female"/>
    <s v="Faleula"/>
    <n v="0"/>
    <s v="Nuu"/>
    <x v="5"/>
    <x v="15"/>
    <x v="15"/>
    <x v="15"/>
    <x v="0"/>
    <n v="4"/>
    <n v="1"/>
    <n v="4"/>
  </r>
  <r>
    <d v="2025-02-11T00:00:00"/>
    <s v="Rita"/>
    <s v="Female"/>
    <s v="Faleula"/>
    <n v="0"/>
    <s v="Nuu"/>
    <x v="5"/>
    <x v="14"/>
    <x v="14"/>
    <x v="14"/>
    <x v="0"/>
    <n v="4"/>
    <n v="1"/>
    <n v="4"/>
  </r>
  <r>
    <d v="2025-02-11T00:00:00"/>
    <s v="Rita"/>
    <s v="Female"/>
    <s v="Faleula"/>
    <n v="0"/>
    <s v="Nuu"/>
    <x v="5"/>
    <x v="24"/>
    <x v="24"/>
    <x v="26"/>
    <x v="4"/>
    <n v="2"/>
    <n v="1"/>
    <n v="2"/>
  </r>
  <r>
    <d v="2025-02-11T00:00:00"/>
    <s v="Patau Vee"/>
    <s v="Male"/>
    <s v="Vaimoso"/>
    <n v="7750244"/>
    <s v="Nuu"/>
    <x v="5"/>
    <x v="19"/>
    <x v="19"/>
    <x v="20"/>
    <x v="0"/>
    <n v="30"/>
    <n v="1"/>
    <n v="30"/>
  </r>
  <r>
    <d v="2025-02-11T00:00:00"/>
    <s v="Patau Vee"/>
    <s v="Male"/>
    <s v="Vaimoso"/>
    <n v="7750244"/>
    <s v="Nuu"/>
    <x v="5"/>
    <x v="24"/>
    <x v="24"/>
    <x v="26"/>
    <x v="4"/>
    <n v="20"/>
    <n v="1"/>
    <n v="20"/>
  </r>
  <r>
    <d v="2025-02-11T00:00:00"/>
    <s v="Patau Vee"/>
    <s v="Male"/>
    <s v="Vaimoso"/>
    <n v="7750244"/>
    <s v="Nuu"/>
    <x v="5"/>
    <x v="31"/>
    <x v="31"/>
    <x v="34"/>
    <x v="0"/>
    <n v="10"/>
    <n v="1"/>
    <n v="10"/>
  </r>
  <r>
    <d v="2025-02-11T00:00:00"/>
    <s v="Aiono"/>
    <s v="Male"/>
    <s v="Fasitoo Uta"/>
    <n v="7745949"/>
    <s v="Atele"/>
    <x v="2"/>
    <x v="6"/>
    <x v="6"/>
    <x v="16"/>
    <x v="7"/>
    <n v="4"/>
    <n v="6"/>
    <n v="24"/>
  </r>
  <r>
    <d v="2025-02-11T00:00:00"/>
    <s v="Iopu"/>
    <s v="Male"/>
    <s v="Apia"/>
    <n v="7216371"/>
    <s v="Atele"/>
    <x v="2"/>
    <x v="6"/>
    <x v="6"/>
    <x v="16"/>
    <x v="7"/>
    <n v="4"/>
    <n v="6"/>
    <n v="24"/>
  </r>
  <r>
    <d v="2025-02-11T00:00:00"/>
    <s v="Iopu"/>
    <s v="Male"/>
    <s v="Apia"/>
    <n v="7216371"/>
    <s v="Nuu"/>
    <x v="2"/>
    <x v="6"/>
    <x v="6"/>
    <x v="6"/>
    <x v="0"/>
    <n v="3"/>
    <n v="1"/>
    <n v="3"/>
  </r>
  <r>
    <d v="2025-02-11T00:00:00"/>
    <s v="Iopu"/>
    <s v="Male"/>
    <s v="Apia"/>
    <n v="7216371"/>
    <s v="Nuu"/>
    <x v="2"/>
    <x v="17"/>
    <x v="17"/>
    <x v="18"/>
    <x v="0"/>
    <n v="4"/>
    <n v="1"/>
    <n v="4"/>
  </r>
  <r>
    <d v="2025-02-11T00:00:00"/>
    <s v="Iopu"/>
    <s v="Male"/>
    <s v="Apia"/>
    <n v="7216371"/>
    <s v="Nuu"/>
    <x v="2"/>
    <x v="2"/>
    <x v="2"/>
    <x v="2"/>
    <x v="0"/>
    <n v="10"/>
    <n v="1"/>
    <n v="10"/>
  </r>
  <r>
    <d v="2025-02-11T00:00:00"/>
    <s v="Patau. Ve'e"/>
    <s v="Male"/>
    <s v="Vaimoso"/>
    <m/>
    <s v="Nuu"/>
    <x v="0"/>
    <x v="0"/>
    <x v="0"/>
    <x v="0"/>
    <x v="0"/>
    <n v="400"/>
    <n v="0.2"/>
    <n v="80"/>
  </r>
  <r>
    <d v="2025-02-12T00:00:00"/>
    <s v="Sepa"/>
    <s v="Female"/>
    <s v="Nuu fou"/>
    <n v="0"/>
    <s v="Nuu"/>
    <x v="5"/>
    <x v="23"/>
    <x v="23"/>
    <x v="25"/>
    <x v="0"/>
    <n v="10"/>
    <n v="1"/>
    <n v="10"/>
  </r>
  <r>
    <d v="2025-02-12T00:00:00"/>
    <s v="Sepa"/>
    <s v="Female"/>
    <s v="Nuu fou"/>
    <n v="0"/>
    <s v="Nuu"/>
    <x v="5"/>
    <x v="20"/>
    <x v="20"/>
    <x v="21"/>
    <x v="2"/>
    <n v="2"/>
    <n v="13"/>
    <n v="26"/>
  </r>
  <r>
    <d v="2025-02-12T00:00:00"/>
    <s v="Sa'I Mulitalo"/>
    <s v="Male"/>
    <s v="Vaitele uta"/>
    <n v="0"/>
    <s v="Nuu"/>
    <x v="5"/>
    <x v="19"/>
    <x v="19"/>
    <x v="20"/>
    <x v="0"/>
    <n v="60"/>
    <n v="1"/>
    <n v="60"/>
  </r>
  <r>
    <d v="2025-02-12T00:00:00"/>
    <s v="VJ"/>
    <s v="Male"/>
    <s v="Faleula"/>
    <n v="0"/>
    <s v="Nuu"/>
    <x v="5"/>
    <x v="15"/>
    <x v="15"/>
    <x v="15"/>
    <x v="0"/>
    <n v="10"/>
    <n v="1"/>
    <n v="10"/>
  </r>
  <r>
    <d v="2025-02-12T00:00:00"/>
    <s v="Tagaloa"/>
    <s v="Male"/>
    <s v="Falelauniu"/>
    <n v="7256989"/>
    <s v="Nuu"/>
    <x v="5"/>
    <x v="14"/>
    <x v="14"/>
    <x v="14"/>
    <x v="0"/>
    <n v="100"/>
    <n v="1"/>
    <n v="100"/>
  </r>
  <r>
    <d v="2025-02-12T00:00:00"/>
    <s v="Tagaloa"/>
    <s v="Male"/>
    <s v="Falelauniu"/>
    <n v="7256989"/>
    <s v="Nuu"/>
    <x v="5"/>
    <x v="19"/>
    <x v="19"/>
    <x v="20"/>
    <x v="0"/>
    <n v="30"/>
    <n v="1"/>
    <n v="30"/>
  </r>
  <r>
    <d v="2025-02-12T00:00:00"/>
    <s v="Tagaloa"/>
    <s v="Male"/>
    <s v="Falelauniu"/>
    <n v="7256989"/>
    <s v="Nuu"/>
    <x v="5"/>
    <x v="24"/>
    <x v="24"/>
    <x v="26"/>
    <x v="4"/>
    <n v="20"/>
    <n v="1"/>
    <n v="20"/>
  </r>
  <r>
    <d v="2025-02-12T00:00:00"/>
    <s v="Sister Sally"/>
    <s v="Female"/>
    <s v="Vailoa"/>
    <n v="0"/>
    <s v="Nuu"/>
    <x v="5"/>
    <x v="20"/>
    <x v="20"/>
    <x v="21"/>
    <x v="2"/>
    <n v="2"/>
    <n v="13"/>
    <n v="26"/>
  </r>
  <r>
    <d v="2025-02-12T00:00:00"/>
    <s v="Rose"/>
    <s v="Female"/>
    <s v="Vaiala"/>
    <n v="0"/>
    <s v="Nuu"/>
    <x v="5"/>
    <x v="18"/>
    <x v="18"/>
    <x v="19"/>
    <x v="0"/>
    <n v="2"/>
    <n v="1"/>
    <n v="2"/>
  </r>
  <r>
    <d v="2025-02-12T00:00:00"/>
    <s v="Rose"/>
    <s v="Female"/>
    <s v="Vaiala"/>
    <n v="0"/>
    <s v="Nuu"/>
    <x v="5"/>
    <x v="14"/>
    <x v="14"/>
    <x v="14"/>
    <x v="0"/>
    <n v="3"/>
    <n v="1"/>
    <n v="3"/>
  </r>
  <r>
    <d v="2025-02-12T00:00:00"/>
    <s v="Rose"/>
    <s v="Female"/>
    <s v="Vaiala"/>
    <n v="0"/>
    <s v="Nuu"/>
    <x v="5"/>
    <x v="24"/>
    <x v="24"/>
    <x v="26"/>
    <x v="4"/>
    <n v="4"/>
    <n v="1"/>
    <n v="4"/>
  </r>
  <r>
    <d v="2025-02-12T00:00:00"/>
    <s v="Rose"/>
    <s v="Female"/>
    <s v="Vaiala"/>
    <n v="0"/>
    <s v="Nuu"/>
    <x v="5"/>
    <x v="19"/>
    <x v="19"/>
    <x v="20"/>
    <x v="0"/>
    <n v="4"/>
    <n v="1"/>
    <n v="4"/>
  </r>
  <r>
    <d v="2025-02-12T00:00:00"/>
    <s v="Rose"/>
    <s v="Female"/>
    <s v="Vaiala"/>
    <n v="0"/>
    <s v="Nuu"/>
    <x v="5"/>
    <x v="29"/>
    <x v="29"/>
    <x v="32"/>
    <x v="0"/>
    <n v="3"/>
    <n v="1"/>
    <n v="3"/>
  </r>
  <r>
    <d v="2025-02-12T00:00:00"/>
    <s v="Mercy"/>
    <s v="Female"/>
    <s v="Lotopa"/>
    <n v="0"/>
    <s v="Nuu"/>
    <x v="5"/>
    <x v="14"/>
    <x v="14"/>
    <x v="14"/>
    <x v="0"/>
    <n v="50"/>
    <n v="1"/>
    <n v="50"/>
  </r>
  <r>
    <d v="2025-02-12T00:00:00"/>
    <s v="Poto"/>
    <s v="Male"/>
    <s v="Aleisa"/>
    <n v="7603878"/>
    <s v="Nuu"/>
    <x v="2"/>
    <x v="11"/>
    <x v="11"/>
    <x v="11"/>
    <x v="3"/>
    <n v="5"/>
    <n v="6"/>
    <n v="30"/>
  </r>
  <r>
    <d v="2025-02-12T00:00:00"/>
    <s v="Poto"/>
    <s v="Male"/>
    <s v="Aleisa"/>
    <n v="7603878"/>
    <s v="Nuu"/>
    <x v="2"/>
    <x v="2"/>
    <x v="2"/>
    <x v="2"/>
    <x v="0"/>
    <n v="2"/>
    <n v="1"/>
    <n v="2"/>
  </r>
  <r>
    <d v="2025-02-12T00:00:00"/>
    <s v="Bernard. Meredith"/>
    <s v="Male"/>
    <s v="Vaimea"/>
    <n v="0"/>
    <s v="Nuu"/>
    <x v="3"/>
    <x v="8"/>
    <x v="8"/>
    <x v="8"/>
    <x v="0"/>
    <n v="5"/>
    <n v="1"/>
    <n v="5"/>
  </r>
  <r>
    <d v="2025-02-12T00:00:00"/>
    <s v="Bernard. Meredith"/>
    <s v="Male"/>
    <s v="Vaimea"/>
    <n v="0"/>
    <s v="Nuu"/>
    <x v="3"/>
    <x v="9"/>
    <x v="9"/>
    <x v="9"/>
    <x v="0"/>
    <n v="5"/>
    <n v="1"/>
    <n v="5"/>
  </r>
  <r>
    <s v="1302/2025"/>
    <s v="Carman"/>
    <s v="Male"/>
    <s v="Faleula"/>
    <n v="7747619"/>
    <s v="Nuu"/>
    <x v="5"/>
    <x v="20"/>
    <x v="20"/>
    <x v="21"/>
    <x v="2"/>
    <n v="1"/>
    <n v="13"/>
    <n v="13"/>
  </r>
  <r>
    <s v="13/2/2025"/>
    <s v="Carman"/>
    <s v="Male"/>
    <s v="Faleula"/>
    <n v="7747619"/>
    <s v="Nuu"/>
    <x v="5"/>
    <x v="29"/>
    <x v="29"/>
    <x v="32"/>
    <x v="0"/>
    <n v="3"/>
    <n v="1"/>
    <n v="3"/>
  </r>
  <r>
    <s v="13/2/2025"/>
    <s v="Malone"/>
    <s v="Male"/>
    <s v="Nuu fou"/>
    <n v="7780571"/>
    <s v="Nuu"/>
    <x v="5"/>
    <x v="15"/>
    <x v="15"/>
    <x v="15"/>
    <x v="0"/>
    <n v="20"/>
    <n v="1"/>
    <n v="20"/>
  </r>
  <r>
    <s v="13/2/2025"/>
    <s v="Malone"/>
    <s v="Male"/>
    <s v="Nuu fou"/>
    <n v="7780571"/>
    <s v="Nuu"/>
    <x v="5"/>
    <x v="14"/>
    <x v="14"/>
    <x v="14"/>
    <x v="0"/>
    <n v="10"/>
    <n v="1"/>
    <n v="10"/>
  </r>
  <r>
    <s v="13/2/2025"/>
    <s v="Malone"/>
    <s v="Male"/>
    <s v="Nuu fou"/>
    <n v="7780571"/>
    <s v="Nuu"/>
    <x v="5"/>
    <x v="24"/>
    <x v="24"/>
    <x v="26"/>
    <x v="4"/>
    <n v="20"/>
    <n v="1"/>
    <n v="20"/>
  </r>
  <r>
    <s v="13/2/2025"/>
    <s v="Malone"/>
    <s v="Male"/>
    <s v="Nuu fou"/>
    <n v="7780571"/>
    <s v="Nuu"/>
    <x v="5"/>
    <x v="18"/>
    <x v="18"/>
    <x v="19"/>
    <x v="0"/>
    <n v="4"/>
    <n v="1"/>
    <n v="4"/>
  </r>
  <r>
    <s v="13/2/2025"/>
    <s v="Malolo Teo"/>
    <s v="Male"/>
    <s v="Afega"/>
    <n v="0"/>
    <s v="Nuu"/>
    <x v="5"/>
    <x v="21"/>
    <x v="21"/>
    <x v="22"/>
    <x v="2"/>
    <n v="2"/>
    <n v="10"/>
    <n v="20"/>
  </r>
  <r>
    <s v="13/2/2025"/>
    <s v="Luma"/>
    <s v="Female"/>
    <s v="Tafaigata"/>
    <n v="7325843"/>
    <s v="Nuu"/>
    <x v="5"/>
    <x v="15"/>
    <x v="15"/>
    <x v="15"/>
    <x v="0"/>
    <n v="5"/>
    <n v="1"/>
    <n v="5"/>
  </r>
  <r>
    <s v="13/2/2025"/>
    <s v="Luma"/>
    <s v="Female"/>
    <s v="Tafaigata"/>
    <n v="7325843"/>
    <s v="Nuu"/>
    <x v="5"/>
    <x v="14"/>
    <x v="14"/>
    <x v="14"/>
    <x v="0"/>
    <n v="5"/>
    <n v="1"/>
    <n v="5"/>
  </r>
  <r>
    <s v="13/2/2025"/>
    <s v="Ben"/>
    <s v="Male"/>
    <s v="Saleimoa"/>
    <n v="0"/>
    <s v="Nuu"/>
    <x v="5"/>
    <x v="14"/>
    <x v="14"/>
    <x v="14"/>
    <x v="0"/>
    <n v="10"/>
    <n v="1"/>
    <n v="10"/>
  </r>
  <r>
    <s v="13/2/2025"/>
    <s v="Ben"/>
    <s v="Male"/>
    <s v="Saleimoa"/>
    <n v="0"/>
    <s v="Nuu"/>
    <x v="5"/>
    <x v="24"/>
    <x v="24"/>
    <x v="26"/>
    <x v="4"/>
    <n v="10"/>
    <n v="1"/>
    <n v="10"/>
  </r>
  <r>
    <s v="13/2/2025"/>
    <s v="Ben"/>
    <s v="Male"/>
    <s v="Saleimoa"/>
    <n v="0"/>
    <s v="Nuu"/>
    <x v="5"/>
    <x v="18"/>
    <x v="18"/>
    <x v="19"/>
    <x v="0"/>
    <n v="5"/>
    <n v="1"/>
    <n v="5"/>
  </r>
  <r>
    <s v="13/2/2025"/>
    <s v="Fiu"/>
    <s v="Male"/>
    <s v="Falemauga"/>
    <n v="7658368"/>
    <s v="Nuu"/>
    <x v="5"/>
    <x v="24"/>
    <x v="24"/>
    <x v="26"/>
    <x v="4"/>
    <n v="20"/>
    <n v="1"/>
    <n v="20"/>
  </r>
  <r>
    <s v="13/2/2025"/>
    <s v="Fiu"/>
    <s v="Male"/>
    <s v="Falemauga"/>
    <n v="7658368"/>
    <s v="Nuu"/>
    <x v="5"/>
    <x v="14"/>
    <x v="14"/>
    <x v="14"/>
    <x v="0"/>
    <n v="10"/>
    <n v="1"/>
    <n v="10"/>
  </r>
  <r>
    <s v="13/2/2025"/>
    <s v="Fiu"/>
    <s v="Male"/>
    <s v="Falemauga"/>
    <n v="7658368"/>
    <s v="Nuu"/>
    <x v="5"/>
    <x v="20"/>
    <x v="20"/>
    <x v="21"/>
    <x v="2"/>
    <n v="3"/>
    <n v="13"/>
    <n v="39"/>
  </r>
  <r>
    <s v="13/2/2025"/>
    <s v="Ana"/>
    <s v="Female"/>
    <s v="Vaitele"/>
    <n v="0"/>
    <s v="Atele"/>
    <x v="2"/>
    <x v="6"/>
    <x v="6"/>
    <x v="16"/>
    <x v="7"/>
    <n v="3"/>
    <n v="6"/>
    <n v="18"/>
  </r>
  <r>
    <s v="13/2/2025"/>
    <s v="Tina"/>
    <s v="Female"/>
    <s v="Apia"/>
    <n v="0"/>
    <s v="Atele"/>
    <x v="2"/>
    <x v="6"/>
    <x v="6"/>
    <x v="16"/>
    <x v="7"/>
    <n v="4"/>
    <n v="6"/>
    <n v="24"/>
  </r>
  <r>
    <s v="13/2/2025"/>
    <s v="Patau. Ve'e"/>
    <s v="Male"/>
    <s v="Vaimoso"/>
    <n v="0"/>
    <s v="Nuu"/>
    <x v="0"/>
    <x v="0"/>
    <x v="0"/>
    <x v="0"/>
    <x v="0"/>
    <n v="300"/>
    <n v="0.2"/>
    <n v="60"/>
  </r>
  <r>
    <s v="13/2/2025"/>
    <s v="Ben"/>
    <s v="Male"/>
    <s v="Saleimoa"/>
    <n v="0"/>
    <s v="Nuu"/>
    <x v="0"/>
    <x v="0"/>
    <x v="0"/>
    <x v="0"/>
    <x v="0"/>
    <n v="30"/>
    <n v="0.2"/>
    <n v="6"/>
  </r>
  <r>
    <s v="14/2/2025"/>
    <s v="Patrick"/>
    <s v="Male"/>
    <s v="Vaimoso"/>
    <n v="0"/>
    <s v="Nuu"/>
    <x v="5"/>
    <x v="14"/>
    <x v="14"/>
    <x v="14"/>
    <x v="0"/>
    <n v="16"/>
    <n v="1"/>
    <n v="16"/>
  </r>
  <r>
    <s v="14/2/2025"/>
    <s v="Patrick"/>
    <s v="Male"/>
    <s v="Vaimoso"/>
    <n v="0"/>
    <s v="Nuu"/>
    <x v="5"/>
    <x v="37"/>
    <x v="37"/>
    <x v="43"/>
    <x v="0"/>
    <n v="2"/>
    <n v="1"/>
    <n v="2"/>
  </r>
  <r>
    <s v="14/2/2025"/>
    <s v="Patrick"/>
    <s v="Male"/>
    <s v="Vaimoso"/>
    <n v="0"/>
    <s v="Nuu"/>
    <x v="5"/>
    <x v="18"/>
    <x v="18"/>
    <x v="19"/>
    <x v="0"/>
    <n v="2"/>
    <n v="1"/>
    <n v="2"/>
  </r>
  <r>
    <s v="14/2/2025"/>
    <s v="Kerisimasi Aiono"/>
    <s v="Male"/>
    <s v="Vaitele uta"/>
    <n v="0"/>
    <s v="Nuu"/>
    <x v="5"/>
    <x v="24"/>
    <x v="24"/>
    <x v="26"/>
    <x v="4"/>
    <n v="10"/>
    <n v="1"/>
    <n v="10"/>
  </r>
  <r>
    <s v="14/2/2025"/>
    <s v="Kerisimasi Aiono"/>
    <s v="Male"/>
    <s v="Vaitele uta"/>
    <n v="0"/>
    <s v="Nuu"/>
    <x v="5"/>
    <x v="19"/>
    <x v="19"/>
    <x v="20"/>
    <x v="0"/>
    <n v="6"/>
    <n v="1"/>
    <n v="6"/>
  </r>
  <r>
    <s v="14/2/2025"/>
    <s v="Kerisimasi Aiono"/>
    <s v="Male"/>
    <s v="Vaitele uta"/>
    <n v="0"/>
    <s v="Nuu"/>
    <x v="5"/>
    <x v="14"/>
    <x v="14"/>
    <x v="14"/>
    <x v="0"/>
    <n v="4"/>
    <n v="1"/>
    <n v="4"/>
  </r>
  <r>
    <s v="14/2/2025"/>
    <s v="Sita"/>
    <s v="Female"/>
    <s v="Ululoloa"/>
    <n v="0"/>
    <s v="Nuu"/>
    <x v="5"/>
    <x v="24"/>
    <x v="24"/>
    <x v="26"/>
    <x v="4"/>
    <n v="6"/>
    <n v="1"/>
    <n v="6"/>
  </r>
  <r>
    <s v="14/2/2025"/>
    <s v="Sita"/>
    <s v="Female"/>
    <s v="Ululoloa"/>
    <n v="0"/>
    <s v="Nuu"/>
    <x v="4"/>
    <x v="36"/>
    <x v="36"/>
    <x v="42"/>
    <x v="0"/>
    <n v="2"/>
    <n v="1"/>
    <n v="2"/>
  </r>
  <r>
    <s v="14/2/2025"/>
    <s v="Sita"/>
    <s v="Female"/>
    <s v="Ululoloa"/>
    <n v="0"/>
    <s v="Nuu"/>
    <x v="5"/>
    <x v="14"/>
    <x v="14"/>
    <x v="14"/>
    <x v="0"/>
    <n v="10"/>
    <n v="1"/>
    <n v="10"/>
  </r>
  <r>
    <s v="14/2/2025"/>
    <s v="Sita"/>
    <s v="Female"/>
    <s v="Ululoloa"/>
    <n v="0"/>
    <s v="Nuu"/>
    <x v="5"/>
    <x v="18"/>
    <x v="18"/>
    <x v="19"/>
    <x v="0"/>
    <n v="4"/>
    <n v="1"/>
    <n v="4"/>
  </r>
  <r>
    <s v="14/2/2025"/>
    <s v="Sita"/>
    <s v="Female"/>
    <s v="Ululoloa"/>
    <n v="0"/>
    <s v="Nuu"/>
    <x v="5"/>
    <x v="37"/>
    <x v="37"/>
    <x v="43"/>
    <x v="0"/>
    <n v="4"/>
    <n v="1"/>
    <n v="4"/>
  </r>
  <r>
    <s v="14/2/2025"/>
    <s v="Sagato"/>
    <s v="Male"/>
    <s v="Vini fou"/>
    <n v="0"/>
    <s v="Nuu"/>
    <x v="5"/>
    <x v="20"/>
    <x v="20"/>
    <x v="21"/>
    <x v="2"/>
    <n v="1"/>
    <n v="13"/>
    <n v="13"/>
  </r>
  <r>
    <s v="14/2/2025"/>
    <s v="Sagato"/>
    <s v="Male"/>
    <s v="Vini fou"/>
    <n v="0"/>
    <s v="Nuu"/>
    <x v="5"/>
    <x v="18"/>
    <x v="18"/>
    <x v="19"/>
    <x v="0"/>
    <n v="7"/>
    <n v="1"/>
    <n v="7"/>
  </r>
  <r>
    <s v="14/2/2025"/>
    <s v="Sagato"/>
    <s v="Male"/>
    <s v="Vini fou"/>
    <n v="0"/>
    <s v="Nuu"/>
    <x v="5"/>
    <x v="25"/>
    <x v="25"/>
    <x v="27"/>
    <x v="0"/>
    <n v="5"/>
    <n v="1"/>
    <n v="5"/>
  </r>
  <r>
    <s v="14/2/2025"/>
    <s v="Sagato"/>
    <s v="Male"/>
    <s v="Vini fou"/>
    <n v="0"/>
    <s v="Nuu"/>
    <x v="5"/>
    <x v="14"/>
    <x v="14"/>
    <x v="14"/>
    <x v="0"/>
    <n v="5"/>
    <n v="1"/>
    <n v="5"/>
  </r>
  <r>
    <s v="14/2/2025"/>
    <s v="Tony"/>
    <s v="Male"/>
    <s v="Tanumalala"/>
    <n v="0"/>
    <s v="Atele"/>
    <x v="2"/>
    <x v="6"/>
    <x v="6"/>
    <x v="16"/>
    <x v="7"/>
    <n v="2"/>
    <n v="6"/>
    <n v="12"/>
  </r>
  <r>
    <s v="14/2/2025"/>
    <s v="Pene"/>
    <s v="Male"/>
    <s v="Vaivase Uta"/>
    <n v="0"/>
    <s v="Atele"/>
    <x v="2"/>
    <x v="6"/>
    <x v="6"/>
    <x v="16"/>
    <x v="7"/>
    <n v="2"/>
    <n v="6"/>
    <n v="12"/>
  </r>
  <r>
    <s v="14/2/2025"/>
    <s v="Toni"/>
    <s v="Male"/>
    <s v="Tanumalal"/>
    <n v="0"/>
    <s v="Nuu"/>
    <x v="0"/>
    <x v="0"/>
    <x v="0"/>
    <x v="0"/>
    <x v="0"/>
    <n v="10"/>
    <n v="0.2"/>
    <n v="2"/>
  </r>
  <r>
    <s v="14/2/2025"/>
    <s v="Galuvao"/>
    <s v="Male"/>
    <s v="Avao/Savaii"/>
    <n v="0"/>
    <s v="Nuu"/>
    <x v="0"/>
    <x v="0"/>
    <x v="0"/>
    <x v="0"/>
    <x v="0"/>
    <n v="100"/>
    <n v="0.2"/>
    <n v="20"/>
  </r>
  <r>
    <s v="17/2/2025"/>
    <s v="Isaako Viki"/>
    <s v="Male"/>
    <s v="Levi Saleimoa"/>
    <n v="0"/>
    <s v="Nuu"/>
    <x v="5"/>
    <x v="21"/>
    <x v="21"/>
    <x v="22"/>
    <x v="2"/>
    <n v="1"/>
    <n v="13"/>
    <n v="13"/>
  </r>
  <r>
    <s v="17/2/2025"/>
    <s v="Isaako Viki"/>
    <s v="Male"/>
    <s v="Levi Saleimoa"/>
    <n v="0"/>
    <s v="Nuu"/>
    <x v="5"/>
    <x v="15"/>
    <x v="15"/>
    <x v="15"/>
    <x v="0"/>
    <n v="10"/>
    <n v="1"/>
    <n v="10"/>
  </r>
  <r>
    <s v="17/2/2025"/>
    <s v="Isaako Viki"/>
    <s v="Male"/>
    <s v="Levi Saleimoa"/>
    <n v="0"/>
    <s v="Nuu"/>
    <x v="5"/>
    <x v="23"/>
    <x v="23"/>
    <x v="25"/>
    <x v="0"/>
    <n v="10"/>
    <n v="1"/>
    <n v="10"/>
  </r>
  <r>
    <s v="17/2/2025"/>
    <s v="Tiumalu"/>
    <s v="Male"/>
    <s v="Satuimalufilufi"/>
    <n v="7366688"/>
    <s v="Nuu"/>
    <x v="5"/>
    <x v="19"/>
    <x v="19"/>
    <x v="20"/>
    <x v="0"/>
    <n v="10"/>
    <n v="1"/>
    <n v="10"/>
  </r>
  <r>
    <s v="17/2/2025"/>
    <s v="Tiumalu"/>
    <s v="Male"/>
    <s v="Satuimalufilufi"/>
    <n v="7366688"/>
    <s v="Nuu"/>
    <x v="5"/>
    <x v="14"/>
    <x v="14"/>
    <x v="14"/>
    <x v="0"/>
    <n v="10"/>
    <n v="1"/>
    <n v="10"/>
  </r>
  <r>
    <s v="17/2/2025"/>
    <s v="Tiumalu"/>
    <s v="Male"/>
    <s v="Satuimalufilufi"/>
    <n v="7366688"/>
    <s v="Nuu"/>
    <x v="5"/>
    <x v="24"/>
    <x v="24"/>
    <x v="26"/>
    <x v="4"/>
    <n v="5"/>
    <n v="1"/>
    <n v="5"/>
  </r>
  <r>
    <s v="17/2/2025"/>
    <s v="Tau"/>
    <s v="Male"/>
    <s v="Nofoalii"/>
    <n v="7743836"/>
    <s v="Nuu"/>
    <x v="5"/>
    <x v="24"/>
    <x v="24"/>
    <x v="26"/>
    <x v="4"/>
    <n v="12"/>
    <n v="1"/>
    <n v="12"/>
  </r>
  <r>
    <s v="17/2/2025"/>
    <s v="Tau"/>
    <s v="Male"/>
    <s v="Nofoalii"/>
    <n v="7743836"/>
    <s v="Nuu"/>
    <x v="5"/>
    <x v="19"/>
    <x v="19"/>
    <x v="20"/>
    <x v="0"/>
    <n v="7"/>
    <n v="1"/>
    <n v="7"/>
  </r>
  <r>
    <s v="17/2/2025"/>
    <s v="Tau"/>
    <s v="Male"/>
    <s v="Nofoalii"/>
    <n v="7743836"/>
    <s v="Nuu"/>
    <x v="5"/>
    <x v="14"/>
    <x v="14"/>
    <x v="14"/>
    <x v="0"/>
    <n v="5"/>
    <n v="1"/>
    <n v="5"/>
  </r>
  <r>
    <s v="17/2/2025"/>
    <s v="Tau"/>
    <s v="Male"/>
    <s v="Nofoalii"/>
    <n v="7743836"/>
    <s v="Nuu"/>
    <x v="4"/>
    <x v="36"/>
    <x v="36"/>
    <x v="42"/>
    <x v="0"/>
    <n v="2"/>
    <n v="1"/>
    <n v="2"/>
  </r>
  <r>
    <s v="17/2/2025"/>
    <s v="Tau"/>
    <s v="Male"/>
    <s v="Nofoalii"/>
    <n v="7743836"/>
    <s v="Nuu"/>
    <x v="5"/>
    <x v="37"/>
    <x v="37"/>
    <x v="43"/>
    <x v="0"/>
    <n v="4"/>
    <n v="1"/>
    <n v="4"/>
  </r>
  <r>
    <s v="17/2/2025"/>
    <s v="Tom Ah Yen"/>
    <s v="Male"/>
    <s v="Lotopa"/>
    <n v="0"/>
    <s v="Nuu"/>
    <x v="5"/>
    <x v="24"/>
    <x v="24"/>
    <x v="26"/>
    <x v="4"/>
    <n v="10"/>
    <n v="1"/>
    <n v="10"/>
  </r>
  <r>
    <s v="17/2/2025"/>
    <s v="Tom Ah Yen"/>
    <s v="Male"/>
    <s v="Lotopa"/>
    <n v="0"/>
    <s v="Nuu"/>
    <x v="5"/>
    <x v="23"/>
    <x v="23"/>
    <x v="25"/>
    <x v="0"/>
    <n v="5"/>
    <n v="1"/>
    <n v="5"/>
  </r>
  <r>
    <s v="17/2/2025"/>
    <s v="Tom Ah Yen"/>
    <s v="Male"/>
    <s v="Lotopa"/>
    <n v="0"/>
    <s v="Nuu"/>
    <x v="4"/>
    <x v="36"/>
    <x v="36"/>
    <x v="42"/>
    <x v="0"/>
    <n v="3"/>
    <n v="1"/>
    <n v="3"/>
  </r>
  <r>
    <s v="17/2/2025"/>
    <s v="Tom Ah Yen"/>
    <s v="Male"/>
    <s v="Lotopa"/>
    <n v="0"/>
    <s v="Nuu"/>
    <x v="5"/>
    <x v="31"/>
    <x v="31"/>
    <x v="34"/>
    <x v="0"/>
    <n v="2"/>
    <n v="1"/>
    <n v="2"/>
  </r>
  <r>
    <s v="17/2/2025"/>
    <s v="Tom Ah Yen"/>
    <s v="Male"/>
    <s v="Lotopa"/>
    <n v="0"/>
    <s v="Nuu"/>
    <x v="5"/>
    <x v="37"/>
    <x v="37"/>
    <x v="43"/>
    <x v="0"/>
    <n v="2"/>
    <n v="1"/>
    <n v="2"/>
  </r>
  <r>
    <s v="17/2/2025"/>
    <s v="Tom Ah Yen"/>
    <s v="Male"/>
    <s v="Lotopa"/>
    <n v="0"/>
    <s v="Nuu"/>
    <x v="5"/>
    <x v="18"/>
    <x v="18"/>
    <x v="19"/>
    <x v="0"/>
    <n v="1"/>
    <n v="1"/>
    <n v="1"/>
  </r>
  <r>
    <s v="17/2/2025"/>
    <s v="Tom Ah Yen"/>
    <s v="Male"/>
    <s v="Lotopa"/>
    <n v="0"/>
    <s v="Nuu"/>
    <x v="5"/>
    <x v="15"/>
    <x v="15"/>
    <x v="15"/>
    <x v="0"/>
    <n v="3"/>
    <n v="1"/>
    <n v="3"/>
  </r>
  <r>
    <s v="17/2/2025"/>
    <s v="Tom Ah Yen"/>
    <s v="Male"/>
    <s v="Lotopa"/>
    <n v="0"/>
    <s v="Nuu"/>
    <x v="4"/>
    <x v="13"/>
    <x v="13"/>
    <x v="13"/>
    <x v="0"/>
    <n v="2"/>
    <n v="1"/>
    <n v="2"/>
  </r>
  <r>
    <s v="17/2/2025"/>
    <s v="Fuatia"/>
    <s v="Female"/>
    <s v="Siumu"/>
    <n v="7789104"/>
    <s v="Nuu"/>
    <x v="5"/>
    <x v="19"/>
    <x v="19"/>
    <x v="20"/>
    <x v="0"/>
    <n v="10"/>
    <n v="1"/>
    <n v="10"/>
  </r>
  <r>
    <s v="17/2/2025"/>
    <s v="Fuatia"/>
    <s v="Female"/>
    <s v="Siumu"/>
    <n v="7789104"/>
    <s v="Nuu"/>
    <x v="5"/>
    <x v="14"/>
    <x v="14"/>
    <x v="14"/>
    <x v="0"/>
    <n v="10"/>
    <n v="1"/>
    <n v="10"/>
  </r>
  <r>
    <s v="17/2/2025"/>
    <s v="Fuatia"/>
    <s v="Female"/>
    <s v="Siumu"/>
    <n v="7789104"/>
    <s v="Nuu"/>
    <x v="5"/>
    <x v="24"/>
    <x v="24"/>
    <x v="26"/>
    <x v="4"/>
    <n v="5"/>
    <n v="1"/>
    <n v="5"/>
  </r>
  <r>
    <s v="17/2/2025"/>
    <s v="Fuatia"/>
    <s v="Female"/>
    <s v="Siumu"/>
    <n v="7789104"/>
    <s v="Nuu"/>
    <x v="5"/>
    <x v="37"/>
    <x v="37"/>
    <x v="43"/>
    <x v="0"/>
    <n v="5"/>
    <n v="1"/>
    <n v="5"/>
  </r>
  <r>
    <s v="17/2/2025"/>
    <s v="Fuatia"/>
    <s v="Female"/>
    <s v="Siumu"/>
    <n v="7789104"/>
    <s v="Nuu"/>
    <x v="5"/>
    <x v="15"/>
    <x v="15"/>
    <x v="15"/>
    <x v="0"/>
    <n v="20"/>
    <n v="1"/>
    <n v="20"/>
  </r>
  <r>
    <s v="17/2/2025"/>
    <s v="Fata Sale"/>
    <s v="Male"/>
    <s v="Afega"/>
    <n v="0"/>
    <s v="Nuu"/>
    <x v="2"/>
    <x v="12"/>
    <x v="12"/>
    <x v="12"/>
    <x v="1"/>
    <n v="1"/>
    <n v="5"/>
    <n v="5"/>
  </r>
  <r>
    <s v="17/2/2025"/>
    <s v="Fata Sale"/>
    <s v="Male"/>
    <s v="Afega"/>
    <n v="0"/>
    <s v="Nuu"/>
    <x v="2"/>
    <x v="17"/>
    <x v="17"/>
    <x v="18"/>
    <x v="0"/>
    <n v="3"/>
    <n v="1"/>
    <n v="3"/>
  </r>
  <r>
    <s v="17/2/2025"/>
    <s v="Tai"/>
    <s v="Male"/>
    <s v="Toamua"/>
    <n v="7625050"/>
    <s v="Atele"/>
    <x v="2"/>
    <x v="6"/>
    <x v="6"/>
    <x v="16"/>
    <x v="7"/>
    <n v="2"/>
    <n v="6"/>
    <n v="12"/>
  </r>
  <r>
    <s v="17/2/2025"/>
    <s v="Tai"/>
    <s v="Male"/>
    <s v="Toamua"/>
    <n v="7625050"/>
    <s v="Atele"/>
    <x v="2"/>
    <x v="33"/>
    <x v="33"/>
    <x v="36"/>
    <x v="0"/>
    <n v="2"/>
    <n v="1"/>
    <n v="2"/>
  </r>
  <r>
    <s v="17/2/2025"/>
    <s v="Tai"/>
    <s v="Male"/>
    <s v="Toamua"/>
    <n v="7625050"/>
    <s v="Atele"/>
    <x v="2"/>
    <x v="3"/>
    <x v="3"/>
    <x v="3"/>
    <x v="0"/>
    <n v="3"/>
    <n v="1"/>
    <n v="3"/>
  </r>
  <r>
    <s v="17/2/2025"/>
    <s v="Tai"/>
    <s v="Male"/>
    <s v="Toamua"/>
    <n v="7625050"/>
    <s v="Atele"/>
    <x v="2"/>
    <x v="26"/>
    <x v="26"/>
    <x v="28"/>
    <x v="0"/>
    <n v="2"/>
    <n v="1"/>
    <n v="2"/>
  </r>
  <r>
    <s v="17/2/2025"/>
    <s v="Fuatia"/>
    <s v="M"/>
    <s v="Siumu"/>
    <n v="7785104"/>
    <s v="Atele"/>
    <x v="2"/>
    <x v="6"/>
    <x v="6"/>
    <x v="16"/>
    <x v="7"/>
    <n v="3"/>
    <n v="6"/>
    <n v="18"/>
  </r>
  <r>
    <s v="17/2/2025"/>
    <s v="Pata. Sale"/>
    <s v="Male"/>
    <s v="Afega"/>
    <n v="0"/>
    <s v="Nuu"/>
    <x v="0"/>
    <x v="0"/>
    <x v="0"/>
    <x v="0"/>
    <x v="0"/>
    <n v="20"/>
    <n v="0.2"/>
    <n v="4"/>
  </r>
  <r>
    <s v="17/2/2025"/>
    <s v="Tafa"/>
    <s v="Male"/>
    <s v="Levi/Saleimoa"/>
    <n v="0"/>
    <s v="Nuu"/>
    <x v="0"/>
    <x v="0"/>
    <x v="0"/>
    <x v="0"/>
    <x v="0"/>
    <n v="200"/>
    <n v="0.2"/>
    <n v="40"/>
  </r>
  <r>
    <s v="18/2/2025"/>
    <s v="Tia"/>
    <s v="Male"/>
    <s v="Vailele"/>
    <n v="7581016"/>
    <s v="Nuu"/>
    <x v="5"/>
    <x v="21"/>
    <x v="21"/>
    <x v="22"/>
    <x v="2"/>
    <n v="1"/>
    <n v="13"/>
    <n v="13"/>
  </r>
  <r>
    <s v="18/2/2025"/>
    <s v="Tia"/>
    <s v="Male"/>
    <s v="Vailele"/>
    <n v="7581016"/>
    <s v="Nuu"/>
    <x v="4"/>
    <x v="13"/>
    <x v="13"/>
    <x v="13"/>
    <x v="0"/>
    <n v="5"/>
    <n v="1"/>
    <n v="5"/>
  </r>
  <r>
    <s v="18/2/2025"/>
    <s v="Tia"/>
    <s v="Male"/>
    <s v="Vailele"/>
    <n v="7581016"/>
    <s v="Nuu"/>
    <x v="5"/>
    <x v="14"/>
    <x v="14"/>
    <x v="14"/>
    <x v="0"/>
    <n v="5"/>
    <n v="1"/>
    <n v="5"/>
  </r>
  <r>
    <s v="18/2/2025"/>
    <s v="Tia"/>
    <s v="Male"/>
    <s v="Vailele"/>
    <n v="7581016"/>
    <s v="Nuu"/>
    <x v="5"/>
    <x v="37"/>
    <x v="37"/>
    <x v="43"/>
    <x v="0"/>
    <n v="5"/>
    <n v="1"/>
    <n v="5"/>
  </r>
  <r>
    <s v="18/2/2025"/>
    <s v="Tia"/>
    <s v="Male"/>
    <s v="Vailele"/>
    <n v="7581016"/>
    <s v="Nuu"/>
    <x v="5"/>
    <x v="20"/>
    <x v="20"/>
    <x v="21"/>
    <x v="2"/>
    <n v="3"/>
    <n v="13"/>
    <n v="39"/>
  </r>
  <r>
    <s v="18/2/2025"/>
    <s v="Viliamu"/>
    <s v="Male"/>
    <s v="Falelauniu"/>
    <n v="0"/>
    <s v="Nuu"/>
    <x v="5"/>
    <x v="14"/>
    <x v="14"/>
    <x v="14"/>
    <x v="0"/>
    <n v="10"/>
    <n v="1"/>
    <n v="10"/>
  </r>
  <r>
    <s v="18/2/2025"/>
    <s v="Viliamu"/>
    <s v="Male"/>
    <s v="Falelauniu"/>
    <n v="0"/>
    <s v="Nuu"/>
    <x v="5"/>
    <x v="37"/>
    <x v="37"/>
    <x v="43"/>
    <x v="0"/>
    <n v="5"/>
    <n v="1"/>
    <n v="5"/>
  </r>
  <r>
    <s v="18/2/2025"/>
    <s v="Maiava"/>
    <s v="Male"/>
    <s v="Saleimoa"/>
    <n v="0"/>
    <s v="Nuu"/>
    <x v="5"/>
    <x v="14"/>
    <x v="14"/>
    <x v="14"/>
    <x v="0"/>
    <n v="20"/>
    <n v="1"/>
    <n v="20"/>
  </r>
  <r>
    <s v="18/2/2025"/>
    <s v="Tagaloa"/>
    <s v="Male"/>
    <s v="Falelauniu"/>
    <n v="7256989"/>
    <s v="Nuu"/>
    <x v="5"/>
    <x v="15"/>
    <x v="15"/>
    <x v="15"/>
    <x v="0"/>
    <n v="100"/>
    <n v="1"/>
    <n v="100"/>
  </r>
  <r>
    <s v="18/2/2025"/>
    <s v="Tagaloa"/>
    <s v="Male"/>
    <s v="Falelauniu"/>
    <n v="7256989"/>
    <s v="Nuu"/>
    <x v="5"/>
    <x v="19"/>
    <x v="19"/>
    <x v="20"/>
    <x v="0"/>
    <n v="20"/>
    <n v="1"/>
    <n v="20"/>
  </r>
  <r>
    <s v="18/2/2025"/>
    <s v="Tagaloa"/>
    <s v="Male"/>
    <s v="Falelauniu"/>
    <n v="7256989"/>
    <s v="Nuu"/>
    <x v="5"/>
    <x v="14"/>
    <x v="14"/>
    <x v="14"/>
    <x v="0"/>
    <n v="50"/>
    <n v="1"/>
    <n v="50"/>
  </r>
  <r>
    <s v="18/2/2025"/>
    <s v="Tagaloa"/>
    <s v="Male"/>
    <s v="Falelauniu"/>
    <n v="7256989"/>
    <s v="Nuu"/>
    <x v="5"/>
    <x v="24"/>
    <x v="24"/>
    <x v="26"/>
    <x v="4"/>
    <n v="30"/>
    <n v="1"/>
    <n v="30"/>
  </r>
  <r>
    <s v="18/2/2025"/>
    <s v="Solomona"/>
    <s v="Male"/>
    <s v="Fagaloa"/>
    <n v="7345483"/>
    <s v="Nuu"/>
    <x v="5"/>
    <x v="15"/>
    <x v="15"/>
    <x v="15"/>
    <x v="0"/>
    <n v="3"/>
    <n v="1"/>
    <n v="3"/>
  </r>
  <r>
    <s v="18/2/2025"/>
    <s v="Solomona"/>
    <s v="Male"/>
    <s v="Fagaloa"/>
    <n v="7345483"/>
    <s v="Nuu"/>
    <x v="5"/>
    <x v="37"/>
    <x v="37"/>
    <x v="43"/>
    <x v="0"/>
    <n v="2"/>
    <n v="1"/>
    <n v="2"/>
  </r>
  <r>
    <s v="18/2/2025"/>
    <s v="Pulemau"/>
    <s v="Male"/>
    <s v="Foalalo"/>
    <n v="0"/>
    <s v="Nuu"/>
    <x v="5"/>
    <x v="14"/>
    <x v="14"/>
    <x v="14"/>
    <x v="0"/>
    <n v="20"/>
    <n v="1"/>
    <n v="20"/>
  </r>
  <r>
    <s v="18/2/2025"/>
    <s v="Farani"/>
    <s v="Male"/>
    <s v="Tufulele"/>
    <n v="7314300"/>
    <s v="Nuu"/>
    <x v="5"/>
    <x v="21"/>
    <x v="21"/>
    <x v="22"/>
    <x v="2"/>
    <n v="6"/>
    <n v="13"/>
    <n v="78"/>
  </r>
  <r>
    <s v="18/2/2025"/>
    <s v="Farani"/>
    <s v="Male"/>
    <s v="Tufulele"/>
    <n v="7314300"/>
    <s v="Nuu"/>
    <x v="5"/>
    <x v="23"/>
    <x v="23"/>
    <x v="25"/>
    <x v="0"/>
    <n v="20"/>
    <n v="1"/>
    <n v="20"/>
  </r>
  <r>
    <s v="18/2/2025"/>
    <s v="Aleni"/>
    <s v="Male"/>
    <s v="Leauvaa"/>
    <n v="7231727"/>
    <s v="Nuu"/>
    <x v="5"/>
    <x v="19"/>
    <x v="19"/>
    <x v="20"/>
    <x v="0"/>
    <n v="10"/>
    <n v="1"/>
    <n v="10"/>
  </r>
  <r>
    <s v="18/2/2025"/>
    <s v="Aleni"/>
    <s v="Male"/>
    <s v="Leauvaa"/>
    <n v="7231727"/>
    <s v="Nuu"/>
    <x v="4"/>
    <x v="36"/>
    <x v="36"/>
    <x v="42"/>
    <x v="0"/>
    <n v="10"/>
    <n v="1"/>
    <n v="10"/>
  </r>
  <r>
    <s v="18/2/2025"/>
    <s v="Aleni"/>
    <s v="Male"/>
    <s v="Leauvaa"/>
    <n v="7231727"/>
    <s v="Nuu"/>
    <x v="5"/>
    <x v="24"/>
    <x v="24"/>
    <x v="26"/>
    <x v="4"/>
    <n v="10"/>
    <n v="1"/>
    <n v="10"/>
  </r>
  <r>
    <s v="18/2/2025"/>
    <s v="Fiaola"/>
    <s v="Male"/>
    <s v="Vailele"/>
    <n v="7770727"/>
    <s v="Nuu"/>
    <x v="5"/>
    <x v="19"/>
    <x v="19"/>
    <x v="20"/>
    <x v="0"/>
    <n v="4"/>
    <n v="1"/>
    <n v="4"/>
  </r>
  <r>
    <s v="18/2/2025"/>
    <s v="Fiaola"/>
    <s v="Male"/>
    <s v="Vailele"/>
    <n v="7770727"/>
    <s v="Nuu"/>
    <x v="5"/>
    <x v="14"/>
    <x v="14"/>
    <x v="14"/>
    <x v="0"/>
    <n v="5"/>
    <n v="1"/>
    <n v="5"/>
  </r>
  <r>
    <s v="18/2/2025"/>
    <s v="Fiaola"/>
    <s v="Male"/>
    <s v="Vailele"/>
    <n v="7770727"/>
    <s v="Nuu"/>
    <x v="4"/>
    <x v="35"/>
    <x v="35"/>
    <x v="40"/>
    <x v="0"/>
    <n v="5"/>
    <n v="1"/>
    <n v="5"/>
  </r>
  <r>
    <s v="18/2/2025"/>
    <s v="Fiaola"/>
    <s v="Male"/>
    <s v="Vailele"/>
    <n v="7770727"/>
    <s v="Nuu"/>
    <x v="5"/>
    <x v="23"/>
    <x v="23"/>
    <x v="25"/>
    <x v="0"/>
    <n v="5"/>
    <n v="1"/>
    <n v="5"/>
  </r>
  <r>
    <s v="18/2/2025"/>
    <s v="Fiaola"/>
    <s v="Male"/>
    <s v="Vailele"/>
    <n v="7770727"/>
    <s v="Nuu"/>
    <x v="5"/>
    <x v="20"/>
    <x v="20"/>
    <x v="21"/>
    <x v="2"/>
    <n v="2"/>
    <n v="13"/>
    <n v="26"/>
  </r>
  <r>
    <s v="18/2/2025"/>
    <s v="Fiaola"/>
    <s v="Male"/>
    <s v="Vailele"/>
    <n v="7770727"/>
    <s v="Nuu"/>
    <x v="5"/>
    <x v="25"/>
    <x v="25"/>
    <x v="27"/>
    <x v="0"/>
    <n v="5"/>
    <n v="1"/>
    <n v="5"/>
  </r>
  <r>
    <s v="18/2/2025"/>
    <s v="Patau Vee"/>
    <s v="Male"/>
    <s v="Vaimoso"/>
    <n v="7750244"/>
    <s v="Nuu"/>
    <x v="5"/>
    <x v="23"/>
    <x v="23"/>
    <x v="25"/>
    <x v="0"/>
    <n v="30"/>
    <n v="1"/>
    <n v="30"/>
  </r>
  <r>
    <s v="18/2/2025"/>
    <s v="Patau Vee"/>
    <s v="Male"/>
    <s v="Vaimoso"/>
    <n v="7750244"/>
    <s v="Nuu"/>
    <x v="5"/>
    <x v="19"/>
    <x v="19"/>
    <x v="20"/>
    <x v="0"/>
    <n v="20"/>
    <n v="1"/>
    <n v="20"/>
  </r>
  <r>
    <s v="18/2/2025"/>
    <s v="Patau Vee"/>
    <s v="Male"/>
    <s v="Vaimoso"/>
    <n v="7750244"/>
    <s v="Nuu"/>
    <x v="5"/>
    <x v="24"/>
    <x v="24"/>
    <x v="26"/>
    <x v="4"/>
    <n v="10"/>
    <n v="1"/>
    <n v="10"/>
  </r>
  <r>
    <s v="18/2/2025"/>
    <s v="Amaramo"/>
    <s v="Male"/>
    <s v="Tafaigata"/>
    <n v="0"/>
    <s v="Nuu"/>
    <x v="5"/>
    <x v="14"/>
    <x v="14"/>
    <x v="14"/>
    <x v="0"/>
    <n v="10"/>
    <n v="1"/>
    <n v="10"/>
  </r>
  <r>
    <s v="18/2/2025"/>
    <s v="Amaramo"/>
    <s v="Male"/>
    <s v="Tafaigata"/>
    <n v="0"/>
    <s v="Nuu"/>
    <x v="5"/>
    <x v="19"/>
    <x v="19"/>
    <x v="20"/>
    <x v="0"/>
    <n v="5"/>
    <n v="1"/>
    <n v="5"/>
  </r>
  <r>
    <s v="18/2/2025"/>
    <s v="Amaramo"/>
    <s v="Male"/>
    <s v="Tafaigata"/>
    <n v="0"/>
    <s v="Nuu"/>
    <x v="5"/>
    <x v="15"/>
    <x v="15"/>
    <x v="15"/>
    <x v="0"/>
    <n v="5"/>
    <n v="1"/>
    <n v="5"/>
  </r>
  <r>
    <s v="18/2/2025"/>
    <s v="Lanuola"/>
    <s v="Female"/>
    <s v="Vaitele Fou"/>
    <n v="7503407"/>
    <s v="Atele"/>
    <x v="2"/>
    <x v="6"/>
    <x v="6"/>
    <x v="16"/>
    <x v="7"/>
    <n v="2"/>
    <n v="6"/>
    <n v="12"/>
  </r>
  <r>
    <s v="19/2/2025"/>
    <s v="Pasi"/>
    <s v="Male"/>
    <s v="Faleula"/>
    <n v="0"/>
    <s v="Nuu"/>
    <x v="5"/>
    <x v="14"/>
    <x v="14"/>
    <x v="14"/>
    <x v="0"/>
    <n v="10"/>
    <n v="1"/>
    <n v="10"/>
  </r>
  <r>
    <s v="19/2/2025"/>
    <s v="Pasi"/>
    <s v="Male"/>
    <s v="Faleula"/>
    <n v="0"/>
    <s v="Nuu"/>
    <x v="5"/>
    <x v="19"/>
    <x v="19"/>
    <x v="20"/>
    <x v="0"/>
    <n v="10"/>
    <n v="1"/>
    <n v="10"/>
  </r>
  <r>
    <s v="19/2/2025"/>
    <s v="Lise"/>
    <s v="Female"/>
    <s v="Papauta"/>
    <n v="0"/>
    <s v="Nuu"/>
    <x v="5"/>
    <x v="14"/>
    <x v="14"/>
    <x v="14"/>
    <x v="0"/>
    <n v="4"/>
    <n v="1"/>
    <n v="4"/>
  </r>
  <r>
    <s v="19/2/2025"/>
    <s v="Lise"/>
    <s v="Female"/>
    <s v="Papauta"/>
    <n v="0"/>
    <s v="Nuu"/>
    <x v="5"/>
    <x v="15"/>
    <x v="15"/>
    <x v="15"/>
    <x v="0"/>
    <n v="10"/>
    <n v="1"/>
    <n v="10"/>
  </r>
  <r>
    <s v="19/2/2025"/>
    <s v="Paul"/>
    <s v="Male"/>
    <s v="Vaivase tai"/>
    <n v="0"/>
    <s v="Nuu"/>
    <x v="5"/>
    <x v="24"/>
    <x v="24"/>
    <x v="26"/>
    <x v="4"/>
    <n v="6"/>
    <n v="1"/>
    <n v="6"/>
  </r>
  <r>
    <s v="19/2/2025"/>
    <s v="Paul"/>
    <s v="Male"/>
    <s v="Vaivase tai"/>
    <n v="0"/>
    <s v="Nuu"/>
    <x v="5"/>
    <x v="14"/>
    <x v="14"/>
    <x v="14"/>
    <x v="0"/>
    <n v="12"/>
    <n v="1"/>
    <n v="12"/>
  </r>
  <r>
    <s v="19/2/2025"/>
    <s v="Samuelu"/>
    <s v="Male"/>
    <s v="Samatau"/>
    <n v="0"/>
    <s v="Nuu"/>
    <x v="5"/>
    <x v="21"/>
    <x v="21"/>
    <x v="22"/>
    <x v="2"/>
    <n v="2"/>
    <n v="13"/>
    <n v="26"/>
  </r>
  <r>
    <s v="19/2/2025"/>
    <s v="Pasi"/>
    <s v="Male"/>
    <s v="Faleula"/>
    <n v="0"/>
    <s v="Atele"/>
    <x v="2"/>
    <x v="6"/>
    <x v="6"/>
    <x v="16"/>
    <x v="7"/>
    <n v="1"/>
    <n v="6"/>
    <n v="6"/>
  </r>
  <r>
    <s v="19/2/2025"/>
    <s v="Mikaele Te'o"/>
    <s v="Male"/>
    <s v="Apia"/>
    <n v="0"/>
    <s v="Nuu"/>
    <x v="2"/>
    <x v="6"/>
    <x v="6"/>
    <x v="16"/>
    <x v="1"/>
    <n v="2"/>
    <n v="10"/>
    <n v="10"/>
  </r>
  <r>
    <s v="19/2/2025"/>
    <s v="Tapelu"/>
    <s v="Male"/>
    <s v="Faleasiu"/>
    <n v="7663765"/>
    <s v="Atele"/>
    <x v="2"/>
    <x v="6"/>
    <x v="6"/>
    <x v="16"/>
    <x v="7"/>
    <n v="2"/>
    <n v="6"/>
    <n v="12"/>
  </r>
  <r>
    <s v="19/2/2025"/>
    <s v="Tapelu"/>
    <s v="Male"/>
    <s v="Faleasiu"/>
    <n v="7663765"/>
    <s v="Atele"/>
    <x v="2"/>
    <x v="26"/>
    <x v="26"/>
    <x v="28"/>
    <x v="0"/>
    <n v="10"/>
    <n v="1"/>
    <n v="10"/>
  </r>
  <r>
    <s v="19/2/2025"/>
    <s v="Tapelu"/>
    <s v="Male"/>
    <s v="Faleasiu"/>
    <n v="7663765"/>
    <s v="Atele"/>
    <x v="2"/>
    <x v="3"/>
    <x v="3"/>
    <x v="3"/>
    <x v="0"/>
    <n v="5"/>
    <n v="1"/>
    <n v="5"/>
  </r>
  <r>
    <s v="19/2/2025"/>
    <s v="Tapelu"/>
    <s v="Male"/>
    <s v="Faleasiu"/>
    <n v="7663765"/>
    <s v="Atele"/>
    <x v="2"/>
    <x v="16"/>
    <x v="16"/>
    <x v="17"/>
    <x v="0"/>
    <n v="3"/>
    <n v="1"/>
    <n v="3"/>
  </r>
  <r>
    <s v="19/2/2025"/>
    <s v="Seupule"/>
    <s v="Male"/>
    <s v="Aleisa"/>
    <n v="0"/>
    <s v="Atele"/>
    <x v="2"/>
    <x v="6"/>
    <x v="6"/>
    <x v="16"/>
    <x v="7"/>
    <n v="1"/>
    <n v="6"/>
    <n v="6"/>
  </r>
  <r>
    <s v="19/2/2025"/>
    <s v="Penerise"/>
    <s v="Male"/>
    <s v="Papaloloa"/>
    <n v="0"/>
    <s v="Nuu"/>
    <x v="0"/>
    <x v="0"/>
    <x v="0"/>
    <x v="0"/>
    <x v="0"/>
    <n v="30"/>
    <n v="0.2"/>
    <n v="6"/>
  </r>
  <r>
    <s v="19/2/2026"/>
    <s v="Penerise"/>
    <s v="Male"/>
    <s v="Papaloloa"/>
    <n v="0"/>
    <s v="Nuu"/>
    <x v="3"/>
    <x v="22"/>
    <x v="22"/>
    <x v="24"/>
    <x v="0"/>
    <n v="5"/>
    <n v="1"/>
    <n v="5"/>
  </r>
  <r>
    <s v="19/2/2025"/>
    <s v="Sammy"/>
    <s v="Male"/>
    <s v="Aleisa"/>
    <n v="0"/>
    <s v="Nuu"/>
    <x v="0"/>
    <x v="0"/>
    <x v="0"/>
    <x v="0"/>
    <x v="0"/>
    <n v="300"/>
    <n v="0.2"/>
    <n v="60"/>
  </r>
  <r>
    <s v="19/2/2025"/>
    <s v="veronica"/>
    <s v="Female"/>
    <s v="alafua"/>
    <n v="0"/>
    <s v="Nuu"/>
    <x v="3"/>
    <x v="22"/>
    <x v="22"/>
    <x v="24"/>
    <x v="0"/>
    <n v="6"/>
    <n v="1"/>
    <n v="6"/>
  </r>
  <r>
    <s v="20/2/2025"/>
    <s v="Priscilla"/>
    <s v="Female"/>
    <s v="Vaivase"/>
    <n v="0"/>
    <s v="Nuu"/>
    <x v="5"/>
    <x v="18"/>
    <x v="18"/>
    <x v="19"/>
    <x v="0"/>
    <n v="2"/>
    <n v="1"/>
    <n v="2"/>
  </r>
  <r>
    <s v="20/2/2025"/>
    <s v="Priscilla"/>
    <s v="Female"/>
    <s v="Vaivase"/>
    <n v="0"/>
    <s v="Nuu"/>
    <x v="5"/>
    <x v="29"/>
    <x v="29"/>
    <x v="32"/>
    <x v="0"/>
    <n v="3"/>
    <n v="1"/>
    <n v="3"/>
  </r>
  <r>
    <s v="20/2/2025"/>
    <s v="Priscilla"/>
    <s v="Female"/>
    <s v="Vaivase"/>
    <n v="0"/>
    <s v="Nuu"/>
    <x v="5"/>
    <x v="14"/>
    <x v="14"/>
    <x v="14"/>
    <x v="0"/>
    <n v="5"/>
    <n v="1"/>
    <n v="5"/>
  </r>
  <r>
    <s v="20/2/2025"/>
    <s v="Magalo"/>
    <s v="Male"/>
    <s v="Siumu"/>
    <n v="7645362"/>
    <s v="Nuu"/>
    <x v="5"/>
    <x v="14"/>
    <x v="14"/>
    <x v="14"/>
    <x v="0"/>
    <n v="50"/>
    <n v="1"/>
    <n v="50"/>
  </r>
  <r>
    <s v="20/2/2025"/>
    <s v="Tualatamalelagi S"/>
    <s v="Male"/>
    <s v="Siusega"/>
    <n v="0"/>
    <s v="Atele"/>
    <x v="2"/>
    <x v="6"/>
    <x v="6"/>
    <x v="16"/>
    <x v="7"/>
    <n v="6"/>
    <n v="6"/>
    <n v="36"/>
  </r>
  <r>
    <s v="20/2/2025"/>
    <s v="Tualatamalelagi S"/>
    <s v="Male"/>
    <s v="Siusega"/>
    <n v="0"/>
    <s v="Atele"/>
    <x v="2"/>
    <x v="3"/>
    <x v="3"/>
    <x v="3"/>
    <x v="0"/>
    <n v="2"/>
    <n v="1"/>
    <n v="2"/>
  </r>
  <r>
    <s v="20/2/2025"/>
    <s v="Tualatamalelagi S"/>
    <s v="Male"/>
    <s v="Siusega"/>
    <n v="0"/>
    <s v="Atele"/>
    <x v="2"/>
    <x v="33"/>
    <x v="33"/>
    <x v="36"/>
    <x v="0"/>
    <n v="2"/>
    <n v="1"/>
    <n v="2"/>
  </r>
  <r>
    <s v="20/2/2025"/>
    <s v="Vailega"/>
    <s v="Male"/>
    <s v="Molesi"/>
    <n v="0"/>
    <s v="Nuu"/>
    <x v="2"/>
    <x v="26"/>
    <x v="26"/>
    <x v="28"/>
    <x v="0"/>
    <n v="2"/>
    <n v="1"/>
    <n v="2"/>
  </r>
  <r>
    <s v="21/2/2025"/>
    <s v="Ioelu"/>
    <s v="Male"/>
    <s v="Siumu"/>
    <n v="7209626"/>
    <s v="Nuu"/>
    <x v="5"/>
    <x v="24"/>
    <x v="24"/>
    <x v="26"/>
    <x v="4"/>
    <n v="20"/>
    <n v="1"/>
    <n v="20"/>
  </r>
  <r>
    <s v="21/2/2025"/>
    <s v="Ioelu"/>
    <s v="Male"/>
    <s v="Siumu"/>
    <n v="7209626"/>
    <s v="Nuu"/>
    <x v="5"/>
    <x v="14"/>
    <x v="14"/>
    <x v="14"/>
    <x v="0"/>
    <n v="50"/>
    <n v="1"/>
    <n v="50"/>
  </r>
  <r>
    <s v="21/2/2025"/>
    <s v="Ioelu"/>
    <s v="Male"/>
    <s v="Siumu"/>
    <n v="7209626"/>
    <s v="Nuu"/>
    <x v="5"/>
    <x v="18"/>
    <x v="18"/>
    <x v="19"/>
    <x v="0"/>
    <n v="10"/>
    <n v="1"/>
    <n v="10"/>
  </r>
  <r>
    <s v="21/2/2025"/>
    <s v="Fale"/>
    <s v="Male"/>
    <s v="Vaitele fou"/>
    <n v="7231662"/>
    <s v="Nuu"/>
    <x v="4"/>
    <x v="36"/>
    <x v="36"/>
    <x v="42"/>
    <x v="0"/>
    <n v="50"/>
    <n v="1"/>
    <n v="50"/>
  </r>
  <r>
    <s v="21/2/2025"/>
    <s v="Fale"/>
    <s v="Male"/>
    <s v="Vaitele fou"/>
    <n v="7231662"/>
    <s v="Nuu"/>
    <x v="5"/>
    <x v="21"/>
    <x v="21"/>
    <x v="22"/>
    <x v="2"/>
    <n v="3"/>
    <n v="13"/>
    <n v="39"/>
  </r>
  <r>
    <s v="21/2/2025"/>
    <s v="Fale"/>
    <s v="Male"/>
    <s v="Vaitele fou"/>
    <n v="7231662"/>
    <s v="Nuu"/>
    <x v="4"/>
    <x v="13"/>
    <x v="13"/>
    <x v="13"/>
    <x v="0"/>
    <n v="20"/>
    <n v="1"/>
    <n v="20"/>
  </r>
  <r>
    <s v="21/2/2025"/>
    <s v="Fale"/>
    <s v="Male"/>
    <s v="Vaitele fou"/>
    <n v="7231662"/>
    <s v="Nuu"/>
    <x v="5"/>
    <x v="24"/>
    <x v="24"/>
    <x v="26"/>
    <x v="4"/>
    <n v="30"/>
    <n v="1"/>
    <n v="30"/>
  </r>
  <r>
    <s v="21/2/2025"/>
    <s v="Fale"/>
    <s v="Male"/>
    <s v="Vaitele fou"/>
    <n v="7231662"/>
    <s v="Nuu"/>
    <x v="4"/>
    <x v="35"/>
    <x v="35"/>
    <x v="40"/>
    <x v="0"/>
    <n v="10"/>
    <n v="1"/>
    <n v="10"/>
  </r>
  <r>
    <s v="21/2/2025"/>
    <s v="Fale"/>
    <s v="Male"/>
    <s v="Vaitele fou"/>
    <n v="7231662"/>
    <s v="Nuu"/>
    <x v="5"/>
    <x v="31"/>
    <x v="31"/>
    <x v="34"/>
    <x v="0"/>
    <n v="5"/>
    <n v="1"/>
    <n v="5"/>
  </r>
  <r>
    <s v="21/2/2025"/>
    <s v="Duce"/>
    <s v="Male"/>
    <s v="Toamua"/>
    <n v="0"/>
    <s v="Nuu"/>
    <x v="5"/>
    <x v="19"/>
    <x v="19"/>
    <x v="20"/>
    <x v="0"/>
    <n v="20"/>
    <n v="1"/>
    <n v="20"/>
  </r>
  <r>
    <s v="21/2/2025"/>
    <s v="Duce"/>
    <s v="Male"/>
    <s v="Toamua"/>
    <n v="0"/>
    <s v="Nuu"/>
    <x v="5"/>
    <x v="14"/>
    <x v="14"/>
    <x v="14"/>
    <x v="0"/>
    <n v="5"/>
    <n v="1"/>
    <n v="5"/>
  </r>
  <r>
    <s v="21/2/2025"/>
    <s v="Grace"/>
    <s v="Female"/>
    <s v="Tuanai"/>
    <n v="0"/>
    <s v="Nuu"/>
    <x v="5"/>
    <x v="14"/>
    <x v="14"/>
    <x v="14"/>
    <x v="0"/>
    <n v="8"/>
    <n v="1"/>
    <n v="8"/>
  </r>
  <r>
    <s v="21/2/2025"/>
    <s v="Grace"/>
    <s v="Female"/>
    <s v="Tuanai"/>
    <n v="0"/>
    <s v="Nuu"/>
    <x v="4"/>
    <x v="36"/>
    <x v="36"/>
    <x v="42"/>
    <x v="0"/>
    <n v="2"/>
    <n v="1"/>
    <n v="2"/>
  </r>
  <r>
    <s v="21/2/2025"/>
    <s v="Grace"/>
    <s v="Female"/>
    <s v="Tuanai"/>
    <n v="0"/>
    <s v="Nuu"/>
    <x v="5"/>
    <x v="15"/>
    <x v="15"/>
    <x v="15"/>
    <x v="0"/>
    <n v="3"/>
    <n v="1"/>
    <n v="3"/>
  </r>
  <r>
    <s v="21/2/2025"/>
    <s v="Grace"/>
    <s v="Female"/>
    <s v="Tuanai"/>
    <n v="0"/>
    <s v="Nuu"/>
    <x v="5"/>
    <x v="19"/>
    <x v="19"/>
    <x v="20"/>
    <x v="0"/>
    <n v="3"/>
    <n v="1"/>
    <n v="3"/>
  </r>
  <r>
    <s v="21/2/2025"/>
    <s v="Grace"/>
    <s v="Female"/>
    <s v="Tuanai"/>
    <n v="0"/>
    <s v="Nuu"/>
    <x v="5"/>
    <x v="18"/>
    <x v="18"/>
    <x v="19"/>
    <x v="0"/>
    <n v="1"/>
    <n v="1"/>
    <n v="1"/>
  </r>
  <r>
    <s v="21/2/2025"/>
    <s v="Grace"/>
    <s v="Female"/>
    <s v="Tuanai"/>
    <n v="0"/>
    <s v="Nuu"/>
    <x v="4"/>
    <x v="35"/>
    <x v="35"/>
    <x v="40"/>
    <x v="0"/>
    <n v="2"/>
    <n v="1"/>
    <n v="2"/>
  </r>
  <r>
    <s v="21/2/2025"/>
    <s v="Grace"/>
    <s v="Female"/>
    <s v="Tuanai"/>
    <n v="0"/>
    <s v="Nuu"/>
    <x v="4"/>
    <x v="13"/>
    <x v="13"/>
    <x v="13"/>
    <x v="0"/>
    <n v="2"/>
    <n v="1"/>
    <n v="2"/>
  </r>
  <r>
    <s v="21/2/2025"/>
    <s v="Sala"/>
    <s v="Female"/>
    <s v="Saina"/>
    <n v="0"/>
    <s v="Nuu"/>
    <x v="5"/>
    <x v="14"/>
    <x v="14"/>
    <x v="14"/>
    <x v="0"/>
    <n v="20"/>
    <n v="1"/>
    <n v="20"/>
  </r>
  <r>
    <s v="21/2/2025"/>
    <s v="Fuatia"/>
    <s v="Male"/>
    <s v="Siumu"/>
    <n v="0"/>
    <s v="Nuu"/>
    <x v="5"/>
    <x v="19"/>
    <x v="19"/>
    <x v="20"/>
    <x v="0"/>
    <n v="10"/>
    <n v="1"/>
    <n v="10"/>
  </r>
  <r>
    <s v="21/2/2025"/>
    <s v="Fuatia"/>
    <s v="Male"/>
    <s v="Siumu"/>
    <n v="0"/>
    <s v="Nuu"/>
    <x v="5"/>
    <x v="14"/>
    <x v="14"/>
    <x v="14"/>
    <x v="0"/>
    <n v="10"/>
    <n v="1"/>
    <n v="10"/>
  </r>
  <r>
    <s v="21/2/2025"/>
    <s v="Fuatia"/>
    <s v="Male"/>
    <s v="Siumu"/>
    <n v="0"/>
    <s v="Nuu"/>
    <x v="2"/>
    <x v="28"/>
    <x v="28"/>
    <x v="30"/>
    <x v="0"/>
    <n v="10"/>
    <n v="1"/>
    <n v="10"/>
  </r>
  <r>
    <s v="21/2/2025"/>
    <s v="Fuatia"/>
    <s v="Male"/>
    <s v="Siumu"/>
    <n v="0"/>
    <s v="Nuu"/>
    <x v="5"/>
    <x v="37"/>
    <x v="37"/>
    <x v="43"/>
    <x v="0"/>
    <n v="5"/>
    <n v="1"/>
    <n v="5"/>
  </r>
  <r>
    <s v="21/2/2025"/>
    <s v="Efan"/>
    <s v="Male"/>
    <s v="Siusega"/>
    <n v="0"/>
    <s v="Nuu"/>
    <x v="5"/>
    <x v="21"/>
    <x v="21"/>
    <x v="22"/>
    <x v="2"/>
    <n v="1"/>
    <n v="13"/>
    <n v="13"/>
  </r>
  <r>
    <s v="21/2/2025"/>
    <s v="Efan"/>
    <s v="Male"/>
    <s v="Siusega"/>
    <n v="0"/>
    <s v="Nuu"/>
    <x v="5"/>
    <x v="31"/>
    <x v="31"/>
    <x v="34"/>
    <x v="0"/>
    <n v="10"/>
    <n v="1"/>
    <n v="10"/>
  </r>
  <r>
    <s v="21/2/2025"/>
    <s v="Efan"/>
    <s v="Male"/>
    <s v="Siusega"/>
    <n v="0"/>
    <s v="Nuu"/>
    <x v="5"/>
    <x v="23"/>
    <x v="23"/>
    <x v="25"/>
    <x v="0"/>
    <n v="10"/>
    <n v="1"/>
    <n v="10"/>
  </r>
  <r>
    <s v="21/2/2025"/>
    <s v="Efan"/>
    <s v="Male"/>
    <s v="Siusega"/>
    <n v="0"/>
    <s v="Nuu"/>
    <x v="5"/>
    <x v="25"/>
    <x v="25"/>
    <x v="27"/>
    <x v="0"/>
    <n v="10"/>
    <n v="1"/>
    <n v="10"/>
  </r>
  <r>
    <s v="21/2/2025"/>
    <s v="Tuimalu"/>
    <s v="Male"/>
    <s v="Satui"/>
    <n v="7366688"/>
    <s v="Nuu"/>
    <x v="5"/>
    <x v="19"/>
    <x v="19"/>
    <x v="20"/>
    <x v="0"/>
    <n v="30"/>
    <n v="1"/>
    <n v="30"/>
  </r>
  <r>
    <s v="21/2/2025"/>
    <s v="Tuimalu"/>
    <s v="Male"/>
    <s v="Satui"/>
    <n v="7366688"/>
    <s v="Nuu"/>
    <x v="5"/>
    <x v="25"/>
    <x v="25"/>
    <x v="27"/>
    <x v="0"/>
    <n v="50"/>
    <n v="1"/>
    <n v="50"/>
  </r>
  <r>
    <s v="21/2/2025"/>
    <s v="Adrian"/>
    <s v="Male"/>
    <s v="Aleisa"/>
    <n v="7643781"/>
    <s v="Nuu"/>
    <x v="5"/>
    <x v="19"/>
    <x v="19"/>
    <x v="20"/>
    <x v="0"/>
    <n v="20"/>
    <n v="1"/>
    <n v="20"/>
  </r>
  <r>
    <s v="21/2/2025"/>
    <s v="Adrian"/>
    <s v="Male"/>
    <s v="Aleisa"/>
    <n v="7643781"/>
    <s v="Nuu"/>
    <x v="5"/>
    <x v="24"/>
    <x v="24"/>
    <x v="26"/>
    <x v="4"/>
    <n v="5"/>
    <n v="1"/>
    <n v="5"/>
  </r>
  <r>
    <s v="21/2/2025"/>
    <s v="Adrian"/>
    <s v="Male"/>
    <s v="Aleisa"/>
    <n v="7643781"/>
    <s v="Nuu"/>
    <x v="5"/>
    <x v="14"/>
    <x v="14"/>
    <x v="14"/>
    <x v="0"/>
    <n v="5"/>
    <n v="1"/>
    <n v="5"/>
  </r>
  <r>
    <s v="21/2/2025"/>
    <s v="Adrian"/>
    <s v="Male"/>
    <s v="Aleisa"/>
    <n v="7643781"/>
    <s v="Nuu"/>
    <x v="5"/>
    <x v="21"/>
    <x v="21"/>
    <x v="22"/>
    <x v="2"/>
    <n v="2"/>
    <n v="13"/>
    <n v="26"/>
  </r>
  <r>
    <s v="21/2/2025"/>
    <s v="Ioelu"/>
    <s v="Male"/>
    <s v="Siumu"/>
    <n v="7205929"/>
    <s v="Nuu"/>
    <x v="2"/>
    <x v="28"/>
    <x v="28"/>
    <x v="30"/>
    <x v="0"/>
    <n v="10"/>
    <n v="1"/>
    <n v="10"/>
  </r>
  <r>
    <s v="21/2/2025"/>
    <s v="Sei"/>
    <s v="Female"/>
    <s v="Tanugamanono"/>
    <n v="7612762"/>
    <s v="Nuu"/>
    <x v="2"/>
    <x v="28"/>
    <x v="28"/>
    <x v="30"/>
    <x v="0"/>
    <n v="2"/>
    <n v="1"/>
    <n v="2"/>
  </r>
  <r>
    <s v="21/2/2025"/>
    <s v="Sei"/>
    <s v="Female"/>
    <s v="Tanugamanono"/>
    <n v="7612762"/>
    <s v="Nuu"/>
    <x v="2"/>
    <x v="17"/>
    <x v="17"/>
    <x v="18"/>
    <x v="0"/>
    <n v="2"/>
    <n v="1"/>
    <n v="2"/>
  </r>
  <r>
    <s v="21/2/2025"/>
    <s v="Sei"/>
    <s v="Female"/>
    <s v="Tanugamanono"/>
    <n v="7612762"/>
    <s v="Nuu"/>
    <x v="2"/>
    <x v="28"/>
    <x v="28"/>
    <x v="30"/>
    <x v="0"/>
    <n v="6"/>
    <n v="1"/>
    <n v="6"/>
  </r>
  <r>
    <s v="21/2/2025"/>
    <s v="Fuatia "/>
    <s v="Female"/>
    <s v="Siumu"/>
    <n v="7789104"/>
    <s v="Nuu"/>
    <x v="2"/>
    <x v="28"/>
    <x v="28"/>
    <x v="30"/>
    <x v="0"/>
    <n v="10"/>
    <n v="1"/>
    <n v="10"/>
  </r>
  <r>
    <s v="21/2/2025"/>
    <s v="Ifan"/>
    <s v="Female"/>
    <s v="Siusega"/>
    <n v="7627508"/>
    <s v="Nuu"/>
    <x v="2"/>
    <x v="28"/>
    <x v="28"/>
    <x v="30"/>
    <x v="0"/>
    <n v="10"/>
    <n v="1"/>
    <n v="10"/>
  </r>
  <r>
    <d v="2025-02-21T00:00:00"/>
    <s v="Mafutaga kaisara"/>
    <s v="Female"/>
    <s v="Savaia"/>
    <n v="0"/>
    <s v="Savaia"/>
    <x v="5"/>
    <x v="24"/>
    <x v="24"/>
    <x v="44"/>
    <x v="4"/>
    <n v="10"/>
    <n v="1"/>
    <n v="10"/>
  </r>
  <r>
    <d v="2025-02-21T00:00:00"/>
    <s v="Simolo Simolo"/>
    <s v="Male"/>
    <s v="Savaia"/>
    <n v="0"/>
    <s v="Savaia"/>
    <x v="5"/>
    <x v="20"/>
    <x v="20"/>
    <x v="21"/>
    <x v="5"/>
    <n v="25"/>
    <n v="2"/>
    <n v="50"/>
  </r>
  <r>
    <d v="2025-02-21T00:00:00"/>
    <s v="Faaletolu Faletolu"/>
    <s v="Male"/>
    <s v="Savaia"/>
    <n v="0"/>
    <s v="Savaia"/>
    <x v="2"/>
    <x v="6"/>
    <x v="6"/>
    <x v="16"/>
    <x v="1"/>
    <n v="10"/>
    <n v="4"/>
    <n v="40"/>
  </r>
  <r>
    <d v="2025-02-21T00:00:00"/>
    <s v="Faaletolu Faletolu"/>
    <s v="Male"/>
    <s v="Savaia"/>
    <n v="0"/>
    <s v="Savaia"/>
    <x v="5"/>
    <x v="24"/>
    <x v="24"/>
    <x v="44"/>
    <x v="4"/>
    <n v="10"/>
    <n v="1"/>
    <n v="10"/>
  </r>
  <r>
    <d v="2025-02-21T00:00:00"/>
    <s v="Faaletolu Faletolu"/>
    <s v="Male"/>
    <s v="Savaia"/>
    <n v="0"/>
    <s v="Savaia"/>
    <x v="5"/>
    <x v="19"/>
    <x v="19"/>
    <x v="31"/>
    <x v="4"/>
    <n v="10"/>
    <n v="1"/>
    <n v="10"/>
  </r>
  <r>
    <d v="2025-02-21T00:00:00"/>
    <s v="Faaletolu Faletolu"/>
    <s v="Male"/>
    <s v="Savaia"/>
    <n v="0"/>
    <s v="Savaia"/>
    <x v="0"/>
    <x v="0"/>
    <x v="0"/>
    <x v="0"/>
    <x v="4"/>
    <n v="100"/>
    <n v="0.2"/>
    <n v="20"/>
  </r>
  <r>
    <d v="2025-02-21T00:00:00"/>
    <s v="Selo Faialaga"/>
    <s v="Male"/>
    <s v="Savaia"/>
    <n v="0"/>
    <s v="Savaia"/>
    <x v="5"/>
    <x v="24"/>
    <x v="24"/>
    <x v="44"/>
    <x v="5"/>
    <n v="10"/>
    <n v="3"/>
    <n v="30"/>
  </r>
  <r>
    <d v="2025-02-21T00:00:00"/>
    <s v="Luteru Luteru"/>
    <s v="Male"/>
    <s v="Savaia"/>
    <n v="0"/>
    <s v="Savaia"/>
    <x v="0"/>
    <x v="0"/>
    <x v="0"/>
    <x v="0"/>
    <x v="4"/>
    <n v="300"/>
    <n v="0.2"/>
    <n v="60"/>
  </r>
  <r>
    <d v="2025-02-21T00:00:00"/>
    <s v="Tanielu"/>
    <s v="Male"/>
    <s v="Tafagamalu"/>
    <n v="0"/>
    <s v="Savaia"/>
    <x v="5"/>
    <x v="19"/>
    <x v="19"/>
    <x v="31"/>
    <x v="4"/>
    <n v="10"/>
    <n v="1"/>
    <n v="10"/>
  </r>
  <r>
    <s v="24/2/2025"/>
    <s v="Tapu"/>
    <s v="Male"/>
    <s v="Faatoia"/>
    <n v="0"/>
    <s v="Nuu"/>
    <x v="4"/>
    <x v="35"/>
    <x v="35"/>
    <x v="40"/>
    <x v="0"/>
    <n v="20"/>
    <n v="1"/>
    <n v="20"/>
  </r>
  <r>
    <s v="24/2/2025"/>
    <s v="Tapu"/>
    <s v="Male"/>
    <s v="Faatoia"/>
    <n v="0"/>
    <s v="Nuu"/>
    <x v="4"/>
    <x v="13"/>
    <x v="13"/>
    <x v="13"/>
    <x v="0"/>
    <n v="10"/>
    <n v="1"/>
    <n v="10"/>
  </r>
  <r>
    <s v="24/2/2025"/>
    <s v="Maria"/>
    <s v="Female"/>
    <s v="Lotofaga"/>
    <n v="0"/>
    <s v="Nuu"/>
    <x v="4"/>
    <x v="13"/>
    <x v="13"/>
    <x v="13"/>
    <x v="0"/>
    <n v="6"/>
    <n v="1"/>
    <n v="6"/>
  </r>
  <r>
    <s v="24/2/2025"/>
    <s v="Maria"/>
    <s v="Female"/>
    <s v="Lotofaga"/>
    <n v="0"/>
    <s v="Nuu"/>
    <x v="5"/>
    <x v="19"/>
    <x v="19"/>
    <x v="20"/>
    <x v="0"/>
    <n v="6"/>
    <n v="1"/>
    <n v="6"/>
  </r>
  <r>
    <s v="24/2/2025"/>
    <s v="Maria"/>
    <s v="Female"/>
    <s v="Lotofaga"/>
    <n v="0"/>
    <s v="Nuu"/>
    <x v="5"/>
    <x v="29"/>
    <x v="29"/>
    <x v="32"/>
    <x v="0"/>
    <n v="10"/>
    <n v="1"/>
    <n v="10"/>
  </r>
  <r>
    <s v="24/2/2025"/>
    <s v="Maria"/>
    <s v="Female"/>
    <s v="Lotofaga"/>
    <n v="0"/>
    <s v="Nuu"/>
    <x v="5"/>
    <x v="24"/>
    <x v="24"/>
    <x v="26"/>
    <x v="4"/>
    <n v="6"/>
    <n v="1"/>
    <n v="6"/>
  </r>
  <r>
    <s v="24/2/2025"/>
    <s v="Malama"/>
    <s v="Female"/>
    <s v="Faleula"/>
    <n v="0"/>
    <s v="Nuu"/>
    <x v="5"/>
    <x v="20"/>
    <x v="20"/>
    <x v="21"/>
    <x v="2"/>
    <n v="1"/>
    <n v="13"/>
    <n v="13"/>
  </r>
  <r>
    <s v="24/2/2025"/>
    <s v="Fata"/>
    <s v="Male"/>
    <s v="Afega"/>
    <n v="0"/>
    <s v="Nuu"/>
    <x v="5"/>
    <x v="14"/>
    <x v="14"/>
    <x v="14"/>
    <x v="0"/>
    <n v="8"/>
    <n v="1"/>
    <n v="8"/>
  </r>
  <r>
    <s v="24/2/2025"/>
    <s v="Mulitalo"/>
    <s v="Male"/>
    <s v="Aleisa"/>
    <n v="0"/>
    <s v="Nuu"/>
    <x v="5"/>
    <x v="21"/>
    <x v="21"/>
    <x v="22"/>
    <x v="2"/>
    <n v="1"/>
    <n v="13"/>
    <n v="13"/>
  </r>
  <r>
    <s v="24/2/2025"/>
    <s v="Alex"/>
    <s v="Male"/>
    <s v="Vaitele uta"/>
    <n v="0"/>
    <s v="Nuu"/>
    <x v="5"/>
    <x v="21"/>
    <x v="21"/>
    <x v="22"/>
    <x v="2"/>
    <n v="2"/>
    <n v="13"/>
    <n v="26"/>
  </r>
  <r>
    <s v="24/2/2025"/>
    <s v="Eneliko"/>
    <s v="Male"/>
    <s v="Saina"/>
    <n v="0"/>
    <s v="Nuu"/>
    <x v="5"/>
    <x v="14"/>
    <x v="14"/>
    <x v="14"/>
    <x v="0"/>
    <n v="30"/>
    <n v="1"/>
    <n v="30"/>
  </r>
  <r>
    <s v="24/2/2025"/>
    <s v="Eneliko"/>
    <s v="Male"/>
    <s v="Saina"/>
    <n v="0"/>
    <s v="Nuu"/>
    <x v="5"/>
    <x v="23"/>
    <x v="23"/>
    <x v="25"/>
    <x v="0"/>
    <n v="4"/>
    <n v="1"/>
    <n v="4"/>
  </r>
  <r>
    <s v="24/2/2025"/>
    <s v="Tapu"/>
    <s v="M"/>
    <s v="Faatoia"/>
    <n v="7297984"/>
    <s v="Nuu"/>
    <x v="2"/>
    <x v="28"/>
    <x v="28"/>
    <x v="30"/>
    <x v="0"/>
    <n v="10"/>
    <n v="1"/>
    <n v="10"/>
  </r>
  <r>
    <s v="24/2/2025"/>
    <s v="lupematasila"/>
    <s v="Male"/>
    <s v="falelatai"/>
    <n v="0"/>
    <s v="Nuu"/>
    <x v="0"/>
    <x v="0"/>
    <x v="0"/>
    <x v="0"/>
    <x v="0"/>
    <n v="50"/>
    <n v="0.2"/>
    <n v="10"/>
  </r>
  <r>
    <d v="2025-02-25T00:00:00"/>
    <s v="Ioelu Iosefa"/>
    <s v="Male"/>
    <s v="Nuu"/>
    <n v="0"/>
    <s v="Nuu"/>
    <x v="2"/>
    <x v="28"/>
    <x v="28"/>
    <x v="30"/>
    <x v="5"/>
    <n v="4"/>
    <n v="5"/>
    <n v="20"/>
  </r>
  <r>
    <s v="25/2/2025"/>
    <s v="Sita Ioane"/>
    <s v="Female"/>
    <s v="Vailima"/>
    <n v="0"/>
    <s v="Nuu"/>
    <x v="5"/>
    <x v="19"/>
    <x v="19"/>
    <x v="20"/>
    <x v="0"/>
    <n v="5"/>
    <n v="1"/>
    <n v="5"/>
  </r>
  <r>
    <s v="25/2/2025"/>
    <s v="Sita Ioane"/>
    <s v="Female"/>
    <s v="Vailima"/>
    <n v="0"/>
    <s v="Nuu"/>
    <x v="4"/>
    <x v="36"/>
    <x v="36"/>
    <x v="42"/>
    <x v="0"/>
    <n v="4"/>
    <n v="1"/>
    <n v="4"/>
  </r>
  <r>
    <s v="25/2/2025"/>
    <s v="Sita Ioane"/>
    <s v="Female"/>
    <s v="Vailima"/>
    <n v="0"/>
    <s v="Nuu"/>
    <x v="5"/>
    <x v="15"/>
    <x v="15"/>
    <x v="15"/>
    <x v="0"/>
    <n v="5"/>
    <n v="1"/>
    <n v="5"/>
  </r>
  <r>
    <s v="25/2/2025"/>
    <s v="Sita Ioane"/>
    <s v="Female"/>
    <s v="Vailima"/>
    <n v="0"/>
    <s v="Nuu"/>
    <x v="5"/>
    <x v="23"/>
    <x v="23"/>
    <x v="25"/>
    <x v="0"/>
    <n v="4"/>
    <n v="1"/>
    <n v="4"/>
  </r>
  <r>
    <s v="25/2/2025"/>
    <s v="Sita Ioane"/>
    <s v="Female"/>
    <s v="Vailima"/>
    <n v="0"/>
    <s v="Nuu"/>
    <x v="5"/>
    <x v="14"/>
    <x v="14"/>
    <x v="14"/>
    <x v="0"/>
    <n v="5"/>
    <n v="1"/>
    <n v="5"/>
  </r>
  <r>
    <s v="25/2/2025"/>
    <s v="Rosalia"/>
    <s v="Female"/>
    <s v="Aleisa"/>
    <n v="0"/>
    <s v="Nuu"/>
    <x v="5"/>
    <x v="23"/>
    <x v="23"/>
    <x v="25"/>
    <x v="0"/>
    <n v="6"/>
    <n v="1"/>
    <n v="6"/>
  </r>
  <r>
    <s v="25/2/2025"/>
    <s v="Rosalia"/>
    <s v="Female"/>
    <s v="Aleisa"/>
    <n v="0"/>
    <s v="Nuu"/>
    <x v="5"/>
    <x v="14"/>
    <x v="14"/>
    <x v="14"/>
    <x v="0"/>
    <n v="4"/>
    <n v="1"/>
    <n v="4"/>
  </r>
  <r>
    <s v="25/2/2025"/>
    <s v="Ita"/>
    <s v="Female"/>
    <s v="Moataa"/>
    <n v="0"/>
    <s v="Nuu"/>
    <x v="4"/>
    <x v="13"/>
    <x v="13"/>
    <x v="13"/>
    <x v="0"/>
    <n v="4"/>
    <n v="1"/>
    <n v="4"/>
  </r>
  <r>
    <s v="25/2/2025"/>
    <s v="Ita"/>
    <s v="Female"/>
    <s v="Moataa"/>
    <n v="0"/>
    <s v="Nuu"/>
    <x v="5"/>
    <x v="19"/>
    <x v="19"/>
    <x v="20"/>
    <x v="0"/>
    <n v="2"/>
    <n v="1"/>
    <n v="2"/>
  </r>
  <r>
    <s v="25/2/2025"/>
    <s v="Ita"/>
    <s v="Female"/>
    <s v="Moataa"/>
    <n v="0"/>
    <s v="Nuu"/>
    <x v="5"/>
    <x v="21"/>
    <x v="21"/>
    <x v="22"/>
    <x v="2"/>
    <n v="1"/>
    <n v="13"/>
    <n v="13"/>
  </r>
  <r>
    <s v="25/2/2025"/>
    <s v="Ita"/>
    <s v="Female"/>
    <s v="Moataa"/>
    <n v="0"/>
    <s v="Nuu"/>
    <x v="5"/>
    <x v="31"/>
    <x v="31"/>
    <x v="34"/>
    <x v="0"/>
    <n v="3"/>
    <n v="1"/>
    <n v="3"/>
  </r>
  <r>
    <s v="25/2/2025"/>
    <s v="Ioelu"/>
    <s v="Male"/>
    <s v="Siumu"/>
    <n v="0"/>
    <s v="Nuu"/>
    <x v="5"/>
    <x v="24"/>
    <x v="24"/>
    <x v="26"/>
    <x v="4"/>
    <n v="50"/>
    <n v="1"/>
    <n v="50"/>
  </r>
  <r>
    <s v="25/2/2025"/>
    <s v="Tusa"/>
    <s v="Male"/>
    <s v="Tulaele"/>
    <n v="0"/>
    <s v="Nuu"/>
    <x v="5"/>
    <x v="25"/>
    <x v="25"/>
    <x v="27"/>
    <x v="0"/>
    <n v="8"/>
    <n v="1"/>
    <n v="8"/>
  </r>
  <r>
    <s v="25/2/2025"/>
    <s v="Tusa"/>
    <s v="Male"/>
    <s v="Tulaele"/>
    <n v="0"/>
    <s v="Nuu"/>
    <x v="5"/>
    <x v="14"/>
    <x v="14"/>
    <x v="14"/>
    <x v="0"/>
    <n v="3"/>
    <n v="1"/>
    <n v="3"/>
  </r>
  <r>
    <s v="25/2/2025"/>
    <s v="Tusa"/>
    <s v="Male"/>
    <s v="Tulaele"/>
    <n v="0"/>
    <s v="Nuu"/>
    <x v="4"/>
    <x v="36"/>
    <x v="36"/>
    <x v="42"/>
    <x v="0"/>
    <n v="3"/>
    <n v="1"/>
    <n v="3"/>
  </r>
  <r>
    <s v="25/2/2025"/>
    <s v="Tusa"/>
    <s v="Male"/>
    <s v="Tulaele"/>
    <n v="0"/>
    <s v="Nuu"/>
    <x v="5"/>
    <x v="37"/>
    <x v="37"/>
    <x v="43"/>
    <x v="0"/>
    <n v="5"/>
    <n v="1"/>
    <n v="5"/>
  </r>
  <r>
    <s v="25/2/2025"/>
    <s v="Tusa"/>
    <s v="Male"/>
    <s v="Tulaele"/>
    <n v="0"/>
    <s v="Nuu"/>
    <x v="4"/>
    <x v="13"/>
    <x v="13"/>
    <x v="13"/>
    <x v="0"/>
    <n v="3"/>
    <n v="1"/>
    <n v="3"/>
  </r>
  <r>
    <s v="25/2/2025"/>
    <s v="Tusa"/>
    <s v="Male"/>
    <s v="Tulaele"/>
    <n v="0"/>
    <s v="Nuu"/>
    <x v="5"/>
    <x v="24"/>
    <x v="24"/>
    <x v="26"/>
    <x v="4"/>
    <n v="5"/>
    <n v="1"/>
    <n v="5"/>
  </r>
  <r>
    <s v="25/2/2025"/>
    <s v="Tusa"/>
    <s v="Male"/>
    <s v="Tulaele"/>
    <n v="0"/>
    <s v="Nuu"/>
    <x v="5"/>
    <x v="19"/>
    <x v="19"/>
    <x v="20"/>
    <x v="0"/>
    <n v="3"/>
    <n v="1"/>
    <n v="3"/>
  </r>
  <r>
    <s v="25/2/2025"/>
    <s v="Tusa"/>
    <s v="Male"/>
    <s v="Tulaele"/>
    <n v="0"/>
    <s v="Nuu"/>
    <x v="4"/>
    <x v="35"/>
    <x v="35"/>
    <x v="40"/>
    <x v="0"/>
    <n v="3"/>
    <n v="1"/>
    <n v="3"/>
  </r>
  <r>
    <s v="25/2/2025"/>
    <s v="Tusa"/>
    <s v="Male"/>
    <s v="Tulaele"/>
    <n v="0"/>
    <s v="Nuu"/>
    <x v="5"/>
    <x v="23"/>
    <x v="23"/>
    <x v="25"/>
    <x v="0"/>
    <n v="2"/>
    <n v="1"/>
    <n v="2"/>
  </r>
  <r>
    <s v="25/2/2025"/>
    <s v="Peter"/>
    <s v="Male"/>
    <s v="Nuu fou"/>
    <n v="0"/>
    <s v="Nuu"/>
    <x v="5"/>
    <x v="21"/>
    <x v="21"/>
    <x v="22"/>
    <x v="2"/>
    <n v="2"/>
    <n v="13"/>
    <n v="26"/>
  </r>
  <r>
    <s v="25/2/2025"/>
    <s v="Peter"/>
    <s v="Male"/>
    <s v="Nuu fou"/>
    <n v="0"/>
    <s v="Nuu"/>
    <x v="5"/>
    <x v="24"/>
    <x v="24"/>
    <x v="26"/>
    <x v="4"/>
    <n v="20"/>
    <n v="1"/>
    <n v="20"/>
  </r>
  <r>
    <s v="25/2/2025"/>
    <s v="Peter"/>
    <s v="Male"/>
    <s v="Nuu fou"/>
    <n v="0"/>
    <s v="Nuu"/>
    <x v="5"/>
    <x v="15"/>
    <x v="15"/>
    <x v="15"/>
    <x v="0"/>
    <n v="15"/>
    <n v="1"/>
    <n v="15"/>
  </r>
  <r>
    <s v="25/2/2025"/>
    <s v="Tusa"/>
    <s v="Male"/>
    <s v="Tulaele"/>
    <n v="7520940"/>
    <s v="Nuu"/>
    <x v="2"/>
    <x v="2"/>
    <x v="2"/>
    <x v="2"/>
    <x v="0"/>
    <n v="6"/>
    <n v="1"/>
    <n v="6"/>
  </r>
  <r>
    <s v="25/2/2025"/>
    <s v="Tusa"/>
    <s v="Male"/>
    <s v="Tulaele"/>
    <n v="7520940"/>
    <s v="Nuu"/>
    <x v="2"/>
    <x v="3"/>
    <x v="3"/>
    <x v="3"/>
    <x v="0"/>
    <n v="5"/>
    <n v="1"/>
    <n v="5"/>
  </r>
  <r>
    <s v="25/2/2025"/>
    <s v="Tusa"/>
    <s v="Male"/>
    <s v="Tulaele"/>
    <n v="7520940"/>
    <s v="Nuu"/>
    <x v="2"/>
    <x v="4"/>
    <x v="4"/>
    <x v="4"/>
    <x v="0"/>
    <n v="5"/>
    <n v="1"/>
    <n v="5"/>
  </r>
  <r>
    <s v="25/2/2025"/>
    <s v="Tusa"/>
    <s v="Male"/>
    <s v="Tulaele"/>
    <n v="7520940"/>
    <s v="Nuu"/>
    <x v="2"/>
    <x v="38"/>
    <x v="38"/>
    <x v="45"/>
    <x v="0"/>
    <n v="2"/>
    <n v="1"/>
    <n v="2"/>
  </r>
  <r>
    <s v="25/2/2025"/>
    <s v="Tusa"/>
    <s v="Male"/>
    <s v="Tulaele"/>
    <n v="7520940"/>
    <s v="Nuu"/>
    <x v="2"/>
    <x v="26"/>
    <x v="26"/>
    <x v="28"/>
    <x v="0"/>
    <n v="3"/>
    <n v="1"/>
    <n v="3"/>
  </r>
  <r>
    <s v="25/2/2025"/>
    <s v="Tusa"/>
    <s v="Male"/>
    <s v="Tulaele"/>
    <n v="7520940"/>
    <s v="Nuu"/>
    <x v="2"/>
    <x v="33"/>
    <x v="33"/>
    <x v="36"/>
    <x v="0"/>
    <n v="3"/>
    <n v="1"/>
    <n v="3"/>
  </r>
  <r>
    <s v="25/2/2025"/>
    <s v="Tusa"/>
    <s v="Male"/>
    <s v="Tulaele"/>
    <n v="7520940"/>
    <s v="Nuu"/>
    <x v="2"/>
    <x v="27"/>
    <x v="27"/>
    <x v="29"/>
    <x v="0"/>
    <n v="3"/>
    <n v="1"/>
    <n v="3"/>
  </r>
  <r>
    <s v="26/2/2025"/>
    <s v="Tasi"/>
    <s v="Male"/>
    <s v="Nuu fou"/>
    <n v="0"/>
    <s v="Nuu"/>
    <x v="5"/>
    <x v="14"/>
    <x v="14"/>
    <x v="14"/>
    <x v="0"/>
    <n v="30"/>
    <n v="1"/>
    <n v="30"/>
  </r>
  <r>
    <s v="26/2/2025"/>
    <s v="Ranato"/>
    <s v="Male"/>
    <s v="Vaitele "/>
    <n v="0"/>
    <s v="Nuu"/>
    <x v="5"/>
    <x v="14"/>
    <x v="14"/>
    <x v="14"/>
    <x v="0"/>
    <n v="16"/>
    <n v="1"/>
    <n v="16"/>
  </r>
  <r>
    <s v="26/2/2025"/>
    <s v="Ranato"/>
    <s v="Male"/>
    <s v="Vaitele"/>
    <n v="0"/>
    <s v="Nuu"/>
    <x v="5"/>
    <x v="24"/>
    <x v="24"/>
    <x v="26"/>
    <x v="4"/>
    <n v="12"/>
    <n v="1"/>
    <n v="12"/>
  </r>
  <r>
    <s v="26/2/2025"/>
    <s v="SROS"/>
    <s v="Male"/>
    <s v="Papauta"/>
    <n v="0"/>
    <s v="Nuu"/>
    <x v="5"/>
    <x v="21"/>
    <x v="21"/>
    <x v="22"/>
    <x v="2"/>
    <n v="2"/>
    <n v="13"/>
    <n v="26"/>
  </r>
  <r>
    <s v="26/2/2025"/>
    <s v="SROS"/>
    <s v="Male"/>
    <s v="Papauta"/>
    <n v="0"/>
    <s v="Nuu"/>
    <x v="5"/>
    <x v="20"/>
    <x v="20"/>
    <x v="21"/>
    <x v="2"/>
    <n v="2"/>
    <n v="13"/>
    <n v="26"/>
  </r>
  <r>
    <s v="26/2/2025"/>
    <s v="Ana"/>
    <s v="Female"/>
    <s v="Vaitele"/>
    <n v="0"/>
    <s v="Nuu"/>
    <x v="5"/>
    <x v="14"/>
    <x v="14"/>
    <x v="14"/>
    <x v="0"/>
    <n v="7"/>
    <n v="1"/>
    <n v="7"/>
  </r>
  <r>
    <s v="26/2/2025"/>
    <s v="Mauigoa Anasapi"/>
    <s v="Male"/>
    <s v="Vaimoso"/>
    <n v="7271530"/>
    <s v="Nuu"/>
    <x v="5"/>
    <x v="19"/>
    <x v="19"/>
    <x v="20"/>
    <x v="0"/>
    <n v="100"/>
    <n v="1"/>
    <n v="100"/>
  </r>
  <r>
    <s v="26/2/2025"/>
    <s v="Sio"/>
    <s v="Male"/>
    <s v="Falelauniu"/>
    <n v="0"/>
    <s v="Nuu"/>
    <x v="5"/>
    <x v="20"/>
    <x v="20"/>
    <x v="21"/>
    <x v="2"/>
    <n v="2"/>
    <n v="13"/>
    <n v="26"/>
  </r>
  <r>
    <s v="26/2/2025"/>
    <s v="Sio"/>
    <s v="Male"/>
    <s v="Falelauniu"/>
    <n v="0"/>
    <s v="Nuu"/>
    <x v="5"/>
    <x v="19"/>
    <x v="19"/>
    <x v="20"/>
    <x v="0"/>
    <n v="6"/>
    <n v="1"/>
    <n v="6"/>
  </r>
  <r>
    <s v="26/2/2025"/>
    <s v="Mercy Community"/>
    <s v="Female"/>
    <s v="Togafuafua"/>
    <n v="0"/>
    <s v="Nuu"/>
    <x v="5"/>
    <x v="37"/>
    <x v="37"/>
    <x v="43"/>
    <x v="0"/>
    <n v="6"/>
    <n v="1"/>
    <n v="6"/>
  </r>
  <r>
    <s v="26/2/2025"/>
    <s v="Mercy Community"/>
    <s v="Female"/>
    <s v="Togafuafua"/>
    <n v="0"/>
    <s v="Nuu"/>
    <x v="4"/>
    <x v="13"/>
    <x v="13"/>
    <x v="13"/>
    <x v="0"/>
    <n v="2"/>
    <n v="1"/>
    <n v="2"/>
  </r>
  <r>
    <s v="26/2/2025"/>
    <s v="Mercy Community"/>
    <s v="Female"/>
    <s v="Togafuafua"/>
    <n v="0"/>
    <s v="Nuu"/>
    <x v="5"/>
    <x v="23"/>
    <x v="23"/>
    <x v="25"/>
    <x v="0"/>
    <n v="2"/>
    <n v="1"/>
    <n v="2"/>
  </r>
  <r>
    <s v="26/2/2025"/>
    <s v="Mercy Community"/>
    <s v="Female"/>
    <s v="Togafuafua"/>
    <n v="0"/>
    <s v="Nuu"/>
    <x v="5"/>
    <x v="15"/>
    <x v="15"/>
    <x v="15"/>
    <x v="0"/>
    <n v="2"/>
    <n v="1"/>
    <n v="2"/>
  </r>
  <r>
    <s v="26/2/2025"/>
    <s v="Mercy Community"/>
    <s v="Female"/>
    <s v="Togafuafua"/>
    <n v="0"/>
    <s v="Nuu"/>
    <x v="5"/>
    <x v="24"/>
    <x v="24"/>
    <x v="26"/>
    <x v="4"/>
    <n v="1"/>
    <n v="1"/>
    <n v="1"/>
  </r>
  <r>
    <s v="26/2/2025"/>
    <s v="Mercy Community"/>
    <s v="Female"/>
    <s v="Togafuafua"/>
    <n v="0"/>
    <s v="Nuu"/>
    <x v="5"/>
    <x v="19"/>
    <x v="19"/>
    <x v="20"/>
    <x v="0"/>
    <n v="1"/>
    <n v="1"/>
    <n v="1"/>
  </r>
  <r>
    <s v="26/2/2025"/>
    <s v="Mercy Community"/>
    <s v="Female"/>
    <s v="Togafuafua"/>
    <n v="0"/>
    <s v="Nuu"/>
    <x v="4"/>
    <x v="35"/>
    <x v="35"/>
    <x v="40"/>
    <x v="0"/>
    <n v="1"/>
    <n v="1"/>
    <n v="1"/>
  </r>
  <r>
    <s v="26/2/2025"/>
    <s v="Salaevalu"/>
    <s v="Male"/>
    <s v="Saina"/>
    <n v="0"/>
    <s v="Nuu"/>
    <x v="5"/>
    <x v="23"/>
    <x v="23"/>
    <x v="25"/>
    <x v="0"/>
    <n v="20"/>
    <n v="1"/>
    <n v="20"/>
  </r>
  <r>
    <s v="26/2/2025"/>
    <s v="Ray"/>
    <s v="Male"/>
    <s v="Nofoalii"/>
    <n v="0"/>
    <s v="Nuu"/>
    <x v="0"/>
    <x v="0"/>
    <x v="0"/>
    <x v="0"/>
    <x v="0"/>
    <n v="100"/>
    <n v="0.2"/>
    <n v="20"/>
  </r>
  <r>
    <s v="26/2/2025"/>
    <s v="Pouniu"/>
    <s v="Male"/>
    <s v="nuu"/>
    <n v="0"/>
    <s v="Nuu"/>
    <x v="2"/>
    <x v="28"/>
    <x v="28"/>
    <x v="46"/>
    <x v="5"/>
    <n v="10"/>
    <n v="0.5"/>
    <n v="5"/>
  </r>
  <r>
    <s v="27/2/2025"/>
    <s v="Teuila"/>
    <s v="Female"/>
    <s v="Vaiusu"/>
    <n v="0"/>
    <s v="Nuu"/>
    <x v="5"/>
    <x v="20"/>
    <x v="20"/>
    <x v="21"/>
    <x v="2"/>
    <n v="2"/>
    <n v="13"/>
    <n v="26"/>
  </r>
  <r>
    <s v="27/2/2025"/>
    <s v="Teuila"/>
    <s v="Female"/>
    <s v="Vaiusu"/>
    <n v="0"/>
    <s v="Nuu"/>
    <x v="5"/>
    <x v="19"/>
    <x v="19"/>
    <x v="20"/>
    <x v="0"/>
    <n v="4"/>
    <n v="1"/>
    <n v="4"/>
  </r>
  <r>
    <s v="27/2/2025"/>
    <s v="Teuila"/>
    <s v="Female"/>
    <s v="Vaiusu"/>
    <n v="0"/>
    <s v="Nuu"/>
    <x v="5"/>
    <x v="24"/>
    <x v="24"/>
    <x v="26"/>
    <x v="4"/>
    <n v="8"/>
    <n v="1"/>
    <n v="8"/>
  </r>
  <r>
    <s v="27/2/2025"/>
    <s v="Teuila"/>
    <s v="Female"/>
    <s v="Vaiusu"/>
    <n v="0"/>
    <s v="Nuu"/>
    <x v="5"/>
    <x v="31"/>
    <x v="31"/>
    <x v="34"/>
    <x v="0"/>
    <n v="4"/>
    <n v="1"/>
    <n v="4"/>
  </r>
  <r>
    <s v="27/2/2025"/>
    <s v="Setu Tuialii"/>
    <s v="Male"/>
    <s v="Uafato Fagaloa"/>
    <n v="0"/>
    <s v="Nuu"/>
    <x v="5"/>
    <x v="20"/>
    <x v="20"/>
    <x v="21"/>
    <x v="2"/>
    <n v="2"/>
    <n v="13"/>
    <n v="26"/>
  </r>
  <r>
    <s v="27/2/2025"/>
    <s v="Sunrise Restaurant"/>
    <s v="Female"/>
    <s v="Togafuafua"/>
    <n v="0"/>
    <s v="Nuu"/>
    <x v="5"/>
    <x v="19"/>
    <x v="19"/>
    <x v="20"/>
    <x v="0"/>
    <n v="100"/>
    <n v="1"/>
    <n v="100"/>
  </r>
  <r>
    <s v="27/2/2025"/>
    <s v="Fili"/>
    <s v="Female"/>
    <s v="Lefaga"/>
    <n v="0"/>
    <s v="Nuu"/>
    <x v="4"/>
    <x v="36"/>
    <x v="36"/>
    <x v="42"/>
    <x v="0"/>
    <n v="20"/>
    <n v="1"/>
    <n v="20"/>
  </r>
  <r>
    <s v="27/2/2025"/>
    <s v="Fili"/>
    <s v="Female"/>
    <s v="Lefaga"/>
    <n v="0"/>
    <s v="Nuu"/>
    <x v="4"/>
    <x v="13"/>
    <x v="13"/>
    <x v="13"/>
    <x v="0"/>
    <n v="15"/>
    <n v="1"/>
    <n v="15"/>
  </r>
  <r>
    <s v="27/2/2025"/>
    <s v="Fili"/>
    <s v="Female"/>
    <s v="Lefaga"/>
    <n v="0"/>
    <s v="Nuu"/>
    <x v="5"/>
    <x v="14"/>
    <x v="14"/>
    <x v="14"/>
    <x v="0"/>
    <n v="15"/>
    <n v="1"/>
    <n v="15"/>
  </r>
  <r>
    <s v="27/2/2025"/>
    <s v="Fili"/>
    <s v="Female"/>
    <s v="Lefaga"/>
    <n v="0"/>
    <s v="Nuu"/>
    <x v="5"/>
    <x v="15"/>
    <x v="15"/>
    <x v="15"/>
    <x v="0"/>
    <n v="15"/>
    <n v="1"/>
    <n v="15"/>
  </r>
  <r>
    <s v="27/2/2025"/>
    <s v="Fili"/>
    <s v="Female"/>
    <s v="Lefaga"/>
    <n v="0"/>
    <s v="Nuu"/>
    <x v="4"/>
    <x v="35"/>
    <x v="35"/>
    <x v="40"/>
    <x v="0"/>
    <n v="10"/>
    <n v="1"/>
    <n v="10"/>
  </r>
  <r>
    <s v="27/2/2025"/>
    <s v="Fili"/>
    <s v="Female"/>
    <s v="Lefaga"/>
    <n v="0"/>
    <s v="Nuu"/>
    <x v="5"/>
    <x v="19"/>
    <x v="19"/>
    <x v="20"/>
    <x v="0"/>
    <n v="10"/>
    <n v="1"/>
    <n v="10"/>
  </r>
  <r>
    <s v="27/2/2025"/>
    <s v="Noname"/>
    <s v="Male"/>
    <s v="Siusega"/>
    <n v="0"/>
    <s v="Nuu"/>
    <x v="5"/>
    <x v="19"/>
    <x v="19"/>
    <x v="20"/>
    <x v="0"/>
    <n v="10"/>
    <n v="1"/>
    <n v="10"/>
  </r>
  <r>
    <s v="27/2/2025"/>
    <s v="Noname"/>
    <s v="Male"/>
    <s v="Siusega"/>
    <n v="0"/>
    <s v="Nuu"/>
    <x v="5"/>
    <x v="24"/>
    <x v="24"/>
    <x v="26"/>
    <x v="4"/>
    <n v="15"/>
    <n v="1"/>
    <n v="15"/>
  </r>
  <r>
    <s v="27/2/2025"/>
    <s v="Farani"/>
    <s v="Male"/>
    <s v="Tufulele"/>
    <n v="7314300"/>
    <s v="Nuu"/>
    <x v="5"/>
    <x v="20"/>
    <x v="20"/>
    <x v="21"/>
    <x v="2"/>
    <n v="5"/>
    <n v="13"/>
    <n v="65"/>
  </r>
  <r>
    <s v="27/2/2025"/>
    <s v="Farani"/>
    <s v="Male"/>
    <s v="Tufulele"/>
    <n v="7314300"/>
    <s v="Nuu"/>
    <x v="5"/>
    <x v="23"/>
    <x v="23"/>
    <x v="25"/>
    <x v="0"/>
    <n v="20"/>
    <n v="1"/>
    <n v="20"/>
  </r>
  <r>
    <s v="27/2/2025"/>
    <s v="Kolao"/>
    <s v="Male"/>
    <s v="Afega"/>
    <n v="0"/>
    <s v="Nuu"/>
    <x v="5"/>
    <x v="24"/>
    <x v="24"/>
    <x v="26"/>
    <x v="4"/>
    <n v="10"/>
    <n v="1"/>
    <n v="10"/>
  </r>
  <r>
    <s v="27/2/2025"/>
    <s v="Lio"/>
    <s v="Male"/>
    <s v="Nuu"/>
    <n v="0"/>
    <s v="Nuu"/>
    <x v="2"/>
    <x v="11"/>
    <x v="11"/>
    <x v="11"/>
    <x v="3"/>
    <n v="2"/>
    <n v="6"/>
    <n v="12"/>
  </r>
  <r>
    <s v="28/2/2025"/>
    <s v="Opeta"/>
    <s v="Male"/>
    <s v="Nuu"/>
    <n v="0"/>
    <s v="Nuu"/>
    <x v="5"/>
    <x v="23"/>
    <x v="23"/>
    <x v="25"/>
    <x v="0"/>
    <n v="50"/>
    <n v="1"/>
    <n v="50"/>
  </r>
  <r>
    <s v="28/2/2025"/>
    <s v="Maria"/>
    <s v="Female"/>
    <s v="Lotofaga"/>
    <n v="0"/>
    <s v="Nuu"/>
    <x v="5"/>
    <x v="29"/>
    <x v="29"/>
    <x v="32"/>
    <x v="0"/>
    <n v="10"/>
    <n v="1"/>
    <n v="10"/>
  </r>
  <r>
    <s v="28/2/2025"/>
    <s v="Maria"/>
    <s v="Female"/>
    <s v="Lotofaga"/>
    <n v="0"/>
    <s v="Nuu"/>
    <x v="5"/>
    <x v="15"/>
    <x v="15"/>
    <x v="47"/>
    <x v="0"/>
    <n v="10"/>
    <n v="1"/>
    <n v="10"/>
  </r>
  <r>
    <s v="28/2/2025"/>
    <s v="Maria"/>
    <s v="Female"/>
    <s v="Lotofaga"/>
    <n v="0"/>
    <s v="Nuu"/>
    <x v="5"/>
    <x v="23"/>
    <x v="23"/>
    <x v="25"/>
    <x v="0"/>
    <n v="5"/>
    <n v="1"/>
    <n v="5"/>
  </r>
  <r>
    <s v="28/2/2025"/>
    <s v="Maria"/>
    <s v="Female"/>
    <s v="Lotofaga"/>
    <n v="0"/>
    <s v="Nuu"/>
    <x v="5"/>
    <x v="37"/>
    <x v="37"/>
    <x v="43"/>
    <x v="0"/>
    <n v="2"/>
    <n v="1"/>
    <n v="2"/>
  </r>
  <r>
    <s v="28/2/2025"/>
    <s v="Aumua"/>
    <s v="Male"/>
    <s v="Vaitele"/>
    <n v="0"/>
    <s v="Nuu"/>
    <x v="5"/>
    <x v="14"/>
    <x v="14"/>
    <x v="14"/>
    <x v="0"/>
    <n v="10"/>
    <n v="1"/>
    <n v="10"/>
  </r>
  <r>
    <s v="28/2/2025"/>
    <s v="Vito"/>
    <s v="Male"/>
    <s v="Nuu"/>
    <n v="0"/>
    <s v="Nuu"/>
    <x v="5"/>
    <x v="23"/>
    <x v="23"/>
    <x v="25"/>
    <x v="0"/>
    <n v="30"/>
    <n v="1"/>
    <n v="30"/>
  </r>
  <r>
    <s v="28/2/2025"/>
    <s v="Faigame"/>
    <s v="Female"/>
    <s v="Tuamua"/>
    <n v="0"/>
    <s v="Nuu"/>
    <x v="5"/>
    <x v="18"/>
    <x v="18"/>
    <x v="19"/>
    <x v="0"/>
    <n v="1"/>
    <n v="1"/>
    <n v="1"/>
  </r>
  <r>
    <s v="28/2/2025"/>
    <s v="Faigame"/>
    <s v="Female"/>
    <s v="Tuamua"/>
    <n v="0"/>
    <s v="Nuu"/>
    <x v="5"/>
    <x v="24"/>
    <x v="24"/>
    <x v="26"/>
    <x v="4"/>
    <n v="3"/>
    <n v="1"/>
    <n v="3"/>
  </r>
  <r>
    <s v="28/2/2025"/>
    <s v="Faigame"/>
    <s v="Female"/>
    <s v="Tuamua"/>
    <n v="0"/>
    <s v="Nuu"/>
    <x v="5"/>
    <x v="19"/>
    <x v="19"/>
    <x v="20"/>
    <x v="0"/>
    <n v="7"/>
    <n v="1"/>
    <n v="7"/>
  </r>
  <r>
    <d v="2025-03-03T00:00:00"/>
    <s v="Fale"/>
    <s v="Male"/>
    <s v="Toamua"/>
    <n v="7635528"/>
    <s v="Nuu"/>
    <x v="5"/>
    <x v="19"/>
    <x v="19"/>
    <x v="20"/>
    <x v="0"/>
    <n v="10"/>
    <n v="1"/>
    <n v="10"/>
  </r>
  <r>
    <d v="2025-03-03T00:00:00"/>
    <s v="Fale"/>
    <s v="Male"/>
    <s v="Toamua"/>
    <n v="7635528"/>
    <s v="Nuu"/>
    <x v="5"/>
    <x v="24"/>
    <x v="24"/>
    <x v="26"/>
    <x v="4"/>
    <n v="5"/>
    <n v="1"/>
    <n v="5"/>
  </r>
  <r>
    <d v="2025-03-03T00:00:00"/>
    <s v="Fale"/>
    <s v="Male"/>
    <s v="Toamua"/>
    <n v="7635528"/>
    <s v="Nuu"/>
    <x v="5"/>
    <x v="14"/>
    <x v="14"/>
    <x v="14"/>
    <x v="0"/>
    <n v="3"/>
    <n v="1"/>
    <n v="3"/>
  </r>
  <r>
    <d v="2025-03-03T00:00:00"/>
    <s v="Julius"/>
    <s v="Male"/>
    <s v="Pesega"/>
    <n v="0"/>
    <s v="Nuu"/>
    <x v="5"/>
    <x v="23"/>
    <x v="23"/>
    <x v="25"/>
    <x v="0"/>
    <n v="10"/>
    <n v="1"/>
    <n v="10"/>
  </r>
  <r>
    <d v="2025-03-03T00:00:00"/>
    <s v="Julius"/>
    <s v="Male"/>
    <s v="Pesega"/>
    <n v="0"/>
    <s v="Nuu"/>
    <x v="5"/>
    <x v="14"/>
    <x v="14"/>
    <x v="14"/>
    <x v="0"/>
    <n v="5"/>
    <n v="1"/>
    <n v="5"/>
  </r>
  <r>
    <d v="2025-03-03T00:00:00"/>
    <s v="Filipo"/>
    <s v="Male"/>
    <s v="Aleisa"/>
    <n v="0"/>
    <s v="Nuu"/>
    <x v="5"/>
    <x v="24"/>
    <x v="24"/>
    <x v="26"/>
    <x v="4"/>
    <n v="30"/>
    <n v="1"/>
    <n v="30"/>
  </r>
  <r>
    <d v="2025-03-03T00:00:00"/>
    <s v="Filipo"/>
    <s v="Male"/>
    <s v="Aleisa"/>
    <n v="0"/>
    <s v="Nuu"/>
    <x v="5"/>
    <x v="14"/>
    <x v="14"/>
    <x v="14"/>
    <x v="0"/>
    <n v="20"/>
    <n v="1"/>
    <n v="20"/>
  </r>
  <r>
    <d v="2025-03-03T00:00:00"/>
    <s v="Mikaele Te'o"/>
    <s v="Male"/>
    <s v="Nuu"/>
    <n v="0"/>
    <s v="Nuu"/>
    <x v="2"/>
    <x v="28"/>
    <x v="28"/>
    <x v="30"/>
    <x v="8"/>
    <n v="10"/>
    <n v="0.5"/>
    <n v="5"/>
  </r>
  <r>
    <d v="2025-03-03T00:00:00"/>
    <s v="Fale"/>
    <s v="Female"/>
    <s v="Toamua"/>
    <n v="0"/>
    <s v="Nuu"/>
    <x v="2"/>
    <x v="4"/>
    <x v="4"/>
    <x v="4"/>
    <x v="0"/>
    <n v="4"/>
    <n v="1"/>
    <n v="4"/>
  </r>
  <r>
    <d v="2025-03-04T00:00:00"/>
    <s v="Aliitasi"/>
    <s v="Female"/>
    <s v="Saleimoa"/>
    <n v="0"/>
    <s v="Nuu"/>
    <x v="5"/>
    <x v="19"/>
    <x v="19"/>
    <x v="20"/>
    <x v="0"/>
    <n v="20"/>
    <n v="1"/>
    <n v="20"/>
  </r>
  <r>
    <d v="2025-03-04T00:00:00"/>
    <s v="Seumanu"/>
    <s v="Male"/>
    <s v="Saleimoa"/>
    <n v="0"/>
    <s v="Nuu"/>
    <x v="5"/>
    <x v="23"/>
    <x v="23"/>
    <x v="25"/>
    <x v="0"/>
    <n v="3"/>
    <n v="1"/>
    <n v="3"/>
  </r>
  <r>
    <d v="2025-03-04T00:00:00"/>
    <s v="Seumanu"/>
    <s v="Male"/>
    <s v="Saleimoa"/>
    <n v="0"/>
    <s v="Nuu"/>
    <x v="4"/>
    <x v="36"/>
    <x v="36"/>
    <x v="42"/>
    <x v="0"/>
    <n v="4"/>
    <n v="1"/>
    <n v="4"/>
  </r>
  <r>
    <d v="2025-03-04T00:00:00"/>
    <s v="Seumanu"/>
    <s v="Male"/>
    <s v="Saleimoa"/>
    <n v="0"/>
    <s v="Nuu"/>
    <x v="5"/>
    <x v="15"/>
    <x v="15"/>
    <x v="47"/>
    <x v="0"/>
    <n v="4"/>
    <n v="1"/>
    <n v="4"/>
  </r>
  <r>
    <d v="2025-03-04T00:00:00"/>
    <s v="Pago"/>
    <s v="Male"/>
    <s v="Levi Saleimoa"/>
    <n v="0"/>
    <s v="Nuu"/>
    <x v="5"/>
    <x v="15"/>
    <x v="15"/>
    <x v="47"/>
    <x v="0"/>
    <n v="10"/>
    <n v="1"/>
    <n v="10"/>
  </r>
  <r>
    <d v="2025-03-04T00:00:00"/>
    <s v="Pago"/>
    <s v="Male"/>
    <s v="Levi Saleimoa"/>
    <n v="0"/>
    <s v="Nuu"/>
    <x v="5"/>
    <x v="14"/>
    <x v="14"/>
    <x v="14"/>
    <x v="0"/>
    <n v="15"/>
    <n v="1"/>
    <n v="15"/>
  </r>
  <r>
    <d v="2025-03-04T00:00:00"/>
    <s v="National bank "/>
    <s v="Male"/>
    <s v="Apia"/>
    <n v="0"/>
    <s v="Nuu"/>
    <x v="0"/>
    <x v="0"/>
    <x v="0"/>
    <x v="0"/>
    <x v="0"/>
    <n v="100"/>
    <n v="0.2"/>
    <n v="20"/>
  </r>
  <r>
    <d v="2025-03-04T00:00:00"/>
    <s v="National bank "/>
    <s v="Male"/>
    <s v="Apia"/>
    <n v="0"/>
    <s v="Nuu"/>
    <x v="1"/>
    <x v="1"/>
    <x v="1"/>
    <x v="48"/>
    <x v="0"/>
    <n v="10"/>
    <n v="4"/>
    <n v="40"/>
  </r>
  <r>
    <d v="2025-03-04T00:00:00"/>
    <s v="National bank "/>
    <s v="Male"/>
    <s v="Apia"/>
    <n v="0"/>
    <s v="Nuu"/>
    <x v="3"/>
    <x v="8"/>
    <x v="8"/>
    <x v="8"/>
    <x v="0"/>
    <n v="10"/>
    <n v="1"/>
    <n v="10"/>
  </r>
  <r>
    <d v="2025-03-04T00:00:00"/>
    <s v="Aioalii"/>
    <s v="Male"/>
    <s v="Saanapu"/>
    <n v="7636916"/>
    <s v="Nuu"/>
    <x v="2"/>
    <x v="2"/>
    <x v="2"/>
    <x v="41"/>
    <x v="0"/>
    <n v="5"/>
    <n v="1"/>
    <n v="5"/>
  </r>
  <r>
    <d v="2025-03-04T00:00:00"/>
    <s v="Aioalii"/>
    <s v="Male"/>
    <s v="Saanapu"/>
    <n v="7636916"/>
    <s v="Nuu"/>
    <x v="2"/>
    <x v="17"/>
    <x v="17"/>
    <x v="49"/>
    <x v="0"/>
    <n v="5"/>
    <n v="1"/>
    <n v="5"/>
  </r>
  <r>
    <d v="2025-03-04T00:00:00"/>
    <s v="Aioalii"/>
    <s v="Male"/>
    <s v="Saanapu"/>
    <n v="7636916"/>
    <s v="Nuu"/>
    <x v="2"/>
    <x v="39"/>
    <x v="39"/>
    <x v="50"/>
    <x v="0"/>
    <n v="2"/>
    <n v="1"/>
    <n v="2"/>
  </r>
  <r>
    <d v="2025-03-05T00:00:00"/>
    <s v="Aumua"/>
    <s v="Male"/>
    <s v="Vaitele uta"/>
    <n v="0"/>
    <s v="Nuu"/>
    <x v="5"/>
    <x v="14"/>
    <x v="14"/>
    <x v="14"/>
    <x v="0"/>
    <n v="10"/>
    <n v="1"/>
    <n v="10"/>
  </r>
  <r>
    <d v="2025-03-05T00:00:00"/>
    <s v="Tiumalu"/>
    <s v="Male"/>
    <s v="Satuimalufilufi"/>
    <n v="7366688"/>
    <s v="Nuu"/>
    <x v="5"/>
    <x v="15"/>
    <x v="15"/>
    <x v="47"/>
    <x v="0"/>
    <n v="24"/>
    <n v="1"/>
    <n v="24"/>
  </r>
  <r>
    <d v="2025-03-05T00:00:00"/>
    <s v="Tiumalu"/>
    <s v="Male"/>
    <s v="Satuimalufilufi"/>
    <n v="7366688"/>
    <s v="Nuu"/>
    <x v="5"/>
    <x v="25"/>
    <x v="25"/>
    <x v="27"/>
    <x v="0"/>
    <n v="18"/>
    <n v="1"/>
    <n v="18"/>
  </r>
  <r>
    <d v="2025-03-05T00:00:00"/>
    <s v="Tiumalu"/>
    <s v="Male"/>
    <s v="Satuimalufilufi"/>
    <n v="7366688"/>
    <s v="Nuu"/>
    <x v="5"/>
    <x v="19"/>
    <x v="19"/>
    <x v="20"/>
    <x v="0"/>
    <n v="20"/>
    <n v="1"/>
    <n v="20"/>
  </r>
  <r>
    <d v="2025-03-05T00:00:00"/>
    <s v="Foai"/>
    <s v="Female"/>
    <s v="Saanapu"/>
    <n v="0"/>
    <s v="Nuu"/>
    <x v="5"/>
    <x v="15"/>
    <x v="15"/>
    <x v="47"/>
    <x v="0"/>
    <n v="4"/>
    <n v="1"/>
    <n v="4"/>
  </r>
  <r>
    <d v="2025-03-05T00:00:00"/>
    <s v="Foai"/>
    <s v="Female"/>
    <s v="Saanapu"/>
    <n v="0"/>
    <s v="Nuu"/>
    <x v="5"/>
    <x v="24"/>
    <x v="24"/>
    <x v="26"/>
    <x v="4"/>
    <n v="4"/>
    <n v="1"/>
    <n v="4"/>
  </r>
  <r>
    <d v="2025-03-05T00:00:00"/>
    <s v="Foai"/>
    <s v="Female"/>
    <s v="Saanapu"/>
    <n v="0"/>
    <s v="Nuu"/>
    <x v="5"/>
    <x v="14"/>
    <x v="14"/>
    <x v="14"/>
    <x v="0"/>
    <n v="2"/>
    <n v="1"/>
    <n v="2"/>
  </r>
  <r>
    <d v="2025-03-05T00:00:00"/>
    <s v="Foai"/>
    <s v="Female"/>
    <s v="Saanapu"/>
    <n v="0"/>
    <s v="Nuu"/>
    <x v="4"/>
    <x v="13"/>
    <x v="13"/>
    <x v="13"/>
    <x v="0"/>
    <n v="1"/>
    <n v="1"/>
    <n v="1"/>
  </r>
  <r>
    <d v="2025-03-05T00:00:00"/>
    <s v="Foai"/>
    <s v="Female"/>
    <s v="Saanapu"/>
    <n v="0"/>
    <s v="Nuu"/>
    <x v="5"/>
    <x v="23"/>
    <x v="23"/>
    <x v="25"/>
    <x v="0"/>
    <n v="4"/>
    <n v="1"/>
    <n v="4"/>
  </r>
  <r>
    <d v="2025-03-05T00:00:00"/>
    <s v="Caran"/>
    <s v="Male"/>
    <s v="Faleula"/>
    <n v="0"/>
    <s v="Nuu"/>
    <x v="5"/>
    <x v="15"/>
    <x v="15"/>
    <x v="47"/>
    <x v="0"/>
    <n v="10"/>
    <n v="1"/>
    <n v="10"/>
  </r>
  <r>
    <d v="2025-03-05T00:00:00"/>
    <s v="Caran"/>
    <s v="Male"/>
    <s v="Faleula"/>
    <n v="0"/>
    <s v="Nuu"/>
    <x v="5"/>
    <x v="14"/>
    <x v="14"/>
    <x v="14"/>
    <x v="0"/>
    <n v="5"/>
    <n v="1"/>
    <n v="5"/>
  </r>
  <r>
    <d v="2025-03-05T00:00:00"/>
    <s v="Caran"/>
    <s v="Male"/>
    <s v="Faleula"/>
    <n v="0"/>
    <s v="Nuu"/>
    <x v="5"/>
    <x v="20"/>
    <x v="20"/>
    <x v="21"/>
    <x v="9"/>
    <n v="1"/>
    <n v="13"/>
    <n v="13"/>
  </r>
  <r>
    <d v="2025-03-05T00:00:00"/>
    <s v="Luafitu"/>
    <s v="Male"/>
    <s v="Tuanai"/>
    <n v="7207373"/>
    <s v="Nuu"/>
    <x v="5"/>
    <x v="14"/>
    <x v="14"/>
    <x v="14"/>
    <x v="0"/>
    <n v="20"/>
    <n v="1"/>
    <n v="20"/>
  </r>
  <r>
    <d v="2025-03-05T00:00:00"/>
    <s v="Luafitu"/>
    <s v="Male"/>
    <s v="Tuanai"/>
    <n v="7207373"/>
    <s v="Nuu"/>
    <x v="5"/>
    <x v="15"/>
    <x v="15"/>
    <x v="47"/>
    <x v="0"/>
    <n v="12"/>
    <n v="1"/>
    <n v="12"/>
  </r>
  <r>
    <d v="2025-03-05T00:00:00"/>
    <s v="Luafitu"/>
    <s v="Male"/>
    <s v="Tuanai"/>
    <n v="7207373"/>
    <s v="Nuu"/>
    <x v="5"/>
    <x v="37"/>
    <x v="37"/>
    <x v="43"/>
    <x v="0"/>
    <n v="4"/>
    <n v="1"/>
    <n v="4"/>
  </r>
  <r>
    <d v="2025-03-05T00:00:00"/>
    <s v="John"/>
    <s v="Male"/>
    <s v="Solosolo"/>
    <n v="0"/>
    <s v="Nuu"/>
    <x v="5"/>
    <x v="15"/>
    <x v="15"/>
    <x v="47"/>
    <x v="0"/>
    <n v="10"/>
    <n v="1"/>
    <n v="10"/>
  </r>
  <r>
    <d v="2025-03-05T00:00:00"/>
    <s v="John"/>
    <s v="Male"/>
    <s v="Solosolo"/>
    <n v="0"/>
    <s v="Nuu"/>
    <x v="5"/>
    <x v="37"/>
    <x v="37"/>
    <x v="43"/>
    <x v="0"/>
    <n v="5"/>
    <n v="1"/>
    <n v="5"/>
  </r>
  <r>
    <d v="2025-03-05T00:00:00"/>
    <s v="Peo"/>
    <s v="Male"/>
    <s v="Seesee"/>
    <n v="0"/>
    <s v="Nuu"/>
    <x v="5"/>
    <x v="15"/>
    <x v="15"/>
    <x v="47"/>
    <x v="0"/>
    <n v="15"/>
    <n v="1"/>
    <n v="15"/>
  </r>
  <r>
    <d v="2025-03-05T00:00:00"/>
    <s v="Fuatia"/>
    <s v="Female"/>
    <s v="Siumu"/>
    <n v="0"/>
    <s v="Nuu"/>
    <x v="5"/>
    <x v="15"/>
    <x v="15"/>
    <x v="47"/>
    <x v="0"/>
    <n v="10"/>
    <n v="1"/>
    <n v="10"/>
  </r>
  <r>
    <d v="2025-03-05T00:00:00"/>
    <s v="Fuatia"/>
    <s v="Female"/>
    <s v="Siumu"/>
    <n v="0"/>
    <s v="Nuu"/>
    <x v="5"/>
    <x v="14"/>
    <x v="14"/>
    <x v="14"/>
    <x v="0"/>
    <n v="10"/>
    <n v="1"/>
    <n v="10"/>
  </r>
  <r>
    <d v="2025-03-05T00:00:00"/>
    <s v="Dinah"/>
    <s v="Female"/>
    <s v="Nuu"/>
    <n v="0"/>
    <s v="Nuu"/>
    <x v="5"/>
    <x v="24"/>
    <x v="24"/>
    <x v="26"/>
    <x v="4"/>
    <n v="10"/>
    <n v="1"/>
    <n v="10"/>
  </r>
  <r>
    <d v="2025-03-05T00:00:00"/>
    <s v="Dinah"/>
    <s v="Female"/>
    <s v="Nuu"/>
    <n v="0"/>
    <s v="Nuu"/>
    <x v="4"/>
    <x v="13"/>
    <x v="13"/>
    <x v="13"/>
    <x v="0"/>
    <n v="2"/>
    <n v="1"/>
    <n v="2"/>
  </r>
  <r>
    <d v="2025-03-05T00:00:00"/>
    <s v="Dinah"/>
    <s v="Female"/>
    <s v="Nuu"/>
    <n v="0"/>
    <s v="Nuu"/>
    <x v="5"/>
    <x v="15"/>
    <x v="15"/>
    <x v="47"/>
    <x v="0"/>
    <n v="5"/>
    <n v="1"/>
    <n v="5"/>
  </r>
  <r>
    <d v="2025-03-05T00:00:00"/>
    <s v="Dinah"/>
    <s v="Female"/>
    <s v="Nuu"/>
    <n v="0"/>
    <s v="Nuu"/>
    <x v="5"/>
    <x v="14"/>
    <x v="14"/>
    <x v="14"/>
    <x v="0"/>
    <n v="3"/>
    <n v="1"/>
    <n v="3"/>
  </r>
  <r>
    <d v="2025-03-06T00:00:00"/>
    <s v="Vi"/>
    <s v="Female"/>
    <s v="Sinamoga"/>
    <n v="0"/>
    <s v="Nuu"/>
    <x v="5"/>
    <x v="15"/>
    <x v="15"/>
    <x v="47"/>
    <x v="0"/>
    <n v="12"/>
    <n v="1"/>
    <n v="12"/>
  </r>
  <r>
    <d v="2025-03-06T00:00:00"/>
    <s v="Vans"/>
    <s v="Female"/>
    <s v="Vaitoloa"/>
    <n v="0"/>
    <s v="Nuu"/>
    <x v="5"/>
    <x v="20"/>
    <x v="20"/>
    <x v="21"/>
    <x v="9"/>
    <n v="1"/>
    <n v="13"/>
    <n v="13"/>
  </r>
  <r>
    <d v="2025-03-06T00:00:00"/>
    <s v="Vaa"/>
    <s v="Male"/>
    <s v="Saina"/>
    <n v="0"/>
    <s v="Nuu"/>
    <x v="5"/>
    <x v="20"/>
    <x v="20"/>
    <x v="21"/>
    <x v="9"/>
    <n v="3"/>
    <n v="13"/>
    <n v="30"/>
  </r>
  <r>
    <d v="2025-03-06T00:00:00"/>
    <s v="Vaa"/>
    <s v="Male"/>
    <s v="Saina"/>
    <n v="0"/>
    <s v="Nuu"/>
    <x v="5"/>
    <x v="19"/>
    <x v="19"/>
    <x v="20"/>
    <x v="0"/>
    <n v="15"/>
    <n v="1"/>
    <n v="15"/>
  </r>
  <r>
    <d v="2025-03-06T00:00:00"/>
    <s v="Vaa"/>
    <s v="Male"/>
    <s v="Saina"/>
    <n v="0"/>
    <s v="Nuu"/>
    <x v="5"/>
    <x v="18"/>
    <x v="18"/>
    <x v="19"/>
    <x v="0"/>
    <n v="15"/>
    <n v="1"/>
    <n v="15"/>
  </r>
  <r>
    <d v="2025-03-06T00:00:00"/>
    <s v="Vaa"/>
    <s v="Male"/>
    <s v="saina"/>
    <n v="0"/>
    <s v="Nuu"/>
    <x v="5"/>
    <x v="15"/>
    <x v="15"/>
    <x v="47"/>
    <x v="0"/>
    <n v="15"/>
    <n v="1"/>
    <n v="15"/>
  </r>
  <r>
    <d v="2025-03-06T00:00:00"/>
    <s v="Vaa"/>
    <s v="Male"/>
    <s v="Saina"/>
    <n v="0"/>
    <s v="Nuu"/>
    <x v="5"/>
    <x v="14"/>
    <x v="14"/>
    <x v="14"/>
    <x v="0"/>
    <n v="10"/>
    <n v="1"/>
    <n v="10"/>
  </r>
  <r>
    <d v="2025-03-06T00:00:00"/>
    <s v="Filipo"/>
    <s v="Male"/>
    <s v="Aleisa"/>
    <n v="0"/>
    <s v="Nuu"/>
    <x v="5"/>
    <x v="19"/>
    <x v="19"/>
    <x v="20"/>
    <x v="0"/>
    <n v="10"/>
    <n v="1"/>
    <n v="10"/>
  </r>
  <r>
    <d v="2025-03-06T00:00:00"/>
    <s v="Dorah"/>
    <s v="Female"/>
    <s v="Faleasiu"/>
    <n v="0"/>
    <s v="Nuu"/>
    <x v="5"/>
    <x v="15"/>
    <x v="15"/>
    <x v="47"/>
    <x v="0"/>
    <n v="10"/>
    <n v="1"/>
    <n v="10"/>
  </r>
  <r>
    <d v="2025-03-06T00:00:00"/>
    <s v="Tavita"/>
    <s v="Male"/>
    <s v="Faleasiu"/>
    <n v="0"/>
    <s v="Nuu"/>
    <x v="5"/>
    <x v="19"/>
    <x v="19"/>
    <x v="20"/>
    <x v="0"/>
    <n v="20"/>
    <n v="1"/>
    <n v="20"/>
  </r>
  <r>
    <d v="2025-03-06T00:00:00"/>
    <s v="Tavita"/>
    <s v="Male"/>
    <s v="Falesiu"/>
    <n v="0"/>
    <s v="Nuu"/>
    <x v="5"/>
    <x v="15"/>
    <x v="15"/>
    <x v="47"/>
    <x v="0"/>
    <n v="20"/>
    <n v="1"/>
    <n v="20"/>
  </r>
  <r>
    <d v="2025-03-06T00:00:00"/>
    <s v="Tavita"/>
    <s v="Male"/>
    <s v="Falesiu"/>
    <n v="0"/>
    <s v="Nuu"/>
    <x v="5"/>
    <x v="24"/>
    <x v="24"/>
    <x v="26"/>
    <x v="4"/>
    <n v="5"/>
    <n v="1"/>
    <n v="5"/>
  </r>
  <r>
    <d v="2025-03-07T00:00:00"/>
    <s v="Frieda"/>
    <s v="Female"/>
    <s v="Vailima"/>
    <n v="7143877"/>
    <s v="Nuu"/>
    <x v="5"/>
    <x v="31"/>
    <x v="31"/>
    <x v="34"/>
    <x v="0"/>
    <n v="6"/>
    <n v="1"/>
    <n v="6"/>
  </r>
  <r>
    <d v="2025-03-07T00:00:00"/>
    <s v="Frieda"/>
    <s v="Female"/>
    <s v="Vailima"/>
    <n v="7143877"/>
    <s v="Nuu"/>
    <x v="5"/>
    <x v="19"/>
    <x v="19"/>
    <x v="20"/>
    <x v="0"/>
    <n v="6"/>
    <n v="1"/>
    <n v="6"/>
  </r>
  <r>
    <d v="2025-03-07T00:00:00"/>
    <s v="Frieda"/>
    <s v="Female"/>
    <s v="Vailima"/>
    <n v="7143877"/>
    <s v="Nuu"/>
    <x v="5"/>
    <x v="24"/>
    <x v="24"/>
    <x v="26"/>
    <x v="4"/>
    <n v="5"/>
    <n v="1"/>
    <n v="5"/>
  </r>
  <r>
    <d v="2025-03-07T00:00:00"/>
    <s v="Frieda"/>
    <s v="Female"/>
    <s v="Vailima"/>
    <n v="7143877"/>
    <s v="Nuu"/>
    <x v="4"/>
    <x v="35"/>
    <x v="35"/>
    <x v="40"/>
    <x v="0"/>
    <n v="4"/>
    <n v="1"/>
    <n v="4"/>
  </r>
  <r>
    <d v="2025-03-07T00:00:00"/>
    <s v="Frieda"/>
    <s v="Female"/>
    <s v="Vailima"/>
    <n v="7143877"/>
    <s v="Nuu"/>
    <x v="5"/>
    <x v="15"/>
    <x v="15"/>
    <x v="47"/>
    <x v="0"/>
    <n v="5"/>
    <n v="1"/>
    <n v="5"/>
  </r>
  <r>
    <d v="2025-03-07T00:00:00"/>
    <s v="Frieda"/>
    <s v="Female"/>
    <s v="Vailima"/>
    <n v="7143877"/>
    <s v="Nuu"/>
    <x v="5"/>
    <x v="23"/>
    <x v="23"/>
    <x v="25"/>
    <x v="0"/>
    <n v="2"/>
    <n v="1"/>
    <n v="2"/>
  </r>
  <r>
    <d v="2025-03-07T00:00:00"/>
    <s v="Frieda"/>
    <s v="Female"/>
    <s v="Vailima"/>
    <n v="7143877"/>
    <s v="Nuu"/>
    <x v="5"/>
    <x v="20"/>
    <x v="20"/>
    <x v="21"/>
    <x v="9"/>
    <n v="1"/>
    <n v="13"/>
    <n v="13"/>
  </r>
  <r>
    <d v="2025-03-07T00:00:00"/>
    <s v="Seilulu"/>
    <s v="Female"/>
    <s v="Vaitele fou"/>
    <n v="0"/>
    <s v="Nuu"/>
    <x v="5"/>
    <x v="19"/>
    <x v="19"/>
    <x v="20"/>
    <x v="0"/>
    <n v="10"/>
    <n v="1"/>
    <n v="10"/>
  </r>
  <r>
    <d v="2025-03-07T00:00:00"/>
    <s v="Saimanutagi"/>
    <s v="Female"/>
    <s v="Vaitele uta"/>
    <n v="0"/>
    <s v="Nuu"/>
    <x v="5"/>
    <x v="19"/>
    <x v="19"/>
    <x v="20"/>
    <x v="0"/>
    <n v="30"/>
    <n v="1"/>
    <n v="30"/>
  </r>
  <r>
    <d v="2025-03-07T00:00:00"/>
    <s v="Mika"/>
    <s v="Male"/>
    <s v="Lelata"/>
    <n v="0"/>
    <s v="Nuu"/>
    <x v="5"/>
    <x v="20"/>
    <x v="20"/>
    <x v="21"/>
    <x v="9"/>
    <n v="3"/>
    <n v="13"/>
    <n v="39"/>
  </r>
  <r>
    <d v="2025-03-07T00:00:00"/>
    <s v="Mika"/>
    <s v="Male"/>
    <s v="Lelata"/>
    <n v="0"/>
    <s v="Nuu"/>
    <x v="5"/>
    <x v="24"/>
    <x v="24"/>
    <x v="26"/>
    <x v="4"/>
    <n v="2"/>
    <n v="1"/>
    <n v="2"/>
  </r>
  <r>
    <d v="2025-03-07T00:00:00"/>
    <s v="Mika"/>
    <s v="Male"/>
    <s v="Lelata"/>
    <n v="0"/>
    <s v="Nuu"/>
    <x v="4"/>
    <x v="13"/>
    <x v="13"/>
    <x v="13"/>
    <x v="0"/>
    <n v="1"/>
    <n v="1"/>
    <n v="1"/>
  </r>
  <r>
    <d v="2025-03-07T00:00:00"/>
    <s v="Mika"/>
    <s v="Male"/>
    <s v="Lelata"/>
    <n v="0"/>
    <s v="Nuu"/>
    <x v="4"/>
    <x v="35"/>
    <x v="35"/>
    <x v="40"/>
    <x v="0"/>
    <n v="2"/>
    <n v="1"/>
    <n v="2"/>
  </r>
  <r>
    <d v="2025-03-07T00:00:00"/>
    <s v="Leslie"/>
    <s v="Male"/>
    <s v="Saanapu"/>
    <n v="0"/>
    <s v="Nuu"/>
    <x v="5"/>
    <x v="19"/>
    <x v="19"/>
    <x v="20"/>
    <x v="0"/>
    <n v="25"/>
    <n v="1"/>
    <n v="25"/>
  </r>
  <r>
    <d v="2025-03-07T00:00:00"/>
    <s v="Leslie"/>
    <s v="Male"/>
    <s v="Saanapu"/>
    <n v="0"/>
    <s v="Nuu"/>
    <x v="5"/>
    <x v="15"/>
    <x v="15"/>
    <x v="47"/>
    <x v="0"/>
    <n v="25"/>
    <n v="1"/>
    <n v="25"/>
  </r>
  <r>
    <d v="2025-03-07T00:00:00"/>
    <s v="Leslie"/>
    <s v="Male"/>
    <s v="Saanapu"/>
    <n v="0"/>
    <s v="Nuu"/>
    <x v="5"/>
    <x v="24"/>
    <x v="24"/>
    <x v="26"/>
    <x v="4"/>
    <n v="10"/>
    <n v="1"/>
    <n v="10"/>
  </r>
  <r>
    <d v="2025-03-07T00:00:00"/>
    <s v="Leslie"/>
    <s v="Male"/>
    <s v="Saanapu"/>
    <n v="0"/>
    <s v="Nuu"/>
    <x v="5"/>
    <x v="18"/>
    <x v="18"/>
    <x v="19"/>
    <x v="0"/>
    <n v="5"/>
    <n v="1"/>
    <n v="5"/>
  </r>
  <r>
    <d v="2025-03-07T00:00:00"/>
    <s v="Latatuli Lemalu"/>
    <s v="Female"/>
    <s v="Aleisa"/>
    <n v="0"/>
    <s v="Aleisa"/>
    <x v="5"/>
    <x v="24"/>
    <x v="24"/>
    <x v="26"/>
    <x v="5"/>
    <n v="9"/>
    <n v="5"/>
    <n v="45"/>
  </r>
  <r>
    <d v="2025-03-07T00:00:00"/>
    <s v="Latatuli Lemalu"/>
    <s v="Female"/>
    <s v="Aleisa"/>
    <n v="0"/>
    <s v="Aleisa"/>
    <x v="2"/>
    <x v="5"/>
    <x v="5"/>
    <x v="51"/>
    <x v="4"/>
    <n v="10"/>
    <n v="1"/>
    <n v="10"/>
  </r>
  <r>
    <d v="2025-03-07T00:00:00"/>
    <s v="Latatuli Lemalu"/>
    <s v="Female"/>
    <s v="Aleisa"/>
    <n v="0"/>
    <s v="Aleisa"/>
    <x v="2"/>
    <x v="3"/>
    <x v="3"/>
    <x v="52"/>
    <x v="4"/>
    <n v="5"/>
    <n v="1"/>
    <n v="5"/>
  </r>
  <r>
    <d v="2025-03-07T00:00:00"/>
    <s v="Sauiluma Ulu"/>
    <s v="Male"/>
    <s v="Poutasi"/>
    <n v="0"/>
    <s v="Poutasi "/>
    <x v="5"/>
    <x v="19"/>
    <x v="19"/>
    <x v="31"/>
    <x v="5"/>
    <n v="1"/>
    <n v="5"/>
    <n v="5"/>
  </r>
  <r>
    <d v="2025-03-07T00:00:00"/>
    <s v="Lulu"/>
    <s v="Male"/>
    <s v="Aleisa"/>
    <n v="0"/>
    <s v="Nuu"/>
    <x v="2"/>
    <x v="33"/>
    <x v="33"/>
    <x v="36"/>
    <x v="0"/>
    <n v="1"/>
    <n v="1"/>
    <n v="1"/>
  </r>
  <r>
    <d v="2025-03-10T00:00:00"/>
    <s v="Annel"/>
    <s v="Female"/>
    <s v="Afega"/>
    <n v="7746353"/>
    <s v="Nuu"/>
    <x v="5"/>
    <x v="19"/>
    <x v="19"/>
    <x v="20"/>
    <x v="0"/>
    <n v="5"/>
    <n v="1"/>
    <n v="5"/>
  </r>
  <r>
    <d v="2025-03-10T00:00:00"/>
    <s v="Annel"/>
    <s v="Female"/>
    <s v="Afega"/>
    <n v="7746353"/>
    <s v="Nuu"/>
    <x v="5"/>
    <x v="24"/>
    <x v="24"/>
    <x v="26"/>
    <x v="4"/>
    <n v="20"/>
    <n v="1"/>
    <n v="20"/>
  </r>
  <r>
    <d v="2025-03-10T00:00:00"/>
    <s v="Annel"/>
    <s v="Female"/>
    <s v="Afega"/>
    <n v="7746353"/>
    <s v="Nuu"/>
    <x v="5"/>
    <x v="14"/>
    <x v="14"/>
    <x v="14"/>
    <x v="0"/>
    <n v="8"/>
    <n v="1"/>
    <n v="8"/>
  </r>
  <r>
    <d v="2025-03-10T00:00:00"/>
    <s v="Vai"/>
    <s v="Female"/>
    <s v="Afega"/>
    <n v="0"/>
    <s v="Nuu"/>
    <x v="5"/>
    <x v="20"/>
    <x v="20"/>
    <x v="21"/>
    <x v="0"/>
    <n v="2"/>
    <n v="1"/>
    <n v="2"/>
  </r>
  <r>
    <d v="2025-03-10T00:00:00"/>
    <s v="Vai"/>
    <s v="Female"/>
    <s v="Afega"/>
    <n v="0"/>
    <s v="Nuu"/>
    <x v="5"/>
    <x v="23"/>
    <x v="23"/>
    <x v="25"/>
    <x v="0"/>
    <n v="20"/>
    <n v="1"/>
    <n v="20"/>
  </r>
  <r>
    <d v="2025-03-10T00:00:00"/>
    <s v="Vai"/>
    <s v="Female"/>
    <s v="Afega"/>
    <n v="0"/>
    <s v="Nuu"/>
    <x v="5"/>
    <x v="15"/>
    <x v="15"/>
    <x v="47"/>
    <x v="0"/>
    <n v="10"/>
    <n v="1"/>
    <n v="10"/>
  </r>
  <r>
    <d v="2025-03-10T00:00:00"/>
    <s v="Vai"/>
    <s v="Female"/>
    <s v="Afega"/>
    <n v="0"/>
    <s v="Nuu"/>
    <x v="4"/>
    <x v="13"/>
    <x v="13"/>
    <x v="13"/>
    <x v="0"/>
    <n v="6"/>
    <n v="1"/>
    <n v="6"/>
  </r>
  <r>
    <d v="2025-03-10T00:00:00"/>
    <s v="komiti tina ma tamaitai"/>
    <s v="Female"/>
    <s v="Tufuiopa"/>
    <n v="0"/>
    <s v="Nuu"/>
    <x v="5"/>
    <x v="20"/>
    <x v="20"/>
    <x v="21"/>
    <x v="9"/>
    <n v="4"/>
    <n v="13"/>
    <n v="52"/>
  </r>
  <r>
    <d v="2025-03-10T00:00:00"/>
    <s v="komiti tina ma tamaitai"/>
    <s v="Female"/>
    <s v="Tufuiopa"/>
    <n v="0"/>
    <s v="Nuu"/>
    <x v="5"/>
    <x v="23"/>
    <x v="23"/>
    <x v="25"/>
    <x v="0"/>
    <n v="50"/>
    <n v="1"/>
    <n v="50"/>
  </r>
  <r>
    <d v="2025-03-10T00:00:00"/>
    <s v="komiti tina ma tamaitai"/>
    <s v="Female"/>
    <s v="Tufuiopa"/>
    <n v="0"/>
    <s v="Nuu"/>
    <x v="5"/>
    <x v="15"/>
    <x v="15"/>
    <x v="47"/>
    <x v="0"/>
    <n v="30"/>
    <n v="1"/>
    <n v="30"/>
  </r>
  <r>
    <d v="2025-03-10T00:00:00"/>
    <s v="komiti tina ma tamaitai"/>
    <s v="Female"/>
    <s v="Tufuiopa"/>
    <n v="0"/>
    <s v="Nuu"/>
    <x v="4"/>
    <x v="36"/>
    <x v="36"/>
    <x v="42"/>
    <x v="0"/>
    <n v="10"/>
    <n v="1"/>
    <n v="10"/>
  </r>
  <r>
    <d v="2025-03-10T00:00:00"/>
    <s v="komiti tina ma tamaitai"/>
    <s v="Female"/>
    <s v="Tufuiopa"/>
    <n v="0"/>
    <s v="Nuu"/>
    <x v="5"/>
    <x v="37"/>
    <x v="37"/>
    <x v="43"/>
    <x v="0"/>
    <n v="10"/>
    <n v="1"/>
    <n v="10"/>
  </r>
  <r>
    <d v="2025-03-10T00:00:00"/>
    <s v="komiti tina ma tamaitai"/>
    <s v="Female"/>
    <s v="Tufuiopa"/>
    <n v="0"/>
    <s v="Nuu"/>
    <x v="5"/>
    <x v="14"/>
    <x v="14"/>
    <x v="14"/>
    <x v="0"/>
    <n v="20"/>
    <n v="1"/>
    <n v="20"/>
  </r>
  <r>
    <d v="2025-03-10T00:00:00"/>
    <s v="komiti tina ma tamaitai"/>
    <s v="Female"/>
    <s v="Tufuiopa"/>
    <n v="0"/>
    <s v="Nuu"/>
    <x v="5"/>
    <x v="24"/>
    <x v="24"/>
    <x v="26"/>
    <x v="4"/>
    <n v="20"/>
    <n v="1"/>
    <n v="20"/>
  </r>
  <r>
    <d v="2025-03-10T00:00:00"/>
    <s v="komiti tina ma tamaitai"/>
    <s v="Female"/>
    <s v="Tufuiopa"/>
    <n v="0"/>
    <s v="Nuu"/>
    <x v="5"/>
    <x v="19"/>
    <x v="19"/>
    <x v="20"/>
    <x v="0"/>
    <n v="8"/>
    <n v="1"/>
    <n v="8"/>
  </r>
  <r>
    <d v="2025-03-10T00:00:00"/>
    <s v="Jacinta"/>
    <s v="Female"/>
    <s v="Sauano Fagaloa"/>
    <n v="0"/>
    <s v="Nuu"/>
    <x v="4"/>
    <x v="13"/>
    <x v="13"/>
    <x v="13"/>
    <x v="0"/>
    <n v="1"/>
    <n v="1"/>
    <n v="1"/>
  </r>
  <r>
    <d v="2025-03-10T00:00:00"/>
    <s v="Jacinta"/>
    <s v="Female"/>
    <s v="Sauano Fagaloa"/>
    <n v="0"/>
    <s v="Nuu"/>
    <x v="5"/>
    <x v="15"/>
    <x v="15"/>
    <x v="47"/>
    <x v="0"/>
    <n v="3"/>
    <n v="1"/>
    <n v="3"/>
  </r>
  <r>
    <d v="2025-03-10T00:00:00"/>
    <s v="Jacinta"/>
    <s v="Female"/>
    <s v="Sauano Fagaloa"/>
    <n v="0"/>
    <s v="Nuu"/>
    <x v="5"/>
    <x v="19"/>
    <x v="19"/>
    <x v="20"/>
    <x v="0"/>
    <n v="1"/>
    <n v="1"/>
    <n v="1"/>
  </r>
  <r>
    <d v="2025-03-10T00:00:00"/>
    <s v="Jacinta"/>
    <s v="Female"/>
    <s v="Sauano Fagaloa"/>
    <n v="0"/>
    <s v="Nuu"/>
    <x v="5"/>
    <x v="14"/>
    <x v="14"/>
    <x v="14"/>
    <x v="0"/>
    <n v="2"/>
    <n v="1"/>
    <n v="2"/>
  </r>
  <r>
    <d v="2025-03-10T00:00:00"/>
    <s v="Jacinta"/>
    <s v="Female"/>
    <s v="Sauano Fagaloa"/>
    <n v="0"/>
    <s v="Nuu"/>
    <x v="5"/>
    <x v="21"/>
    <x v="21"/>
    <x v="22"/>
    <x v="9"/>
    <n v="2"/>
    <n v="13"/>
    <n v="26"/>
  </r>
  <r>
    <d v="2025-03-10T00:00:00"/>
    <s v="Jacinta"/>
    <s v="Female"/>
    <s v="Sauano Fagaloa"/>
    <n v="0"/>
    <s v="Nuu"/>
    <x v="5"/>
    <x v="24"/>
    <x v="24"/>
    <x v="26"/>
    <x v="4"/>
    <n v="3"/>
    <n v="1"/>
    <n v="3"/>
  </r>
  <r>
    <d v="2025-03-10T00:00:00"/>
    <s v="Jacinta"/>
    <s v="Female"/>
    <s v="Sauano Fagaloa"/>
    <n v="0"/>
    <s v="Nuu"/>
    <x v="4"/>
    <x v="35"/>
    <x v="35"/>
    <x v="40"/>
    <x v="0"/>
    <n v="2"/>
    <n v="1"/>
    <n v="2"/>
  </r>
  <r>
    <d v="2025-03-10T00:00:00"/>
    <s v="Jacinta"/>
    <s v="Female"/>
    <s v="Sauano Fagaloa"/>
    <n v="0"/>
    <s v="Nuu"/>
    <x v="5"/>
    <x v="18"/>
    <x v="18"/>
    <x v="19"/>
    <x v="0"/>
    <n v="2"/>
    <n v="1"/>
    <n v="2"/>
  </r>
  <r>
    <d v="2025-03-10T00:00:00"/>
    <s v="Lui"/>
    <s v="Male"/>
    <s v="Faatoia"/>
    <n v="0"/>
    <s v="Nuu"/>
    <x v="5"/>
    <x v="37"/>
    <x v="37"/>
    <x v="43"/>
    <x v="0"/>
    <n v="2"/>
    <n v="1"/>
    <n v="2"/>
  </r>
  <r>
    <d v="2025-03-10T00:00:00"/>
    <s v="Lui"/>
    <s v="Male"/>
    <s v="Faatoia"/>
    <n v="0"/>
    <s v="Nuu"/>
    <x v="5"/>
    <x v="24"/>
    <x v="24"/>
    <x v="26"/>
    <x v="4"/>
    <n v="10"/>
    <n v="1"/>
    <n v="10"/>
  </r>
  <r>
    <d v="2025-03-10T00:00:00"/>
    <s v="Lui"/>
    <s v="Male"/>
    <s v="Faatoia"/>
    <n v="0"/>
    <s v="Nuu"/>
    <x v="5"/>
    <x v="19"/>
    <x v="19"/>
    <x v="20"/>
    <x v="0"/>
    <n v="10"/>
    <n v="1"/>
    <n v="10"/>
  </r>
  <r>
    <d v="2025-03-10T00:00:00"/>
    <s v="Jacinta Stirn"/>
    <s v="Female"/>
    <s v="Sauano Fagaloa"/>
    <n v="7143407"/>
    <s v="Nuu"/>
    <x v="2"/>
    <x v="6"/>
    <x v="6"/>
    <x v="16"/>
    <x v="0"/>
    <n v="2"/>
    <n v="1"/>
    <n v="2"/>
  </r>
  <r>
    <d v="2025-03-10T00:00:00"/>
    <s v="Peter Bethan"/>
    <s v="Male"/>
    <s v="Papauta"/>
    <n v="0"/>
    <s v="Nuu"/>
    <x v="2"/>
    <x v="12"/>
    <x v="12"/>
    <x v="12"/>
    <x v="0"/>
    <n v="1"/>
    <n v="5"/>
    <n v="5"/>
  </r>
  <r>
    <d v="2025-03-10T00:00:00"/>
    <s v="Peter Bethan"/>
    <s v="Male"/>
    <s v="Papauta"/>
    <n v="0"/>
    <s v="Nuu"/>
    <x v="2"/>
    <x v="17"/>
    <x v="17"/>
    <x v="49"/>
    <x v="0"/>
    <n v="3"/>
    <n v="1"/>
    <n v="3"/>
  </r>
  <r>
    <d v="2025-03-10T00:00:00"/>
    <s v="Peter Bethan"/>
    <s v="Male"/>
    <s v="Papauta"/>
    <n v="0"/>
    <s v="Nuu"/>
    <x v="2"/>
    <x v="33"/>
    <x v="33"/>
    <x v="36"/>
    <x v="0"/>
    <n v="3"/>
    <n v="1"/>
    <n v="3"/>
  </r>
  <r>
    <d v="2025-03-10T00:00:00"/>
    <s v="Tamoe Tautu"/>
    <s v="Male"/>
    <s v="Faleula"/>
    <n v="0"/>
    <s v="Nuu"/>
    <x v="2"/>
    <x v="3"/>
    <x v="3"/>
    <x v="52"/>
    <x v="5"/>
    <n v="4"/>
    <n v="1"/>
    <n v="4"/>
  </r>
  <r>
    <d v="2025-03-10T00:00:00"/>
    <s v="Peter Bethan"/>
    <s v="Male"/>
    <s v="Papauta"/>
    <n v="0"/>
    <s v="Nuu"/>
    <x v="2"/>
    <x v="27"/>
    <x v="27"/>
    <x v="29"/>
    <x v="0"/>
    <n v="3"/>
    <n v="1"/>
    <n v="3"/>
  </r>
  <r>
    <d v="2025-03-11T00:00:00"/>
    <s v="Niu"/>
    <s v="Male"/>
    <s v="Alafua"/>
    <n v="0"/>
    <s v="Nuu"/>
    <x v="5"/>
    <x v="19"/>
    <x v="19"/>
    <x v="20"/>
    <x v="0"/>
    <n v="3"/>
    <n v="1"/>
    <n v="3"/>
  </r>
  <r>
    <d v="2025-03-11T00:00:00"/>
    <s v="Niu"/>
    <s v="Male"/>
    <s v="Alafua"/>
    <n v="0"/>
    <s v="Nuu"/>
    <x v="5"/>
    <x v="18"/>
    <x v="18"/>
    <x v="19"/>
    <x v="0"/>
    <n v="3"/>
    <n v="1"/>
    <n v="3"/>
  </r>
  <r>
    <d v="2025-03-11T00:00:00"/>
    <s v="Iulai"/>
    <s v="Male"/>
    <s v="Vaitele fou"/>
    <n v="0"/>
    <s v="Nuu"/>
    <x v="5"/>
    <x v="14"/>
    <x v="14"/>
    <x v="14"/>
    <x v="0"/>
    <n v="5"/>
    <n v="1"/>
    <n v="5"/>
  </r>
  <r>
    <d v="2025-03-11T00:00:00"/>
    <s v="Tufosa"/>
    <s v="Female"/>
    <s v="Leulumoega"/>
    <n v="7641595"/>
    <s v="Nuu"/>
    <x v="5"/>
    <x v="21"/>
    <x v="21"/>
    <x v="22"/>
    <x v="9"/>
    <n v="18"/>
    <n v="10"/>
    <n v="180"/>
  </r>
  <r>
    <d v="2025-03-11T00:00:00"/>
    <s v="Tufosa"/>
    <s v="Female"/>
    <s v="Leulumoega"/>
    <n v="7641595"/>
    <s v="Nuu"/>
    <x v="5"/>
    <x v="24"/>
    <x v="24"/>
    <x v="26"/>
    <x v="4"/>
    <n v="20"/>
    <n v="1"/>
    <n v="20"/>
  </r>
  <r>
    <d v="2025-03-11T00:00:00"/>
    <s v="Esera"/>
    <s v="Male"/>
    <s v="Vaitele fou"/>
    <n v="0"/>
    <s v="Nuu"/>
    <x v="5"/>
    <x v="20"/>
    <x v="20"/>
    <x v="21"/>
    <x v="2"/>
    <n v="3"/>
    <n v="13"/>
    <n v="39"/>
  </r>
  <r>
    <d v="2025-03-11T00:00:00"/>
    <s v="Esera"/>
    <s v="Male"/>
    <s v="Vaitele fou"/>
    <n v="0"/>
    <s v="Nuu"/>
    <x v="5"/>
    <x v="23"/>
    <x v="23"/>
    <x v="25"/>
    <x v="0"/>
    <n v="15"/>
    <n v="1"/>
    <n v="15"/>
  </r>
  <r>
    <d v="2025-03-11T00:00:00"/>
    <s v="Esera"/>
    <s v="Male"/>
    <s v="Vaitele fou"/>
    <n v="0"/>
    <s v="Nuu"/>
    <x v="5"/>
    <x v="15"/>
    <x v="15"/>
    <x v="47"/>
    <x v="0"/>
    <n v="6"/>
    <n v="1"/>
    <n v="6"/>
  </r>
  <r>
    <d v="2025-03-11T00:00:00"/>
    <s v="Manila"/>
    <s v="Female"/>
    <s v="Satapuala"/>
    <n v="0"/>
    <s v="Nuu"/>
    <x v="5"/>
    <x v="15"/>
    <x v="15"/>
    <x v="47"/>
    <x v="0"/>
    <n v="30"/>
    <n v="1"/>
    <n v="30"/>
  </r>
  <r>
    <d v="2025-03-11T00:00:00"/>
    <s v="Manila"/>
    <s v="Female"/>
    <s v="Satapuala"/>
    <n v="0"/>
    <s v="Nuu"/>
    <x v="5"/>
    <x v="15"/>
    <x v="15"/>
    <x v="47"/>
    <x v="0"/>
    <n v="30"/>
    <n v="1"/>
    <n v="30"/>
  </r>
  <r>
    <d v="2025-03-11T00:00:00"/>
    <s v="Manila"/>
    <s v="Female"/>
    <s v="Satapuala"/>
    <n v="0"/>
    <s v="Nuu"/>
    <x v="4"/>
    <x v="13"/>
    <x v="13"/>
    <x v="13"/>
    <x v="0"/>
    <n v="5"/>
    <n v="1"/>
    <n v="5"/>
  </r>
  <r>
    <d v="2025-03-11T00:00:00"/>
    <s v="Elina"/>
    <s v="Female"/>
    <s v="Faleasiu"/>
    <n v="0"/>
    <s v="Nuu"/>
    <x v="5"/>
    <x v="18"/>
    <x v="18"/>
    <x v="19"/>
    <x v="0"/>
    <n v="47"/>
    <n v="1"/>
    <n v="47"/>
  </r>
  <r>
    <d v="2025-03-11T00:00:00"/>
    <s v="Sita Ioane"/>
    <s v="Female"/>
    <s v="Vailima"/>
    <n v="0"/>
    <s v="Nuu"/>
    <x v="5"/>
    <x v="18"/>
    <x v="18"/>
    <x v="19"/>
    <x v="0"/>
    <n v="2"/>
    <n v="1"/>
    <n v="2"/>
  </r>
  <r>
    <d v="2025-03-11T00:00:00"/>
    <s v="Sita Ioane"/>
    <s v="Female"/>
    <s v="Vailima"/>
    <n v="0"/>
    <s v="Nuu"/>
    <x v="5"/>
    <x v="23"/>
    <x v="23"/>
    <x v="25"/>
    <x v="0"/>
    <n v="5"/>
    <n v="1"/>
    <n v="5"/>
  </r>
  <r>
    <d v="2025-03-11T00:00:00"/>
    <s v="Sita Ioane"/>
    <s v="Female"/>
    <s v="Vailima"/>
    <n v="0"/>
    <s v="Nuu"/>
    <x v="4"/>
    <x v="36"/>
    <x v="36"/>
    <x v="42"/>
    <x v="0"/>
    <n v="5"/>
    <n v="1"/>
    <n v="5"/>
  </r>
  <r>
    <d v="2025-03-11T00:00:00"/>
    <s v="Sita Ioane"/>
    <s v="Female"/>
    <s v="Vailima"/>
    <n v="0"/>
    <s v="Nuu"/>
    <x v="5"/>
    <x v="15"/>
    <x v="15"/>
    <x v="47"/>
    <x v="0"/>
    <n v="5"/>
    <n v="1"/>
    <n v="5"/>
  </r>
  <r>
    <d v="2025-03-11T00:00:00"/>
    <s v="Sita Ioane"/>
    <s v="Female"/>
    <s v="Vailima"/>
    <n v="0"/>
    <s v="Nuu"/>
    <x v="5"/>
    <x v="21"/>
    <x v="21"/>
    <x v="22"/>
    <x v="0"/>
    <n v="8"/>
    <n v="1"/>
    <n v="8"/>
  </r>
  <r>
    <d v="2025-03-11T00:00:00"/>
    <s v="Filipo"/>
    <s v="Male"/>
    <s v="Aleisa"/>
    <n v="0"/>
    <s v="Nuu"/>
    <x v="5"/>
    <x v="24"/>
    <x v="24"/>
    <x v="26"/>
    <x v="4"/>
    <n v="25"/>
    <n v="1"/>
    <n v="25"/>
  </r>
  <r>
    <d v="2025-03-11T00:00:00"/>
    <s v="Filipo"/>
    <s v="Male"/>
    <s v="Aleisa"/>
    <n v="0"/>
    <s v="Nuu"/>
    <x v="5"/>
    <x v="19"/>
    <x v="19"/>
    <x v="20"/>
    <x v="0"/>
    <n v="10"/>
    <n v="1"/>
    <n v="10"/>
  </r>
  <r>
    <d v="2025-03-11T00:00:00"/>
    <s v="Tai"/>
    <s v="Male"/>
    <s v="Aleisa"/>
    <n v="0"/>
    <s v="Nuu"/>
    <x v="5"/>
    <x v="20"/>
    <x v="20"/>
    <x v="21"/>
    <x v="2"/>
    <n v="2"/>
    <n v="13"/>
    <n v="26"/>
  </r>
  <r>
    <d v="2025-03-11T00:00:00"/>
    <s v="Vae"/>
    <s v="Male"/>
    <s v="Vaitele"/>
    <n v="0"/>
    <s v="Nuu"/>
    <x v="5"/>
    <x v="20"/>
    <x v="20"/>
    <x v="21"/>
    <x v="2"/>
    <n v="2"/>
    <n v="13"/>
    <n v="26"/>
  </r>
  <r>
    <d v="2025-03-11T00:00:00"/>
    <s v="Vae"/>
    <s v="Male"/>
    <s v="Vaitele"/>
    <n v="0"/>
    <s v="Nuu"/>
    <x v="5"/>
    <x v="19"/>
    <x v="19"/>
    <x v="20"/>
    <x v="0"/>
    <n v="5"/>
    <n v="1"/>
    <n v="5"/>
  </r>
  <r>
    <d v="2025-03-11T00:00:00"/>
    <s v="Vae"/>
    <s v="Male"/>
    <s v="Vaitele"/>
    <n v="0"/>
    <s v="Nuu"/>
    <x v="5"/>
    <x v="15"/>
    <x v="15"/>
    <x v="47"/>
    <x v="0"/>
    <n v="5"/>
    <n v="1"/>
    <n v="5"/>
  </r>
  <r>
    <d v="2025-03-11T00:00:00"/>
    <s v="Vae"/>
    <s v="Male"/>
    <s v="Vaitele"/>
    <n v="0"/>
    <s v="Nuu"/>
    <x v="5"/>
    <x v="24"/>
    <x v="24"/>
    <x v="26"/>
    <x v="4"/>
    <n v="2"/>
    <n v="1"/>
    <n v="2"/>
  </r>
  <r>
    <d v="2025-03-11T00:00:00"/>
    <s v="Niu"/>
    <s v="Female"/>
    <s v="Saluafata"/>
    <n v="7697024"/>
    <s v="Nuu"/>
    <x v="2"/>
    <x v="6"/>
    <x v="6"/>
    <x v="53"/>
    <x v="7"/>
    <n v="2"/>
    <n v="6"/>
    <n v="12"/>
  </r>
  <r>
    <d v="2025-03-12T00:00:00"/>
    <s v="Sola Sililo"/>
    <s v="Female"/>
    <s v="Faleula"/>
    <n v="0"/>
    <s v="Nuu"/>
    <x v="5"/>
    <x v="24"/>
    <x v="24"/>
    <x v="26"/>
    <x v="4"/>
    <n v="30"/>
    <n v="1"/>
    <n v="30"/>
  </r>
  <r>
    <d v="2025-03-12T00:00:00"/>
    <s v="Sola Sililo"/>
    <s v="Female"/>
    <s v="Faleula"/>
    <n v="0"/>
    <s v="Nuu"/>
    <x v="5"/>
    <x v="19"/>
    <x v="19"/>
    <x v="20"/>
    <x v="0"/>
    <n v="20"/>
    <n v="1"/>
    <n v="20"/>
  </r>
  <r>
    <d v="2025-03-12T00:00:00"/>
    <s v="Fuatia"/>
    <s v="Female"/>
    <s v="Siumu"/>
    <n v="0"/>
    <s v="Nuu"/>
    <x v="5"/>
    <x v="19"/>
    <x v="19"/>
    <x v="20"/>
    <x v="0"/>
    <n v="12"/>
    <n v="1"/>
    <n v="12"/>
  </r>
  <r>
    <d v="2025-03-12T00:00:00"/>
    <s v="Roy"/>
    <s v="Male"/>
    <s v="Aleisa"/>
    <n v="0"/>
    <s v="Nuu"/>
    <x v="5"/>
    <x v="19"/>
    <x v="19"/>
    <x v="20"/>
    <x v="0"/>
    <n v="20"/>
    <n v="1"/>
    <n v="20"/>
  </r>
  <r>
    <d v="2025-03-12T00:00:00"/>
    <s v="Roy"/>
    <s v="Male"/>
    <s v="Aleisa"/>
    <n v="0"/>
    <s v="Nuu"/>
    <x v="5"/>
    <x v="14"/>
    <x v="14"/>
    <x v="14"/>
    <x v="0"/>
    <n v="5"/>
    <n v="1"/>
    <n v="5"/>
  </r>
  <r>
    <d v="2025-03-12T00:00:00"/>
    <s v="Roy"/>
    <s v="Male"/>
    <s v="Aleisa"/>
    <n v="0"/>
    <s v="Nuu"/>
    <x v="5"/>
    <x v="29"/>
    <x v="29"/>
    <x v="32"/>
    <x v="0"/>
    <n v="5"/>
    <n v="1"/>
    <n v="5"/>
  </r>
  <r>
    <d v="2025-03-12T00:00:00"/>
    <s v="Roy"/>
    <s v="Male"/>
    <s v="Aleisa"/>
    <n v="0"/>
    <s v="Nuu"/>
    <x v="5"/>
    <x v="24"/>
    <x v="24"/>
    <x v="26"/>
    <x v="4"/>
    <n v="5"/>
    <n v="1"/>
    <n v="5"/>
  </r>
  <r>
    <d v="2025-03-12T00:00:00"/>
    <s v="Mauigoa"/>
    <s v="Male"/>
    <s v="Vaimoso"/>
    <n v="7285990"/>
    <s v="Nuu"/>
    <x v="5"/>
    <x v="19"/>
    <x v="19"/>
    <x v="20"/>
    <x v="0"/>
    <n v="100"/>
    <n v="1"/>
    <n v="100"/>
  </r>
  <r>
    <d v="2025-03-12T00:00:00"/>
    <s v="Sola Lilo"/>
    <s v="Male"/>
    <s v="Faleula"/>
    <n v="7505634"/>
    <s v="Nuu"/>
    <x v="5"/>
    <x v="19"/>
    <x v="19"/>
    <x v="20"/>
    <x v="0"/>
    <n v="30"/>
    <n v="1"/>
    <n v="30"/>
  </r>
  <r>
    <d v="2025-03-12T00:00:00"/>
    <s v="Sola Lilo"/>
    <s v="Male"/>
    <s v="Faleula"/>
    <n v="7505634"/>
    <s v="Nuu"/>
    <x v="5"/>
    <x v="24"/>
    <x v="24"/>
    <x v="26"/>
    <x v="4"/>
    <n v="20"/>
    <n v="1"/>
    <n v="20"/>
  </r>
  <r>
    <d v="2025-03-12T00:00:00"/>
    <s v="Mark"/>
    <s v="Male"/>
    <s v="Siusega"/>
    <n v="0"/>
    <s v="Nuu"/>
    <x v="5"/>
    <x v="23"/>
    <x v="23"/>
    <x v="25"/>
    <x v="0"/>
    <n v="10"/>
    <n v="1"/>
    <n v="10"/>
  </r>
  <r>
    <d v="2025-03-12T00:00:00"/>
    <s v="Mark"/>
    <s v="Male"/>
    <s v="Siusega"/>
    <n v="0"/>
    <s v="Nuu"/>
    <x v="4"/>
    <x v="13"/>
    <x v="13"/>
    <x v="13"/>
    <x v="0"/>
    <n v="4"/>
    <n v="1"/>
    <n v="4"/>
  </r>
  <r>
    <d v="2025-03-12T00:00:00"/>
    <s v="Mark"/>
    <s v="Male"/>
    <s v="Siusega"/>
    <n v="0"/>
    <s v="Nuu"/>
    <x v="4"/>
    <x v="35"/>
    <x v="35"/>
    <x v="40"/>
    <x v="0"/>
    <n v="6"/>
    <n v="1"/>
    <n v="6"/>
  </r>
  <r>
    <d v="2025-03-12T00:00:00"/>
    <s v="Fuatia"/>
    <s v="Female"/>
    <s v="Siumu"/>
    <n v="0"/>
    <s v="Nuu"/>
    <x v="5"/>
    <x v="20"/>
    <x v="20"/>
    <x v="21"/>
    <x v="2"/>
    <n v="2"/>
    <n v="13"/>
    <n v="26"/>
  </r>
  <r>
    <d v="2025-03-12T00:00:00"/>
    <s v="Fuatia"/>
    <s v="Female"/>
    <s v="Siumu"/>
    <n v="0"/>
    <s v="Nuu"/>
    <x v="5"/>
    <x v="15"/>
    <x v="15"/>
    <x v="47"/>
    <x v="0"/>
    <n v="15"/>
    <n v="1"/>
    <n v="15"/>
  </r>
  <r>
    <d v="2025-03-12T00:00:00"/>
    <s v="Pisa"/>
    <s v="Male"/>
    <s v="Lalovaea"/>
    <n v="0"/>
    <s v="Nuu"/>
    <x v="5"/>
    <x v="19"/>
    <x v="19"/>
    <x v="20"/>
    <x v="0"/>
    <n v="1"/>
    <n v="1"/>
    <n v="1"/>
  </r>
  <r>
    <d v="2025-03-12T00:00:00"/>
    <s v="Pisa"/>
    <s v="Male"/>
    <s v="Lalovaea"/>
    <n v="0"/>
    <s v="Nuu"/>
    <x v="5"/>
    <x v="14"/>
    <x v="14"/>
    <x v="14"/>
    <x v="0"/>
    <n v="3"/>
    <n v="1"/>
    <n v="3"/>
  </r>
  <r>
    <d v="2025-03-12T00:00:00"/>
    <s v="Pisa"/>
    <s v="Male"/>
    <s v="Lalovaea"/>
    <n v="0"/>
    <s v="Nuu"/>
    <x v="5"/>
    <x v="37"/>
    <x v="37"/>
    <x v="43"/>
    <x v="0"/>
    <n v="2"/>
    <n v="1"/>
    <n v="2"/>
  </r>
  <r>
    <d v="2025-03-12T00:00:00"/>
    <s v="Pisa"/>
    <s v="Male"/>
    <s v="Lalovaea"/>
    <n v="0"/>
    <s v="Nuu"/>
    <x v="4"/>
    <x v="13"/>
    <x v="13"/>
    <x v="13"/>
    <x v="0"/>
    <n v="2"/>
    <n v="1"/>
    <n v="2"/>
  </r>
  <r>
    <d v="2025-03-12T00:00:00"/>
    <s v="Qwen"/>
    <s v="Female"/>
    <s v="Tanugamanono"/>
    <n v="0"/>
    <s v="Nuu"/>
    <x v="5"/>
    <x v="15"/>
    <x v="15"/>
    <x v="47"/>
    <x v="0"/>
    <n v="2"/>
    <n v="1"/>
    <n v="2"/>
  </r>
  <r>
    <d v="2025-03-12T00:00:00"/>
    <s v="Qwen"/>
    <s v="Female"/>
    <s v="Tanugamanono"/>
    <n v="0"/>
    <s v="Nuu"/>
    <x v="5"/>
    <x v="29"/>
    <x v="29"/>
    <x v="32"/>
    <x v="0"/>
    <n v="4"/>
    <n v="1"/>
    <n v="4"/>
  </r>
  <r>
    <d v="2025-03-12T00:00:00"/>
    <s v="Qwen"/>
    <s v="Female"/>
    <s v="Tanugamanono"/>
    <n v="0"/>
    <s v="Nuu"/>
    <x v="4"/>
    <x v="13"/>
    <x v="13"/>
    <x v="13"/>
    <x v="0"/>
    <n v="2"/>
    <n v="1"/>
    <n v="2"/>
  </r>
  <r>
    <d v="2025-03-12T00:00:00"/>
    <s v="Qwen"/>
    <s v="Female"/>
    <s v="Tanugamanono"/>
    <n v="0"/>
    <s v="Nuu"/>
    <x v="5"/>
    <x v="14"/>
    <x v="14"/>
    <x v="14"/>
    <x v="0"/>
    <n v="4"/>
    <n v="1"/>
    <n v="4"/>
  </r>
  <r>
    <d v="2025-03-12T00:00:00"/>
    <s v="Qwen"/>
    <s v="Female"/>
    <s v="Tanugamanono"/>
    <n v="0"/>
    <s v="Nuu"/>
    <x v="5"/>
    <x v="19"/>
    <x v="19"/>
    <x v="20"/>
    <x v="0"/>
    <n v="3"/>
    <n v="1"/>
    <n v="3"/>
  </r>
  <r>
    <d v="2025-03-12T00:00:00"/>
    <s v="Ray"/>
    <s v="Male"/>
    <s v="Aleisa"/>
    <n v="0"/>
    <s v="Nuu"/>
    <x v="5"/>
    <x v="15"/>
    <x v="15"/>
    <x v="47"/>
    <x v="0"/>
    <n v="20"/>
    <n v="1"/>
    <n v="20"/>
  </r>
  <r>
    <d v="2025-03-12T00:00:00"/>
    <s v="Filo"/>
    <s v="Male"/>
    <s v="Ululoloa"/>
    <n v="0"/>
    <s v="Nuu"/>
    <x v="5"/>
    <x v="29"/>
    <x v="29"/>
    <x v="32"/>
    <x v="0"/>
    <n v="4"/>
    <n v="1"/>
    <n v="4"/>
  </r>
  <r>
    <d v="2025-03-12T00:00:00"/>
    <s v="Filo"/>
    <s v="Male"/>
    <s v="Ululoloa"/>
    <n v="0"/>
    <s v="Nuu"/>
    <x v="5"/>
    <x v="14"/>
    <x v="14"/>
    <x v="14"/>
    <x v="0"/>
    <n v="4"/>
    <n v="1"/>
    <n v="4"/>
  </r>
  <r>
    <d v="2025-03-12T00:00:00"/>
    <s v="Filo"/>
    <s v="Male"/>
    <s v="Ululoloa"/>
    <n v="0"/>
    <s v="Nuu"/>
    <x v="5"/>
    <x v="18"/>
    <x v="18"/>
    <x v="19"/>
    <x v="0"/>
    <n v="2"/>
    <n v="1"/>
    <n v="2"/>
  </r>
  <r>
    <d v="2025-03-12T00:00:00"/>
    <s v="Filo"/>
    <s v="Male"/>
    <s v="Ululoloa"/>
    <n v="0"/>
    <s v="Nuu"/>
    <x v="5"/>
    <x v="37"/>
    <x v="37"/>
    <x v="43"/>
    <x v="0"/>
    <n v="6"/>
    <n v="1"/>
    <n v="6"/>
  </r>
  <r>
    <d v="2025-03-12T00:00:00"/>
    <s v="Eterei"/>
    <s v="Female"/>
    <s v="Moamoa"/>
    <n v="0"/>
    <s v="Nuu"/>
    <x v="5"/>
    <x v="14"/>
    <x v="14"/>
    <x v="14"/>
    <x v="0"/>
    <n v="10"/>
    <n v="1"/>
    <n v="10"/>
  </r>
  <r>
    <d v="2025-03-12T00:00:00"/>
    <s v="Eterei"/>
    <s v="Female"/>
    <s v="Moamoa"/>
    <n v="0"/>
    <s v="Nuu"/>
    <x v="5"/>
    <x v="23"/>
    <x v="23"/>
    <x v="25"/>
    <x v="0"/>
    <n v="3"/>
    <n v="1"/>
    <n v="3"/>
  </r>
  <r>
    <d v="2025-03-12T00:00:00"/>
    <s v="Eterei"/>
    <s v="Female"/>
    <s v="Moamoa"/>
    <n v="0"/>
    <s v="Nuu"/>
    <x v="5"/>
    <x v="24"/>
    <x v="24"/>
    <x v="26"/>
    <x v="4"/>
    <n v="2"/>
    <n v="1"/>
    <n v="2"/>
  </r>
  <r>
    <d v="2025-03-12T00:00:00"/>
    <s v="Foai"/>
    <s v="Male"/>
    <s v="Saanapu"/>
    <n v="0"/>
    <s v="Nuu"/>
    <x v="5"/>
    <x v="19"/>
    <x v="19"/>
    <x v="20"/>
    <x v="0"/>
    <n v="4"/>
    <n v="1"/>
    <n v="4"/>
  </r>
  <r>
    <d v="2025-03-12T00:00:00"/>
    <s v="Foai"/>
    <s v="Male"/>
    <s v="Saanapu"/>
    <n v="0"/>
    <s v="Nuu"/>
    <x v="5"/>
    <x v="23"/>
    <x v="23"/>
    <x v="25"/>
    <x v="0"/>
    <n v="3"/>
    <n v="1"/>
    <n v="3"/>
  </r>
  <r>
    <d v="2025-03-12T00:00:00"/>
    <s v="Foai"/>
    <s v="Male"/>
    <s v="Saanapu"/>
    <n v="0"/>
    <s v="Nuu"/>
    <x v="5"/>
    <x v="15"/>
    <x v="15"/>
    <x v="47"/>
    <x v="0"/>
    <n v="1"/>
    <n v="1"/>
    <n v="1"/>
  </r>
  <r>
    <d v="2025-03-12T00:00:00"/>
    <s v="Foai"/>
    <s v="Male"/>
    <s v="Saanapu"/>
    <n v="0"/>
    <s v="Nuu"/>
    <x v="5"/>
    <x v="20"/>
    <x v="20"/>
    <x v="21"/>
    <x v="2"/>
    <n v="1"/>
    <n v="13"/>
    <n v="13"/>
  </r>
  <r>
    <d v="2025-03-12T00:00:00"/>
    <s v="Foai"/>
    <s v="Male"/>
    <s v="Saanapu"/>
    <n v="0"/>
    <s v="Nuu"/>
    <x v="5"/>
    <x v="25"/>
    <x v="25"/>
    <x v="27"/>
    <x v="0"/>
    <n v="2"/>
    <n v="1"/>
    <n v="2"/>
  </r>
  <r>
    <d v="2025-03-12T00:00:00"/>
    <s v="Kaio"/>
    <s v="Male"/>
    <s v="Faleatiu"/>
    <n v="0"/>
    <s v="Nuu"/>
    <x v="5"/>
    <x v="15"/>
    <x v="15"/>
    <x v="47"/>
    <x v="0"/>
    <n v="12"/>
    <n v="1"/>
    <n v="12"/>
  </r>
  <r>
    <d v="2025-03-12T00:00:00"/>
    <s v="Kaio"/>
    <s v="Male"/>
    <s v="Faleatiu"/>
    <n v="0"/>
    <s v="Nuu"/>
    <x v="5"/>
    <x v="14"/>
    <x v="14"/>
    <x v="14"/>
    <x v="0"/>
    <n v="12"/>
    <n v="1"/>
    <n v="12"/>
  </r>
  <r>
    <d v="2025-03-12T00:00:00"/>
    <s v="Kaio"/>
    <s v="Male"/>
    <s v="Faleatiu"/>
    <n v="0"/>
    <s v="Nuu"/>
    <x v="5"/>
    <x v="29"/>
    <x v="29"/>
    <x v="32"/>
    <x v="0"/>
    <n v="7"/>
    <n v="1"/>
    <n v="7"/>
  </r>
  <r>
    <d v="2025-03-12T00:00:00"/>
    <s v="Kaio"/>
    <s v="Male"/>
    <s v="Faleatiu"/>
    <n v="0"/>
    <s v="Nuu"/>
    <x v="5"/>
    <x v="18"/>
    <x v="18"/>
    <x v="19"/>
    <x v="0"/>
    <n v="7"/>
    <n v="1"/>
    <n v="7"/>
  </r>
  <r>
    <d v="2025-03-12T00:00:00"/>
    <s v="Tagaloa"/>
    <s v="Male"/>
    <s v="Falelauniu"/>
    <n v="0"/>
    <s v="Nuu"/>
    <x v="5"/>
    <x v="15"/>
    <x v="15"/>
    <x v="47"/>
    <x v="0"/>
    <n v="100"/>
    <n v="1"/>
    <n v="100"/>
  </r>
  <r>
    <d v="2025-03-12T00:00:00"/>
    <s v="Aloalii "/>
    <s v="Male"/>
    <s v="Satapuala"/>
    <n v="7582904"/>
    <s v="Nuu"/>
    <x v="2"/>
    <x v="6"/>
    <x v="6"/>
    <x v="16"/>
    <x v="7"/>
    <n v="3"/>
    <n v="6"/>
    <n v="18"/>
  </r>
  <r>
    <d v="2025-03-12T00:00:00"/>
    <s v="Aloalii "/>
    <s v="Male"/>
    <s v="Satapuala"/>
    <n v="7582904"/>
    <s v="Nuu"/>
    <x v="2"/>
    <x v="3"/>
    <x v="3"/>
    <x v="52"/>
    <x v="0"/>
    <n v="2"/>
    <n v="1"/>
    <n v="2"/>
  </r>
  <r>
    <d v="2025-03-12T00:00:00"/>
    <s v="Aloalii "/>
    <s v="Male"/>
    <s v="Satapuala"/>
    <n v="7582904"/>
    <s v="Nuu"/>
    <x v="2"/>
    <x v="33"/>
    <x v="33"/>
    <x v="36"/>
    <x v="0"/>
    <n v="2"/>
    <n v="1"/>
    <n v="2"/>
  </r>
  <r>
    <d v="2025-03-12T00:00:00"/>
    <s v="Fuatia"/>
    <s v="Female"/>
    <s v="Siumu"/>
    <n v="7789104"/>
    <s v="Nuu"/>
    <x v="2"/>
    <x v="6"/>
    <x v="6"/>
    <x v="53"/>
    <x v="7"/>
    <n v="2"/>
    <n v="6"/>
    <n v="12"/>
  </r>
  <r>
    <d v="2025-03-12T00:00:00"/>
    <s v="Fuatia"/>
    <s v="Female"/>
    <s v="Siumu"/>
    <n v="7789104"/>
    <s v="Nuu"/>
    <x v="2"/>
    <x v="33"/>
    <x v="33"/>
    <x v="36"/>
    <x v="0"/>
    <n v="2"/>
    <n v="1"/>
    <n v="2"/>
  </r>
  <r>
    <d v="2025-03-12T00:00:00"/>
    <s v="Sose"/>
    <s v="Female"/>
    <s v="Falelauniu"/>
    <n v="7362763"/>
    <s v="Nuu"/>
    <x v="2"/>
    <x v="28"/>
    <x v="28"/>
    <x v="30"/>
    <x v="0"/>
    <n v="40"/>
    <n v="1"/>
    <n v="40"/>
  </r>
  <r>
    <d v="2025-03-12T00:00:00"/>
    <s v="Edwina Siosifa"/>
    <s v="Female"/>
    <s v="Siusega"/>
    <n v="7607510"/>
    <s v="Nuu"/>
    <x v="2"/>
    <x v="6"/>
    <x v="6"/>
    <x v="16"/>
    <x v="7"/>
    <n v="20"/>
    <n v="6"/>
    <n v="120"/>
  </r>
  <r>
    <d v="2025-03-12T00:00:00"/>
    <s v="Edwina Siosifa"/>
    <s v="Female"/>
    <s v="Siusega"/>
    <n v="7607510"/>
    <s v="Nuu"/>
    <x v="2"/>
    <x v="6"/>
    <x v="6"/>
    <x v="53"/>
    <x v="7"/>
    <n v="20"/>
    <n v="6"/>
    <n v="120"/>
  </r>
  <r>
    <d v="2025-03-12T00:00:00"/>
    <s v="Filo "/>
    <s v="Male"/>
    <s v="Ululoloa"/>
    <n v="7770884"/>
    <s v="Nuu"/>
    <x v="2"/>
    <x v="26"/>
    <x v="26"/>
    <x v="28"/>
    <x v="0"/>
    <n v="3"/>
    <n v="1"/>
    <n v="3"/>
  </r>
  <r>
    <d v="2025-03-12T00:00:00"/>
    <s v="Filo "/>
    <s v="Male"/>
    <s v="Ululoloa"/>
    <n v="7770884"/>
    <s v="Nuu"/>
    <x v="2"/>
    <x v="3"/>
    <x v="3"/>
    <x v="52"/>
    <x v="0"/>
    <n v="2"/>
    <n v="1"/>
    <n v="2"/>
  </r>
  <r>
    <d v="2025-03-12T00:00:00"/>
    <s v="Filo "/>
    <s v="Male"/>
    <s v="Ululoloa"/>
    <n v="7770884"/>
    <s v="Nuu"/>
    <x v="2"/>
    <x v="11"/>
    <x v="11"/>
    <x v="11"/>
    <x v="3"/>
    <n v="4"/>
    <n v="6"/>
    <n v="24"/>
  </r>
  <r>
    <d v="2025-03-12T00:00:00"/>
    <s v="Filo "/>
    <s v="Male"/>
    <s v="Ululoloa"/>
    <n v="7770884"/>
    <s v="Nuu"/>
    <x v="2"/>
    <x v="6"/>
    <x v="6"/>
    <x v="53"/>
    <x v="7"/>
    <n v="4"/>
    <n v="6"/>
    <n v="24"/>
  </r>
  <r>
    <d v="2025-03-12T00:00:00"/>
    <s v="Filo "/>
    <s v="Male"/>
    <s v="Ululoloa"/>
    <n v="7770884"/>
    <s v="Nuu"/>
    <x v="2"/>
    <x v="6"/>
    <x v="6"/>
    <x v="16"/>
    <x v="7"/>
    <n v="4"/>
    <n v="6"/>
    <n v="24"/>
  </r>
  <r>
    <d v="2025-03-12T00:00:00"/>
    <s v="Filo "/>
    <s v="Male"/>
    <s v="Ululoloa"/>
    <n v="7770884"/>
    <s v="Nuu"/>
    <x v="2"/>
    <x v="17"/>
    <x v="17"/>
    <x v="49"/>
    <x v="0"/>
    <n v="4"/>
    <n v="1"/>
    <n v="4"/>
  </r>
  <r>
    <d v="2025-03-12T00:00:00"/>
    <s v="Filo "/>
    <s v="Male"/>
    <s v="Ululoloa"/>
    <n v="7770884"/>
    <s v="Nuu"/>
    <x v="2"/>
    <x v="4"/>
    <x v="4"/>
    <x v="4"/>
    <x v="0"/>
    <n v="4"/>
    <n v="1"/>
    <n v="4"/>
  </r>
  <r>
    <s v="13/3/2025"/>
    <s v="Tala"/>
    <s v="Male"/>
    <s v="Nuu"/>
    <n v="0"/>
    <s v="Nuu"/>
    <x v="5"/>
    <x v="20"/>
    <x v="20"/>
    <x v="21"/>
    <x v="2"/>
    <n v="2"/>
    <n v="13"/>
    <n v="26"/>
  </r>
  <r>
    <s v="13/3/2025"/>
    <s v="Tala"/>
    <s v="Male"/>
    <s v="Nuu"/>
    <n v="0"/>
    <s v="Nuu"/>
    <x v="5"/>
    <x v="23"/>
    <x v="23"/>
    <x v="25"/>
    <x v="0"/>
    <n v="10"/>
    <n v="1"/>
    <n v="10"/>
  </r>
  <r>
    <s v="13/3/2025"/>
    <s v="Peter"/>
    <s v="Male"/>
    <s v="Leulumoega"/>
    <n v="0"/>
    <s v="Nuu"/>
    <x v="5"/>
    <x v="20"/>
    <x v="20"/>
    <x v="21"/>
    <x v="2"/>
    <n v="1"/>
    <n v="13"/>
    <n v="13"/>
  </r>
  <r>
    <s v="13/3/2025"/>
    <s v="Peter"/>
    <s v="Male"/>
    <s v="Leulumoega"/>
    <n v="0"/>
    <s v="Nuu"/>
    <x v="5"/>
    <x v="20"/>
    <x v="20"/>
    <x v="21"/>
    <x v="2"/>
    <n v="1"/>
    <n v="10"/>
    <n v="10"/>
  </r>
  <r>
    <s v="13/3/2025"/>
    <s v="Peter"/>
    <s v="Male"/>
    <s v="Leulumoega"/>
    <n v="0"/>
    <s v="Nuu"/>
    <x v="5"/>
    <x v="24"/>
    <x v="24"/>
    <x v="26"/>
    <x v="4"/>
    <n v="10"/>
    <n v="1"/>
    <n v="10"/>
  </r>
  <r>
    <s v="13/3/2025"/>
    <s v="Peter"/>
    <s v="Male"/>
    <s v="Leulumoega"/>
    <n v="0"/>
    <s v="Nuu"/>
    <x v="5"/>
    <x v="23"/>
    <x v="23"/>
    <x v="25"/>
    <x v="0"/>
    <n v="5"/>
    <n v="1"/>
    <n v="5"/>
  </r>
  <r>
    <s v="13/3/2025"/>
    <s v="Peni"/>
    <s v="Male"/>
    <s v="Matautu Lefaga"/>
    <n v="0"/>
    <s v="Nuu"/>
    <x v="5"/>
    <x v="23"/>
    <x v="23"/>
    <x v="25"/>
    <x v="0"/>
    <n v="10"/>
    <n v="1"/>
    <n v="10"/>
  </r>
  <r>
    <s v="13/3/2025"/>
    <s v="Edwinnar"/>
    <s v="Female"/>
    <s v="Siusega"/>
    <n v="0"/>
    <s v="Nuu"/>
    <x v="5"/>
    <x v="19"/>
    <x v="19"/>
    <x v="20"/>
    <x v="0"/>
    <n v="30"/>
    <n v="1"/>
    <n v="30"/>
  </r>
  <r>
    <s v="13/3/2025"/>
    <s v="Edwinnar"/>
    <s v="Female"/>
    <s v="Siusega"/>
    <n v="0"/>
    <s v="Nuu"/>
    <x v="5"/>
    <x v="24"/>
    <x v="24"/>
    <x v="26"/>
    <x v="4"/>
    <n v="20"/>
    <n v="1"/>
    <n v="20"/>
  </r>
  <r>
    <s v="13/3/2025"/>
    <s v="Edwinnar"/>
    <s v="Female"/>
    <s v="Siusega"/>
    <n v="0"/>
    <s v="Nuu"/>
    <x v="5"/>
    <x v="15"/>
    <x v="15"/>
    <x v="47"/>
    <x v="0"/>
    <n v="20"/>
    <n v="1"/>
    <n v="20"/>
  </r>
  <r>
    <s v="13/3/2025"/>
    <s v="Edwinnar"/>
    <s v="Female"/>
    <s v="Siusega"/>
    <n v="0"/>
    <s v="Nuu"/>
    <x v="5"/>
    <x v="37"/>
    <x v="37"/>
    <x v="43"/>
    <x v="0"/>
    <n v="10"/>
    <n v="1"/>
    <n v="10"/>
  </r>
  <r>
    <s v="13/3/2025"/>
    <s v="Edwinnar"/>
    <s v="Female"/>
    <s v="Siusega"/>
    <n v="0"/>
    <s v="Nuu"/>
    <x v="5"/>
    <x v="18"/>
    <x v="18"/>
    <x v="19"/>
    <x v="0"/>
    <n v="3"/>
    <n v="1"/>
    <n v="3"/>
  </r>
  <r>
    <s v="14/3/2025"/>
    <s v="Leta"/>
    <s v="Female"/>
    <s v="Malololelei"/>
    <n v="0"/>
    <s v="Nuu"/>
    <x v="5"/>
    <x v="15"/>
    <x v="15"/>
    <x v="47"/>
    <x v="0"/>
    <n v="2"/>
    <n v="1"/>
    <n v="2"/>
  </r>
  <r>
    <s v="14/3/2025"/>
    <s v="Leta"/>
    <s v="Female"/>
    <s v="Malololelei"/>
    <n v="0"/>
    <s v="Nuu"/>
    <x v="4"/>
    <x v="36"/>
    <x v="36"/>
    <x v="42"/>
    <x v="0"/>
    <n v="2"/>
    <n v="1"/>
    <n v="2"/>
  </r>
  <r>
    <s v="14/3/2025"/>
    <s v="Leta"/>
    <s v="Female"/>
    <s v="Malololelei"/>
    <n v="0"/>
    <s v="Nuu"/>
    <x v="5"/>
    <x v="14"/>
    <x v="14"/>
    <x v="14"/>
    <x v="0"/>
    <n v="2"/>
    <n v="1"/>
    <n v="2"/>
  </r>
  <r>
    <s v="14/3/2025"/>
    <s v="Leta"/>
    <s v="Female"/>
    <s v="Malololelei"/>
    <n v="0"/>
    <s v="Nuu"/>
    <x v="5"/>
    <x v="37"/>
    <x v="37"/>
    <x v="43"/>
    <x v="0"/>
    <n v="2"/>
    <n v="1"/>
    <n v="2"/>
  </r>
  <r>
    <s v="14/3/2025"/>
    <s v="Lino Pogai"/>
    <s v="Male"/>
    <s v="Afega"/>
    <n v="0"/>
    <s v="Nuu"/>
    <x v="5"/>
    <x v="23"/>
    <x v="23"/>
    <x v="25"/>
    <x v="0"/>
    <n v="20"/>
    <n v="1"/>
    <n v="20"/>
  </r>
  <r>
    <s v="14/3/2025"/>
    <s v="Vitale"/>
    <s v="Male"/>
    <s v="Vailele"/>
    <n v="7789468"/>
    <s v="Nuu"/>
    <x v="5"/>
    <x v="29"/>
    <x v="29"/>
    <x v="32"/>
    <x v="0"/>
    <n v="5"/>
    <n v="1"/>
    <n v="5"/>
  </r>
  <r>
    <s v="14/3/2025"/>
    <s v="Vitale"/>
    <s v="Male"/>
    <s v="Vailele"/>
    <n v="7789468"/>
    <s v="Nuu"/>
    <x v="5"/>
    <x v="19"/>
    <x v="19"/>
    <x v="20"/>
    <x v="0"/>
    <n v="5"/>
    <n v="1"/>
    <n v="5"/>
  </r>
  <r>
    <s v="14/3/2025"/>
    <s v="Vitale"/>
    <s v="Male"/>
    <s v="Vailele"/>
    <n v="7789468"/>
    <s v="Nuu"/>
    <x v="5"/>
    <x v="14"/>
    <x v="14"/>
    <x v="14"/>
    <x v="0"/>
    <n v="5"/>
    <n v="1"/>
    <n v="5"/>
  </r>
  <r>
    <s v="14/3/2025"/>
    <s v="Vitale"/>
    <s v="Male"/>
    <s v="Vailele"/>
    <n v="7789468"/>
    <s v="Nuu"/>
    <x v="5"/>
    <x v="23"/>
    <x v="23"/>
    <x v="25"/>
    <x v="0"/>
    <n v="15"/>
    <n v="1"/>
    <n v="15"/>
  </r>
  <r>
    <s v="14/3/2025"/>
    <s v="Vitale"/>
    <s v="Male"/>
    <s v="Vailele"/>
    <n v="7789468"/>
    <s v="Nuu"/>
    <x v="4"/>
    <x v="13"/>
    <x v="13"/>
    <x v="13"/>
    <x v="0"/>
    <n v="1"/>
    <n v="1"/>
    <n v="1"/>
  </r>
  <r>
    <s v="14/3/2025"/>
    <s v="Timo"/>
    <s v="Male"/>
    <s v="Talimatau"/>
    <n v="0"/>
    <s v="Nuu"/>
    <x v="4"/>
    <x v="13"/>
    <x v="13"/>
    <x v="13"/>
    <x v="0"/>
    <n v="1"/>
    <n v="1"/>
    <n v="1"/>
  </r>
  <r>
    <s v="14/3/2025"/>
    <s v="Timo"/>
    <s v="Male"/>
    <s v="Talimatau"/>
    <n v="0"/>
    <s v="Nuu"/>
    <x v="5"/>
    <x v="14"/>
    <x v="14"/>
    <x v="14"/>
    <x v="0"/>
    <n v="4"/>
    <n v="1"/>
    <n v="4"/>
  </r>
  <r>
    <s v="14/3/2025"/>
    <s v="Dr Williams"/>
    <s v="Male"/>
    <s v="USP Alafua"/>
    <n v="7107718"/>
    <s v="Nuu"/>
    <x v="5"/>
    <x v="19"/>
    <x v="19"/>
    <x v="20"/>
    <x v="0"/>
    <n v="100"/>
    <n v="1"/>
    <n v="100"/>
  </r>
  <r>
    <s v="14/3/2025"/>
    <s v="Edwina Siosifa"/>
    <s v="Female"/>
    <s v="Siusega"/>
    <n v="7607510"/>
    <s v="Nuu"/>
    <x v="2"/>
    <x v="11"/>
    <x v="11"/>
    <x v="11"/>
    <x v="3"/>
    <n v="20"/>
    <n v="6"/>
    <n v="120"/>
  </r>
  <r>
    <s v="14/3/2025"/>
    <s v="Edwina Siosifa"/>
    <s v="Female"/>
    <s v="Siusega"/>
    <n v="7607510"/>
    <s v="Nuu"/>
    <x v="2"/>
    <x v="2"/>
    <x v="2"/>
    <x v="54"/>
    <x v="0"/>
    <n v="4"/>
    <n v="1"/>
    <n v="4"/>
  </r>
  <r>
    <s v="14/3/2025"/>
    <s v="Edwina Siosifa"/>
    <s v="Female"/>
    <s v="Siusega"/>
    <n v="7607510"/>
    <s v="Nuu"/>
    <x v="2"/>
    <x v="16"/>
    <x v="16"/>
    <x v="17"/>
    <x v="0"/>
    <n v="4"/>
    <n v="1"/>
    <n v="4"/>
  </r>
  <r>
    <s v="17/3/2025"/>
    <s v="MaryJane"/>
    <s v="Female"/>
    <s v="Tafitoala"/>
    <n v="7247710"/>
    <s v="Nuu"/>
    <x v="5"/>
    <x v="29"/>
    <x v="29"/>
    <x v="32"/>
    <x v="0"/>
    <n v="2"/>
    <n v="1"/>
    <n v="2"/>
  </r>
  <r>
    <s v="17/3/2025"/>
    <s v="MaryJane"/>
    <s v="Female"/>
    <s v="Tafitoala"/>
    <n v="7247710"/>
    <s v="Nuu"/>
    <x v="5"/>
    <x v="14"/>
    <x v="14"/>
    <x v="14"/>
    <x v="0"/>
    <n v="2"/>
    <n v="1"/>
    <n v="2"/>
  </r>
  <r>
    <s v="17/3/2025"/>
    <s v="MaryJane"/>
    <s v="Female"/>
    <s v="Tafitoala"/>
    <n v="7247710"/>
    <s v="Nuu"/>
    <x v="5"/>
    <x v="24"/>
    <x v="24"/>
    <x v="26"/>
    <x v="4"/>
    <n v="3"/>
    <n v="1"/>
    <n v="3"/>
  </r>
  <r>
    <s v="17/3/2025"/>
    <s v="MaryJane"/>
    <s v="Female"/>
    <s v="Tafitoala"/>
    <n v="7247710"/>
    <s v="Nuu"/>
    <x v="5"/>
    <x v="15"/>
    <x v="15"/>
    <x v="47"/>
    <x v="0"/>
    <n v="2"/>
    <n v="1"/>
    <n v="2"/>
  </r>
  <r>
    <s v="17/3/2025"/>
    <s v="MaryJane"/>
    <s v="Female"/>
    <s v="Tafitoala"/>
    <n v="7247710"/>
    <s v="Nuu"/>
    <x v="5"/>
    <x v="25"/>
    <x v="25"/>
    <x v="27"/>
    <x v="0"/>
    <n v="2"/>
    <n v="1"/>
    <n v="2"/>
  </r>
  <r>
    <s v="17/3/2025"/>
    <s v="MaryJane"/>
    <s v="Female"/>
    <s v="Tafitoala"/>
    <n v="7247710"/>
    <s v="Nuu"/>
    <x v="5"/>
    <x v="18"/>
    <x v="18"/>
    <x v="19"/>
    <x v="0"/>
    <n v="2"/>
    <n v="1"/>
    <n v="2"/>
  </r>
  <r>
    <s v="17/3/2025"/>
    <s v="MaryJane"/>
    <s v="Female"/>
    <s v="Tafitoala"/>
    <n v="7247710"/>
    <s v="Nuu"/>
    <x v="5"/>
    <x v="37"/>
    <x v="37"/>
    <x v="43"/>
    <x v="0"/>
    <n v="2"/>
    <n v="1"/>
    <n v="2"/>
  </r>
  <r>
    <s v="17/3/2025"/>
    <s v="Siaki"/>
    <s v="Male"/>
    <s v="Toamua"/>
    <n v="0"/>
    <s v="Nuu"/>
    <x v="5"/>
    <x v="14"/>
    <x v="14"/>
    <x v="14"/>
    <x v="0"/>
    <n v="20"/>
    <n v="1"/>
    <n v="20"/>
  </r>
  <r>
    <s v="17/3/2025"/>
    <s v="Siaki"/>
    <s v="Male"/>
    <s v="Toamua"/>
    <n v="0"/>
    <s v="Nuu"/>
    <x v="5"/>
    <x v="24"/>
    <x v="24"/>
    <x v="26"/>
    <x v="4"/>
    <n v="6"/>
    <n v="1"/>
    <n v="6"/>
  </r>
  <r>
    <s v="17/3/2025"/>
    <s v="Siaki"/>
    <s v="Male"/>
    <s v="Toamua"/>
    <n v="0"/>
    <s v="Nuu"/>
    <x v="5"/>
    <x v="15"/>
    <x v="15"/>
    <x v="47"/>
    <x v="0"/>
    <n v="10"/>
    <n v="1"/>
    <n v="10"/>
  </r>
  <r>
    <s v="17/3/2025"/>
    <s v="Tiumalu"/>
    <s v="Male"/>
    <s v="Satuimalufilufi"/>
    <n v="0"/>
    <s v="Nuu"/>
    <x v="5"/>
    <x v="19"/>
    <x v="19"/>
    <x v="55"/>
    <x v="0"/>
    <n v="40"/>
    <n v="1"/>
    <n v="40"/>
  </r>
  <r>
    <s v="17/3/2025"/>
    <s v="Tiumalu"/>
    <s v="Male"/>
    <s v="Satuimalufilufi"/>
    <n v="0"/>
    <s v="Nuu"/>
    <x v="5"/>
    <x v="15"/>
    <x v="15"/>
    <x v="47"/>
    <x v="0"/>
    <n v="20"/>
    <n v="1"/>
    <n v="20"/>
  </r>
  <r>
    <s v="17/3/2025"/>
    <s v="Fetaui Pulusi"/>
    <s v="Male"/>
    <s v="Aleisa"/>
    <n v="0"/>
    <s v="Nuu"/>
    <x v="5"/>
    <x v="20"/>
    <x v="20"/>
    <x v="21"/>
    <x v="2"/>
    <n v="12"/>
    <n v="13"/>
    <n v="156"/>
  </r>
  <r>
    <s v="17/3/2025"/>
    <s v="Maria"/>
    <s v="Female"/>
    <s v="Lotofaga"/>
    <n v="0"/>
    <s v="Nuu"/>
    <x v="5"/>
    <x v="19"/>
    <x v="19"/>
    <x v="55"/>
    <x v="0"/>
    <n v="30"/>
    <n v="1"/>
    <n v="30"/>
  </r>
  <r>
    <s v="17/3/2025"/>
    <s v="Maria"/>
    <s v="Female"/>
    <s v="Lotofaga"/>
    <n v="0"/>
    <s v="Nuu"/>
    <x v="5"/>
    <x v="15"/>
    <x v="15"/>
    <x v="47"/>
    <x v="0"/>
    <n v="10"/>
    <n v="1"/>
    <n v="10"/>
  </r>
  <r>
    <s v="17/3/2025"/>
    <s v="Maryjane"/>
    <s v="Female"/>
    <s v="Tafitoala"/>
    <n v="7247710"/>
    <s v="Nuu"/>
    <x v="2"/>
    <x v="6"/>
    <x v="6"/>
    <x v="16"/>
    <x v="7"/>
    <n v="1"/>
    <n v="6"/>
    <n v="6"/>
  </r>
  <r>
    <s v="17/3/2025"/>
    <s v="Maryjane"/>
    <s v="Female"/>
    <s v="Tafitoala"/>
    <n v="7247710"/>
    <s v="Nuu"/>
    <x v="2"/>
    <x v="11"/>
    <x v="11"/>
    <x v="11"/>
    <x v="3"/>
    <n v="1"/>
    <n v="6"/>
    <n v="6"/>
  </r>
  <r>
    <s v="18/3/2025"/>
    <s v="Fata"/>
    <s v="Male"/>
    <s v="Moataa"/>
    <n v="0"/>
    <s v="Nuu"/>
    <x v="5"/>
    <x v="18"/>
    <x v="18"/>
    <x v="19"/>
    <x v="0"/>
    <n v="5"/>
    <n v="1"/>
    <n v="5"/>
  </r>
  <r>
    <s v="18/3/2025"/>
    <s v="Fata"/>
    <s v="Male"/>
    <s v="Moataa"/>
    <n v="0"/>
    <s v="Nuu"/>
    <x v="5"/>
    <x v="23"/>
    <x v="23"/>
    <x v="25"/>
    <x v="0"/>
    <n v="10"/>
    <n v="1"/>
    <n v="10"/>
  </r>
  <r>
    <s v="18/3/2025"/>
    <s v="Fata"/>
    <s v="Male"/>
    <s v="Moataa"/>
    <n v="0"/>
    <s v="Nuu"/>
    <x v="5"/>
    <x v="14"/>
    <x v="14"/>
    <x v="14"/>
    <x v="0"/>
    <n v="20"/>
    <n v="1"/>
    <n v="20"/>
  </r>
  <r>
    <s v="18/3/2025"/>
    <s v="Tilomai"/>
    <s v="Female"/>
    <s v="Faleula"/>
    <n v="0"/>
    <s v="Nuu"/>
    <x v="5"/>
    <x v="29"/>
    <x v="29"/>
    <x v="32"/>
    <x v="0"/>
    <n v="10"/>
    <n v="1"/>
    <n v="10"/>
  </r>
  <r>
    <s v="18/3/2025"/>
    <s v="Tilomai"/>
    <s v="Female"/>
    <s v="Faleula"/>
    <n v="0"/>
    <s v="Nuu"/>
    <x v="5"/>
    <x v="14"/>
    <x v="14"/>
    <x v="14"/>
    <x v="0"/>
    <n v="10"/>
    <n v="1"/>
    <n v="10"/>
  </r>
  <r>
    <s v="18/3/2025"/>
    <s v="Tilomai"/>
    <s v="Female"/>
    <s v="Faleula"/>
    <n v="0"/>
    <s v="Nuu"/>
    <x v="4"/>
    <x v="13"/>
    <x v="13"/>
    <x v="13"/>
    <x v="0"/>
    <n v="5"/>
    <n v="1"/>
    <n v="5"/>
  </r>
  <r>
    <s v="18/3/2025"/>
    <s v="Ligi"/>
    <s v="Female"/>
    <s v="Vaitele"/>
    <n v="0"/>
    <s v="Nuu"/>
    <x v="5"/>
    <x v="29"/>
    <x v="29"/>
    <x v="32"/>
    <x v="0"/>
    <n v="10"/>
    <n v="1"/>
    <n v="10"/>
  </r>
  <r>
    <s v="18/3/2025"/>
    <s v="Ligi"/>
    <s v="Female"/>
    <s v="Vaitele"/>
    <n v="0"/>
    <s v="Nuu"/>
    <x v="5"/>
    <x v="23"/>
    <x v="23"/>
    <x v="25"/>
    <x v="0"/>
    <n v="4"/>
    <n v="1"/>
    <n v="4"/>
  </r>
  <r>
    <s v="18/3/2025"/>
    <s v="Rosa"/>
    <s v="Female"/>
    <s v="Apia"/>
    <n v="7793739"/>
    <s v="Nuu"/>
    <x v="5"/>
    <x v="15"/>
    <x v="15"/>
    <x v="47"/>
    <x v="0"/>
    <n v="20"/>
    <n v="1"/>
    <n v="20"/>
  </r>
  <r>
    <s v="18/3/2025"/>
    <s v="Rosa"/>
    <s v="Female"/>
    <s v="Apia"/>
    <n v="7793739"/>
    <s v="Nuu"/>
    <x v="5"/>
    <x v="14"/>
    <x v="14"/>
    <x v="14"/>
    <x v="0"/>
    <n v="20"/>
    <n v="1"/>
    <n v="20"/>
  </r>
  <r>
    <s v="18/3/2025"/>
    <s v="Rosa"/>
    <s v="Female"/>
    <s v="Apia"/>
    <n v="7793739"/>
    <s v="Nuu"/>
    <x v="5"/>
    <x v="20"/>
    <x v="20"/>
    <x v="21"/>
    <x v="2"/>
    <n v="6"/>
    <n v="13"/>
    <n v="78"/>
  </r>
  <r>
    <s v="18/3/2025"/>
    <s v="Rosa"/>
    <s v="Female"/>
    <s v="Apia"/>
    <n v="7793739"/>
    <s v="Nuu"/>
    <x v="5"/>
    <x v="19"/>
    <x v="19"/>
    <x v="55"/>
    <x v="0"/>
    <n v="30"/>
    <n v="1"/>
    <n v="30"/>
  </r>
  <r>
    <s v="18/3/2025"/>
    <s v="Rosa"/>
    <s v="Female"/>
    <s v="Apia"/>
    <n v="7793739"/>
    <s v="Nuu"/>
    <x v="5"/>
    <x v="25"/>
    <x v="25"/>
    <x v="27"/>
    <x v="0"/>
    <n v="30"/>
    <n v="1"/>
    <n v="30"/>
  </r>
  <r>
    <s v="18/3/2025"/>
    <s v="Rosa"/>
    <s v="Female"/>
    <s v="Apia"/>
    <n v="7793739"/>
    <s v="Nuu"/>
    <x v="5"/>
    <x v="24"/>
    <x v="24"/>
    <x v="26"/>
    <x v="4"/>
    <n v="5"/>
    <n v="1"/>
    <n v="5"/>
  </r>
  <r>
    <s v="18/3/2025"/>
    <s v="Siona Tane"/>
    <s v="Male"/>
    <s v="USP Alafua"/>
    <n v="0"/>
    <s v="Nuu"/>
    <x v="5"/>
    <x v="20"/>
    <x v="20"/>
    <x v="21"/>
    <x v="2"/>
    <n v="3"/>
    <n v="13"/>
    <n v="39"/>
  </r>
  <r>
    <s v="18/3/2025"/>
    <s v="Poutoa"/>
    <s v="Male"/>
    <s v="Eva"/>
    <n v="0"/>
    <s v="Nuu"/>
    <x v="5"/>
    <x v="24"/>
    <x v="24"/>
    <x v="26"/>
    <x v="4"/>
    <n v="100"/>
    <n v="1"/>
    <n v="100"/>
  </r>
  <r>
    <s v="18/3/2025"/>
    <s v="Annehe"/>
    <s v="Female"/>
    <s v="Aleisa"/>
    <n v="0"/>
    <s v="Nuu"/>
    <x v="4"/>
    <x v="35"/>
    <x v="35"/>
    <x v="40"/>
    <x v="0"/>
    <n v="2"/>
    <n v="1"/>
    <n v="2"/>
  </r>
  <r>
    <s v="18/3/2025"/>
    <s v="Annehe"/>
    <s v="Female"/>
    <s v="Aleisa"/>
    <n v="0"/>
    <s v="Nuu"/>
    <x v="5"/>
    <x v="15"/>
    <x v="15"/>
    <x v="47"/>
    <x v="0"/>
    <n v="2"/>
    <n v="1"/>
    <n v="2"/>
  </r>
  <r>
    <s v="18/3/2025"/>
    <s v="Annehe"/>
    <s v="Female"/>
    <s v="Aleisa"/>
    <n v="0"/>
    <s v="Nuu"/>
    <x v="4"/>
    <x v="13"/>
    <x v="13"/>
    <x v="13"/>
    <x v="0"/>
    <n v="1"/>
    <n v="1"/>
    <n v="1"/>
  </r>
  <r>
    <s v="18/3/2025"/>
    <s v="Annehe"/>
    <s v="Female"/>
    <s v="Aleisa"/>
    <n v="0"/>
    <s v="Nuu"/>
    <x v="4"/>
    <x v="36"/>
    <x v="36"/>
    <x v="42"/>
    <x v="0"/>
    <n v="1"/>
    <n v="1"/>
    <n v="1"/>
  </r>
  <r>
    <s v="18/3/2025"/>
    <s v="Annehe"/>
    <s v="Female"/>
    <s v="Aleisa"/>
    <n v="0"/>
    <s v="Nuu"/>
    <x v="5"/>
    <x v="19"/>
    <x v="19"/>
    <x v="55"/>
    <x v="0"/>
    <n v="1"/>
    <n v="1"/>
    <n v="1"/>
  </r>
  <r>
    <s v="18/3/2025"/>
    <s v="Annehe"/>
    <s v="Female"/>
    <s v="Aleisa"/>
    <n v="0"/>
    <s v="Nuu"/>
    <x v="5"/>
    <x v="24"/>
    <x v="24"/>
    <x v="26"/>
    <x v="4"/>
    <n v="1"/>
    <n v="1"/>
    <n v="1"/>
  </r>
  <r>
    <s v="18/3/2025"/>
    <s v="Ui"/>
    <s v="Male"/>
    <s v="Fagalii"/>
    <n v="0"/>
    <s v="Nuu"/>
    <x v="5"/>
    <x v="15"/>
    <x v="15"/>
    <x v="47"/>
    <x v="0"/>
    <n v="5"/>
    <n v="1"/>
    <n v="5"/>
  </r>
  <r>
    <s v="18/3/2025"/>
    <s v="Ui"/>
    <s v="Male"/>
    <s v="Fagalii"/>
    <n v="0"/>
    <s v="Nuu"/>
    <x v="5"/>
    <x v="19"/>
    <x v="19"/>
    <x v="55"/>
    <x v="0"/>
    <n v="5"/>
    <n v="1"/>
    <n v="5"/>
  </r>
  <r>
    <s v="18/3/2025"/>
    <s v="Ui"/>
    <s v="Male"/>
    <s v="Fagalii"/>
    <n v="0"/>
    <s v="Nuu"/>
    <x v="5"/>
    <x v="23"/>
    <x v="23"/>
    <x v="25"/>
    <x v="0"/>
    <n v="5"/>
    <n v="1"/>
    <n v="5"/>
  </r>
  <r>
    <s v="18/3/2025"/>
    <s v="Ui"/>
    <s v="Male"/>
    <s v="Fagalii"/>
    <n v="0"/>
    <s v="Nuu"/>
    <x v="5"/>
    <x v="24"/>
    <x v="24"/>
    <x v="26"/>
    <x v="4"/>
    <n v="5"/>
    <n v="1"/>
    <n v="5"/>
  </r>
  <r>
    <s v="18/3/2025"/>
    <s v="Ui"/>
    <s v="Male"/>
    <s v="Fagalii"/>
    <n v="0"/>
    <s v="Nuu"/>
    <x v="5"/>
    <x v="37"/>
    <x v="37"/>
    <x v="43"/>
    <x v="0"/>
    <n v="2"/>
    <n v="1"/>
    <n v="2"/>
  </r>
  <r>
    <s v="18/3/2025"/>
    <s v="Tua Pio"/>
    <s v="Male"/>
    <s v="Vaitele"/>
    <n v="0"/>
    <s v="Nuu"/>
    <x v="2"/>
    <x v="6"/>
    <x v="6"/>
    <x v="16"/>
    <x v="7"/>
    <n v="1"/>
    <n v="6"/>
    <n v="6"/>
  </r>
  <r>
    <s v="18/3/2025"/>
    <s v="Tua Pio"/>
    <s v="Male"/>
    <s v="Vaitele"/>
    <n v="0"/>
    <s v="Nuu"/>
    <x v="2"/>
    <x v="3"/>
    <x v="3"/>
    <x v="52"/>
    <x v="0"/>
    <n v="3"/>
    <n v="1"/>
    <n v="3"/>
  </r>
  <r>
    <s v="18/3/2025"/>
    <s v="Kurene"/>
    <s v="Male"/>
    <s v="Luatuanuu"/>
    <n v="7632311"/>
    <s v="Nuu"/>
    <x v="2"/>
    <x v="27"/>
    <x v="27"/>
    <x v="29"/>
    <x v="0"/>
    <n v="1"/>
    <n v="1"/>
    <n v="1"/>
  </r>
  <r>
    <s v="18/3/2025"/>
    <s v="Kurene"/>
    <s v="Male"/>
    <s v="Luatuanuu"/>
    <n v="7632311"/>
    <s v="Nuu"/>
    <x v="2"/>
    <x v="33"/>
    <x v="33"/>
    <x v="36"/>
    <x v="0"/>
    <n v="1"/>
    <n v="1"/>
    <n v="1"/>
  </r>
  <r>
    <s v="18/3/2025"/>
    <s v="Kurene"/>
    <s v="Male"/>
    <s v="Luatuanuu"/>
    <n v="7632311"/>
    <s v="Nuu"/>
    <x v="2"/>
    <x v="39"/>
    <x v="39"/>
    <x v="50"/>
    <x v="0"/>
    <n v="1"/>
    <n v="1"/>
    <n v="1"/>
  </r>
  <r>
    <s v="18/3/2025"/>
    <s v="Kurene"/>
    <s v="Male"/>
    <s v="Luatuanuu"/>
    <n v="7632311"/>
    <s v="Nuu"/>
    <x v="2"/>
    <x v="11"/>
    <x v="11"/>
    <x v="11"/>
    <x v="3"/>
    <n v="1"/>
    <n v="6"/>
    <n v="6"/>
  </r>
  <r>
    <s v="18/3/2025"/>
    <s v="Kurene"/>
    <s v="Male"/>
    <s v="Luatuanuu"/>
    <n v="7632311"/>
    <s v="Nuu"/>
    <x v="2"/>
    <x v="3"/>
    <x v="3"/>
    <x v="52"/>
    <x v="0"/>
    <n v="2"/>
    <n v="1"/>
    <n v="2"/>
  </r>
  <r>
    <s v="18/3/2025"/>
    <s v="Kurene"/>
    <s v="Male"/>
    <s v="Luatuanuu"/>
    <n v="7632311"/>
    <s v="Nuu"/>
    <x v="2"/>
    <x v="16"/>
    <x v="16"/>
    <x v="17"/>
    <x v="0"/>
    <n v="1"/>
    <n v="1"/>
    <n v="1"/>
  </r>
  <r>
    <s v="18/3/2025"/>
    <s v="Tilomai"/>
    <s v="Female"/>
    <s v="Faleula"/>
    <n v="0"/>
    <s v="Nuu"/>
    <x v="2"/>
    <x v="6"/>
    <x v="6"/>
    <x v="16"/>
    <x v="7"/>
    <n v="4"/>
    <n v="6"/>
    <n v="24"/>
  </r>
  <r>
    <s v="18/3/2025"/>
    <s v="Tilomai"/>
    <s v="Female"/>
    <s v="Faleula"/>
    <n v="0"/>
    <s v="Nuu"/>
    <x v="2"/>
    <x v="3"/>
    <x v="3"/>
    <x v="52"/>
    <x v="0"/>
    <n v="4"/>
    <n v="1"/>
    <n v="4"/>
  </r>
  <r>
    <s v="19/3/2025"/>
    <s v="Rosa"/>
    <s v="Female"/>
    <s v="Apia"/>
    <n v="0"/>
    <s v="Nuu"/>
    <x v="5"/>
    <x v="18"/>
    <x v="18"/>
    <x v="19"/>
    <x v="0"/>
    <n v="5"/>
    <n v="1"/>
    <n v="5"/>
  </r>
  <r>
    <s v="19/3/2025"/>
    <s v="Rosa"/>
    <s v="Female"/>
    <s v="Apia"/>
    <n v="0"/>
    <s v="Nuu"/>
    <x v="5"/>
    <x v="15"/>
    <x v="15"/>
    <x v="47"/>
    <x v="0"/>
    <n v="20"/>
    <n v="1"/>
    <n v="20"/>
  </r>
  <r>
    <s v="19/3/2025"/>
    <s v="Edwin"/>
    <s v="Male"/>
    <s v="Toamua"/>
    <n v="7732280"/>
    <s v="Nuu"/>
    <x v="5"/>
    <x v="14"/>
    <x v="14"/>
    <x v="14"/>
    <x v="0"/>
    <n v="17"/>
    <n v="1"/>
    <n v="17"/>
  </r>
  <r>
    <s v="19/3/2025"/>
    <s v="Edwin"/>
    <s v="Male"/>
    <s v="Toamua"/>
    <n v="7732280"/>
    <s v="Nuu"/>
    <x v="5"/>
    <x v="20"/>
    <x v="20"/>
    <x v="21"/>
    <x v="2"/>
    <n v="1"/>
    <n v="13"/>
    <n v="13"/>
  </r>
  <r>
    <s v="19/3/2025"/>
    <s v="Ana"/>
    <s v="Female"/>
    <s v="Tiapapata"/>
    <n v="0"/>
    <s v="Nuu"/>
    <x v="5"/>
    <x v="23"/>
    <x v="23"/>
    <x v="25"/>
    <x v="0"/>
    <n v="80"/>
    <n v="1"/>
    <n v="1"/>
  </r>
  <r>
    <s v="19/3/2025"/>
    <s v="Ana"/>
    <s v="Female"/>
    <s v="Tiapapata"/>
    <n v="0"/>
    <s v="Nuu"/>
    <x v="5"/>
    <x v="14"/>
    <x v="14"/>
    <x v="14"/>
    <x v="0"/>
    <n v="60"/>
    <n v="1"/>
    <n v="60"/>
  </r>
  <r>
    <s v="19/3/2025"/>
    <s v="Ana"/>
    <s v="Female"/>
    <s v="Tiapapata"/>
    <n v="0"/>
    <s v="Nuu"/>
    <x v="5"/>
    <x v="19"/>
    <x v="19"/>
    <x v="55"/>
    <x v="0"/>
    <n v="20"/>
    <n v="1"/>
    <n v="20"/>
  </r>
  <r>
    <s v="19/3/2025"/>
    <s v="Ana"/>
    <s v="Female"/>
    <s v="Tiapapata"/>
    <n v="0"/>
    <s v="Nuu"/>
    <x v="5"/>
    <x v="15"/>
    <x v="15"/>
    <x v="47"/>
    <x v="0"/>
    <n v="60"/>
    <n v="1"/>
    <n v="60"/>
  </r>
  <r>
    <s v="19/3/2025"/>
    <s v="Eteuati"/>
    <s v="Male"/>
    <s v="Pesega"/>
    <n v="7512252"/>
    <s v="Nuu"/>
    <x v="5"/>
    <x v="14"/>
    <x v="14"/>
    <x v="14"/>
    <x v="0"/>
    <n v="10"/>
    <n v="1"/>
    <n v="10"/>
  </r>
  <r>
    <s v="19/3/2025"/>
    <s v="Eteuati"/>
    <s v="Male"/>
    <s v="Pesega"/>
    <n v="7512252"/>
    <s v="Nuu"/>
    <x v="5"/>
    <x v="15"/>
    <x v="15"/>
    <x v="47"/>
    <x v="0"/>
    <n v="15"/>
    <n v="1"/>
    <n v="15"/>
  </r>
  <r>
    <s v="19/3/2025"/>
    <s v="Rosalia"/>
    <s v="Female"/>
    <s v="Aleisa"/>
    <n v="0"/>
    <s v="Nuu"/>
    <x v="5"/>
    <x v="29"/>
    <x v="29"/>
    <x v="32"/>
    <x v="0"/>
    <n v="10"/>
    <n v="1"/>
    <n v="10"/>
  </r>
  <r>
    <s v="19/3/2025"/>
    <s v="Rosalia"/>
    <s v="Female"/>
    <s v="Aleisa"/>
    <n v="0"/>
    <s v="Nuu"/>
    <x v="5"/>
    <x v="14"/>
    <x v="14"/>
    <x v="14"/>
    <x v="0"/>
    <n v="5"/>
    <n v="1"/>
    <n v="5"/>
  </r>
  <r>
    <s v="19/3/2025"/>
    <s v="Rosalia"/>
    <s v="Female"/>
    <s v="Aleisa"/>
    <n v="0"/>
    <s v="Nuu"/>
    <x v="5"/>
    <x v="15"/>
    <x v="15"/>
    <x v="47"/>
    <x v="0"/>
    <n v="7"/>
    <n v="1"/>
    <n v="7"/>
  </r>
  <r>
    <s v="19/3/2025"/>
    <s v="Rosalia"/>
    <s v="Female"/>
    <s v="Aleisa"/>
    <n v="0"/>
    <s v="Nuu"/>
    <x v="5"/>
    <x v="19"/>
    <x v="19"/>
    <x v="55"/>
    <x v="0"/>
    <n v="7"/>
    <n v="1"/>
    <n v="7"/>
  </r>
  <r>
    <s v="19/3/2025"/>
    <s v="Aniva"/>
    <s v="Female"/>
    <s v="Siusega"/>
    <n v="7287737"/>
    <s v="Nuu"/>
    <x v="4"/>
    <x v="13"/>
    <x v="13"/>
    <x v="13"/>
    <x v="0"/>
    <n v="10"/>
    <n v="1"/>
    <n v="10"/>
  </r>
  <r>
    <s v="19/3/2025"/>
    <s v="Aniva"/>
    <s v="Female"/>
    <s v="Siusega"/>
    <n v="7287737"/>
    <s v="Nuu"/>
    <x v="5"/>
    <x v="29"/>
    <x v="29"/>
    <x v="32"/>
    <x v="0"/>
    <n v="10"/>
    <n v="1"/>
    <n v="10"/>
  </r>
  <r>
    <s v="19/3/2025"/>
    <s v="Aniva"/>
    <s v="Female"/>
    <s v="Siusega"/>
    <n v="7287737"/>
    <s v="Nuu"/>
    <x v="5"/>
    <x v="18"/>
    <x v="18"/>
    <x v="19"/>
    <x v="0"/>
    <n v="5"/>
    <n v="1"/>
    <n v="5"/>
  </r>
  <r>
    <s v="19/3/2025"/>
    <s v="Aniva"/>
    <s v="Female"/>
    <s v="Siusega"/>
    <n v="7287737"/>
    <s v="Nuu"/>
    <x v="5"/>
    <x v="24"/>
    <x v="24"/>
    <x v="56"/>
    <x v="0"/>
    <n v="10"/>
    <n v="1"/>
    <n v="10"/>
  </r>
  <r>
    <s v="19/3/2025"/>
    <s v="Aniva"/>
    <s v="Female"/>
    <s v="Siusega"/>
    <n v="0"/>
    <s v="Nuu"/>
    <x v="2"/>
    <x v="11"/>
    <x v="11"/>
    <x v="11"/>
    <x v="3"/>
    <n v="5"/>
    <n v="6"/>
    <n v="30"/>
  </r>
  <r>
    <s v="19/3/2025"/>
    <s v="Aniva"/>
    <s v="Female"/>
    <s v="Siusega"/>
    <n v="0"/>
    <s v="Nuu"/>
    <x v="2"/>
    <x v="6"/>
    <x v="6"/>
    <x v="16"/>
    <x v="7"/>
    <n v="5"/>
    <n v="6"/>
    <n v="30"/>
  </r>
  <r>
    <s v="19/3/2025"/>
    <s v="Aniva"/>
    <s v="Female"/>
    <s v="Siusega"/>
    <n v="0"/>
    <s v="Nuu"/>
    <x v="2"/>
    <x v="10"/>
    <x v="10"/>
    <x v="10"/>
    <x v="0"/>
    <n v="5"/>
    <n v="1"/>
    <n v="5"/>
  </r>
  <r>
    <s v="20/3/2025"/>
    <s v="Paia"/>
    <s v="Female"/>
    <s v="Moamoa"/>
    <n v="7585835"/>
    <s v="Nuu"/>
    <x v="5"/>
    <x v="25"/>
    <x v="25"/>
    <x v="27"/>
    <x v="0"/>
    <n v="10"/>
    <n v="1"/>
    <n v="10"/>
  </r>
  <r>
    <s v="20/3/2025"/>
    <s v="Paia"/>
    <s v="Female"/>
    <s v="Moamoa"/>
    <n v="7585835"/>
    <s v="Nuu"/>
    <x v="5"/>
    <x v="24"/>
    <x v="24"/>
    <x v="56"/>
    <x v="0"/>
    <n v="2"/>
    <n v="1"/>
    <n v="2"/>
  </r>
  <r>
    <s v="20/3/2025"/>
    <s v="Paia"/>
    <s v="Female"/>
    <s v="Moamoa"/>
    <n v="7585835"/>
    <s v="Nuu"/>
    <x v="5"/>
    <x v="19"/>
    <x v="19"/>
    <x v="55"/>
    <x v="0"/>
    <n v="8"/>
    <n v="1"/>
    <n v="8"/>
  </r>
  <r>
    <s v="20/3/2025"/>
    <s v="Tauiliili"/>
    <s v="Male"/>
    <s v="Vailoa"/>
    <n v="7612277"/>
    <s v="Nuu"/>
    <x v="5"/>
    <x v="14"/>
    <x v="14"/>
    <x v="14"/>
    <x v="0"/>
    <n v="10"/>
    <n v="1"/>
    <n v="10"/>
  </r>
  <r>
    <s v="20/3/2025"/>
    <s v="Tauiliili"/>
    <s v="Male"/>
    <s v="Vailoa"/>
    <n v="7612277"/>
    <s v="Nuu"/>
    <x v="4"/>
    <x v="13"/>
    <x v="13"/>
    <x v="13"/>
    <x v="0"/>
    <n v="1"/>
    <n v="1"/>
    <n v="3"/>
  </r>
  <r>
    <s v="20/3/2025"/>
    <s v="Lui"/>
    <s v="Male"/>
    <s v="Faatoia"/>
    <n v="7573356"/>
    <s v="Nuu"/>
    <x v="5"/>
    <x v="24"/>
    <x v="24"/>
    <x v="26"/>
    <x v="4"/>
    <n v="10"/>
    <n v="1"/>
    <n v="10"/>
  </r>
  <r>
    <s v="20/3/2025"/>
    <s v="Lui"/>
    <s v="Male"/>
    <s v="Faatoia"/>
    <n v="7573356"/>
    <s v="Nuu"/>
    <x v="5"/>
    <x v="14"/>
    <x v="14"/>
    <x v="14"/>
    <x v="0"/>
    <n v="10"/>
    <n v="1"/>
    <n v="10"/>
  </r>
  <r>
    <s v="20/3/2025"/>
    <s v="Paul"/>
    <s v="Male"/>
    <s v="Vaoala"/>
    <n v="7604828"/>
    <s v="Nuu"/>
    <x v="5"/>
    <x v="37"/>
    <x v="37"/>
    <x v="57"/>
    <x v="0"/>
    <n v="4"/>
    <n v="1"/>
    <n v="4"/>
  </r>
  <r>
    <s v="20/3/2025"/>
    <s v="Paul"/>
    <s v="Male"/>
    <s v="Vaoala"/>
    <n v="7604828"/>
    <s v="Nuu"/>
    <x v="5"/>
    <x v="23"/>
    <x v="23"/>
    <x v="25"/>
    <x v="0"/>
    <n v="1"/>
    <n v="1"/>
    <n v="1"/>
  </r>
  <r>
    <s v="20/3/2025"/>
    <s v="Paul"/>
    <s v="Male"/>
    <s v="Vaoala"/>
    <n v="7604828"/>
    <s v="Nuu"/>
    <x v="4"/>
    <x v="13"/>
    <x v="13"/>
    <x v="13"/>
    <x v="0"/>
    <n v="3"/>
    <n v="1"/>
    <n v="3"/>
  </r>
  <r>
    <s v="20/3/2025"/>
    <s v="Paul"/>
    <s v="Male"/>
    <s v="Vaoala"/>
    <n v="7604828"/>
    <s v="Nuu"/>
    <x v="4"/>
    <x v="35"/>
    <x v="35"/>
    <x v="40"/>
    <x v="0"/>
    <n v="4"/>
    <n v="1"/>
    <n v="4"/>
  </r>
  <r>
    <s v="20/3/2025"/>
    <s v="Paul"/>
    <s v="Male"/>
    <s v="Vaoala"/>
    <n v="7604828"/>
    <s v="Nuu"/>
    <x v="5"/>
    <x v="14"/>
    <x v="14"/>
    <x v="14"/>
    <x v="0"/>
    <n v="2"/>
    <n v="1"/>
    <n v="2"/>
  </r>
  <r>
    <s v="20/3/2025"/>
    <s v="Paul"/>
    <s v="Male"/>
    <s v="Vaoala"/>
    <n v="7604828"/>
    <s v="Nuu"/>
    <x v="5"/>
    <x v="18"/>
    <x v="18"/>
    <x v="19"/>
    <x v="0"/>
    <n v="2"/>
    <n v="1"/>
    <n v="2"/>
  </r>
  <r>
    <s v="20/3/2025"/>
    <s v="Paul"/>
    <s v="Male"/>
    <s v="Vaoala"/>
    <n v="7604828"/>
    <s v="Nuu"/>
    <x v="5"/>
    <x v="19"/>
    <x v="19"/>
    <x v="55"/>
    <x v="0"/>
    <n v="4"/>
    <n v="1"/>
    <n v="4"/>
  </r>
  <r>
    <s v="20/3/2025"/>
    <s v="Patau Vee"/>
    <s v="Male"/>
    <s v="Vaimoso"/>
    <n v="7750244"/>
    <s v="Nuu"/>
    <x v="5"/>
    <x v="23"/>
    <x v="23"/>
    <x v="25"/>
    <x v="0"/>
    <n v="20"/>
    <n v="1"/>
    <n v="20"/>
  </r>
  <r>
    <s v="20/3/2025"/>
    <s v="Patau Vee"/>
    <s v="Male"/>
    <s v="Vaimoso"/>
    <n v="7750244"/>
    <s v="Nuu"/>
    <x v="5"/>
    <x v="31"/>
    <x v="31"/>
    <x v="34"/>
    <x v="0"/>
    <n v="20"/>
    <n v="1"/>
    <n v="20"/>
  </r>
  <r>
    <s v="20/3/2025"/>
    <s v="Samuelu"/>
    <s v="Male"/>
    <s v="Tafaigata"/>
    <n v="7372272"/>
    <s v="Nuu"/>
    <x v="4"/>
    <x v="36"/>
    <x v="36"/>
    <x v="42"/>
    <x v="0"/>
    <n v="5"/>
    <n v="1"/>
    <n v="5"/>
  </r>
  <r>
    <s v="20/3/2025"/>
    <s v="Samuelu"/>
    <s v="Male"/>
    <s v="Tafaigata"/>
    <n v="7372272"/>
    <s v="Nuu"/>
    <x v="5"/>
    <x v="15"/>
    <x v="15"/>
    <x v="47"/>
    <x v="0"/>
    <n v="3"/>
    <n v="1"/>
    <n v="3"/>
  </r>
  <r>
    <s v="20/3/2025"/>
    <s v="Samuelu"/>
    <s v="Male"/>
    <s v="Tafaigata"/>
    <n v="7372272"/>
    <s v="Nuu"/>
    <x v="5"/>
    <x v="18"/>
    <x v="18"/>
    <x v="19"/>
    <x v="0"/>
    <n v="2"/>
    <n v="1"/>
    <n v="2"/>
  </r>
  <r>
    <s v="20/3/2025"/>
    <s v="Samuelu"/>
    <s v="Male"/>
    <s v="Tafaigata"/>
    <n v="7372272"/>
    <s v="Nuu"/>
    <x v="5"/>
    <x v="14"/>
    <x v="14"/>
    <x v="14"/>
    <x v="0"/>
    <n v="5"/>
    <n v="1"/>
    <n v="5"/>
  </r>
  <r>
    <s v="20/3/2025"/>
    <s v="Samuelu"/>
    <s v="Male"/>
    <s v="Tafaigata"/>
    <n v="7372272"/>
    <s v="Nuu"/>
    <x v="5"/>
    <x v="20"/>
    <x v="20"/>
    <x v="21"/>
    <x v="2"/>
    <n v="2"/>
    <n v="10"/>
    <n v="20"/>
  </r>
  <r>
    <s v="20/3/2025"/>
    <s v="Fuatia"/>
    <s v="Female"/>
    <s v="Siumu"/>
    <n v="7789104"/>
    <s v="Nuu"/>
    <x v="5"/>
    <x v="15"/>
    <x v="15"/>
    <x v="47"/>
    <x v="0"/>
    <n v="15"/>
    <n v="1"/>
    <n v="15"/>
  </r>
  <r>
    <s v="20/3/2025"/>
    <s v="Fuatia"/>
    <s v="Female"/>
    <s v="Siumu"/>
    <n v="7789104"/>
    <s v="Nuu"/>
    <x v="5"/>
    <x v="19"/>
    <x v="19"/>
    <x v="55"/>
    <x v="0"/>
    <n v="20"/>
    <n v="1"/>
    <n v="20"/>
  </r>
  <r>
    <s v="20/3/2025"/>
    <s v="Fatialofa"/>
    <s v="Male"/>
    <s v="Vailoa"/>
    <n v="7772731"/>
    <s v="Nuu"/>
    <x v="2"/>
    <x v="6"/>
    <x v="6"/>
    <x v="16"/>
    <x v="0"/>
    <n v="2"/>
    <n v="6"/>
    <n v="12"/>
  </r>
  <r>
    <s v="20/3/2025"/>
    <s v="Mara"/>
    <s v="Female"/>
    <s v="Faleasiu"/>
    <n v="0"/>
    <s v="Nuu"/>
    <x v="2"/>
    <x v="16"/>
    <x v="16"/>
    <x v="17"/>
    <x v="0"/>
    <n v="4"/>
    <n v="1"/>
    <n v="4"/>
  </r>
  <r>
    <s v="20/3/2025"/>
    <s v="Mara"/>
    <s v="Female"/>
    <s v="Faleasiu"/>
    <n v="0"/>
    <s v="Nuu"/>
    <x v="2"/>
    <x v="28"/>
    <x v="28"/>
    <x v="30"/>
    <x v="0"/>
    <n v="10"/>
    <n v="1"/>
    <n v="10"/>
  </r>
  <r>
    <s v="20/3/2025"/>
    <s v="Mara"/>
    <s v="Female"/>
    <s v="Faleasiu"/>
    <n v="0"/>
    <s v="Nuu"/>
    <x v="2"/>
    <x v="11"/>
    <x v="11"/>
    <x v="11"/>
    <x v="3"/>
    <n v="4"/>
    <n v="6"/>
    <n v="24"/>
  </r>
  <r>
    <s v="20/3/2025"/>
    <s v="Development staff"/>
    <s v="Male"/>
    <s v="Nofoalii"/>
    <n v="0"/>
    <s v="Nuu"/>
    <x v="1"/>
    <x v="34"/>
    <x v="34"/>
    <x v="37"/>
    <x v="5"/>
    <n v="6"/>
    <n v="5"/>
    <n v="30"/>
  </r>
  <r>
    <s v="20/3/2025"/>
    <s v="Joyces"/>
    <s v="Female"/>
    <s v="Alafua"/>
    <n v="0"/>
    <s v="Nuu"/>
    <x v="1"/>
    <x v="34"/>
    <x v="34"/>
    <x v="38"/>
    <x v="5"/>
    <n v="1"/>
    <n v="5"/>
    <n v="5"/>
  </r>
  <r>
    <s v="21/3/2025"/>
    <s v="Fania"/>
    <s v="Female"/>
    <s v="Siusega"/>
    <n v="7300189"/>
    <s v="Nuu"/>
    <x v="5"/>
    <x v="24"/>
    <x v="24"/>
    <x v="56"/>
    <x v="0"/>
    <n v="11"/>
    <n v="1"/>
    <n v="11"/>
  </r>
  <r>
    <s v="21/3/2025"/>
    <s v="Fania"/>
    <s v="Female"/>
    <s v="Siusega"/>
    <n v="7300189"/>
    <s v="Nuu"/>
    <x v="4"/>
    <x v="36"/>
    <x v="36"/>
    <x v="42"/>
    <x v="0"/>
    <n v="20"/>
    <n v="1"/>
    <n v="20"/>
  </r>
  <r>
    <s v="21/3/2025"/>
    <s v="Fania"/>
    <s v="Female"/>
    <s v="Siusega"/>
    <n v="7300189"/>
    <s v="Nuu"/>
    <x v="5"/>
    <x v="23"/>
    <x v="23"/>
    <x v="25"/>
    <x v="0"/>
    <n v="5"/>
    <n v="1"/>
    <n v="5"/>
  </r>
  <r>
    <s v="21/3/2025"/>
    <s v="Misa"/>
    <s v="Male"/>
    <s v="Falelatai"/>
    <n v="7653013"/>
    <s v="Nuu"/>
    <x v="5"/>
    <x v="14"/>
    <x v="14"/>
    <x v="14"/>
    <x v="0"/>
    <n v="10"/>
    <n v="1"/>
    <n v="10"/>
  </r>
  <r>
    <s v="21/3/2025"/>
    <s v="Lama"/>
    <s v="Female"/>
    <s v="Siumu"/>
    <n v="7603187"/>
    <s v="Nuu"/>
    <x v="5"/>
    <x v="19"/>
    <x v="19"/>
    <x v="55"/>
    <x v="0"/>
    <n v="40"/>
    <n v="1"/>
    <n v="40"/>
  </r>
  <r>
    <s v="21/3/2025"/>
    <s v="Faapusa"/>
    <s v="Female"/>
    <s v="Vaitele"/>
    <n v="7101741"/>
    <s v="Nuu"/>
    <x v="5"/>
    <x v="14"/>
    <x v="14"/>
    <x v="14"/>
    <x v="0"/>
    <n v="10"/>
    <n v="1"/>
    <n v="10"/>
  </r>
  <r>
    <s v="21/3/2025"/>
    <s v="Faapusa"/>
    <s v="Female"/>
    <s v="Vaitele"/>
    <n v="7101741"/>
    <s v="Nuu"/>
    <x v="5"/>
    <x v="23"/>
    <x v="23"/>
    <x v="25"/>
    <x v="0"/>
    <n v="10"/>
    <n v="1"/>
    <n v="10"/>
  </r>
  <r>
    <s v="21/3/2025"/>
    <s v="Faapusa"/>
    <s v="Female"/>
    <s v="Vaitele"/>
    <n v="7101741"/>
    <s v="Nuu"/>
    <x v="5"/>
    <x v="24"/>
    <x v="24"/>
    <x v="26"/>
    <x v="4"/>
    <n v="10"/>
    <n v="1"/>
    <n v="10"/>
  </r>
  <r>
    <s v="21/3/2025"/>
    <s v="Faapusa"/>
    <s v="Female"/>
    <s v="Vaitele"/>
    <n v="7101741"/>
    <s v="Nuu"/>
    <x v="5"/>
    <x v="15"/>
    <x v="15"/>
    <x v="47"/>
    <x v="0"/>
    <n v="5"/>
    <n v="1"/>
    <n v="5"/>
  </r>
  <r>
    <s v="21/3/2025"/>
    <s v="Faapusa"/>
    <s v="Female"/>
    <s v="Vaitele"/>
    <n v="7101741"/>
    <s v="Nuu"/>
    <x v="5"/>
    <x v="21"/>
    <x v="21"/>
    <x v="22"/>
    <x v="2"/>
    <n v="1"/>
    <n v="13"/>
    <n v="13"/>
  </r>
  <r>
    <s v="21/3/2025"/>
    <s v="Sadat"/>
    <s v="Male"/>
    <s v="MTC"/>
    <n v="7771786"/>
    <s v="Nuu"/>
    <x v="5"/>
    <x v="20"/>
    <x v="20"/>
    <x v="21"/>
    <x v="2"/>
    <n v="2"/>
    <n v="13"/>
    <n v="26"/>
  </r>
  <r>
    <s v="21/3/2025"/>
    <s v="Junior"/>
    <s v="Male"/>
    <s v="MTC"/>
    <n v="7580847"/>
    <s v="Nuu"/>
    <x v="5"/>
    <x v="24"/>
    <x v="24"/>
    <x v="56"/>
    <x v="0"/>
    <n v="10"/>
    <n v="1"/>
    <n v="10"/>
  </r>
  <r>
    <s v="21/3/2025"/>
    <s v="Junior"/>
    <s v="Male"/>
    <s v="MTC"/>
    <n v="7580847"/>
    <s v="Nuu"/>
    <x v="5"/>
    <x v="15"/>
    <x v="15"/>
    <x v="47"/>
    <x v="0"/>
    <n v="10"/>
    <n v="1"/>
    <n v="10"/>
  </r>
  <r>
    <s v="21/3/2025"/>
    <s v="Sepora"/>
    <s v="Female"/>
    <s v="Faleula"/>
    <n v="7272934"/>
    <s v="Nuu"/>
    <x v="4"/>
    <x v="13"/>
    <x v="13"/>
    <x v="13"/>
    <x v="0"/>
    <n v="2"/>
    <n v="1"/>
    <n v="2"/>
  </r>
  <r>
    <s v="21/3/2025"/>
    <s v="Julia"/>
    <s v="Female"/>
    <s v="Tiavi"/>
    <n v="0"/>
    <s v="Nuu"/>
    <x v="5"/>
    <x v="18"/>
    <x v="18"/>
    <x v="19"/>
    <x v="0"/>
    <n v="3"/>
    <n v="1"/>
    <n v="3"/>
  </r>
  <r>
    <s v="21/3/2025"/>
    <s v="Wesley"/>
    <s v="Male"/>
    <s v="PTC"/>
    <n v="7682039"/>
    <s v="Nuu"/>
    <x v="5"/>
    <x v="31"/>
    <x v="31"/>
    <x v="34"/>
    <x v="0"/>
    <n v="10"/>
    <n v="1"/>
    <n v="10"/>
  </r>
  <r>
    <s v="21/3/2025"/>
    <s v="Wesley"/>
    <s v="Male"/>
    <s v="PTC"/>
    <n v="7682039"/>
    <s v="Nuu"/>
    <x v="5"/>
    <x v="29"/>
    <x v="29"/>
    <x v="32"/>
    <x v="0"/>
    <n v="10"/>
    <n v="1"/>
    <n v="10"/>
  </r>
  <r>
    <s v="21/3/2025"/>
    <s v="Wesley"/>
    <s v="Male"/>
    <s v="PTC"/>
    <n v="7682039"/>
    <s v="Nuu"/>
    <x v="5"/>
    <x v="24"/>
    <x v="24"/>
    <x v="56"/>
    <x v="0"/>
    <n v="15"/>
    <n v="1"/>
    <n v="15"/>
  </r>
  <r>
    <s v="21/3/2025"/>
    <s v="Wesley"/>
    <s v="Male"/>
    <s v="PTC"/>
    <n v="7682039"/>
    <s v="Nuu"/>
    <x v="5"/>
    <x v="19"/>
    <x v="19"/>
    <x v="55"/>
    <x v="0"/>
    <n v="10"/>
    <n v="1"/>
    <n v="10"/>
  </r>
  <r>
    <s v="21/3/2025"/>
    <s v="Valu"/>
    <s v="Female"/>
    <s v="Vaitele"/>
    <n v="7100118"/>
    <s v="Nuu"/>
    <x v="5"/>
    <x v="24"/>
    <x v="24"/>
    <x v="56"/>
    <x v="0"/>
    <n v="10"/>
    <n v="1"/>
    <n v="10"/>
  </r>
  <r>
    <s v="21/3/2025"/>
    <s v="Valu"/>
    <s v="Female"/>
    <s v="Vaitele"/>
    <n v="7100118"/>
    <s v="Nuu"/>
    <x v="4"/>
    <x v="13"/>
    <x v="13"/>
    <x v="13"/>
    <x v="0"/>
    <n v="5"/>
    <n v="1"/>
    <n v="5"/>
  </r>
  <r>
    <s v="21/3/2025"/>
    <s v="Valu"/>
    <s v="Female"/>
    <s v="Vaitele"/>
    <n v="7100118"/>
    <s v="Nuu"/>
    <x v="5"/>
    <x v="15"/>
    <x v="15"/>
    <x v="47"/>
    <x v="0"/>
    <n v="10"/>
    <n v="1"/>
    <n v="10"/>
  </r>
  <r>
    <s v="21/3/2025"/>
    <s v="Valu"/>
    <s v="Female"/>
    <s v="Vaitele"/>
    <n v="7100118"/>
    <s v="Nuu"/>
    <x v="5"/>
    <x v="18"/>
    <x v="18"/>
    <x v="19"/>
    <x v="0"/>
    <n v="10"/>
    <n v="1"/>
    <n v="10"/>
  </r>
  <r>
    <s v="21/3/2025"/>
    <s v="Pena"/>
    <s v="Male"/>
    <s v="MTC"/>
    <n v="7645357"/>
    <s v="Nuu"/>
    <x v="5"/>
    <x v="15"/>
    <x v="15"/>
    <x v="47"/>
    <x v="0"/>
    <n v="15"/>
    <n v="1"/>
    <n v="15"/>
  </r>
  <r>
    <s v="21/3/2025"/>
    <s v="Loa"/>
    <s v="Female"/>
    <s v="Fasitoo Uta"/>
    <n v="7342142"/>
    <s v="Nuu"/>
    <x v="5"/>
    <x v="15"/>
    <x v="15"/>
    <x v="47"/>
    <x v="0"/>
    <n v="8"/>
    <n v="1"/>
    <n v="8"/>
  </r>
  <r>
    <s v="21/3/2025"/>
    <s v="Loa"/>
    <s v="Female"/>
    <s v="Fasitoo Uta"/>
    <n v="7342124"/>
    <s v="Nuu"/>
    <x v="5"/>
    <x v="21"/>
    <x v="21"/>
    <x v="22"/>
    <x v="0"/>
    <n v="8"/>
    <n v="1"/>
    <n v="8"/>
  </r>
  <r>
    <s v="21/3/2025"/>
    <s v="Loa"/>
    <s v="Female"/>
    <s v="Fasitoo Uta"/>
    <n v="7342142"/>
    <s v="Nuu"/>
    <x v="5"/>
    <x v="37"/>
    <x v="37"/>
    <x v="57"/>
    <x v="0"/>
    <n v="3"/>
    <n v="1"/>
    <n v="3"/>
  </r>
  <r>
    <s v="24/3/2025"/>
    <s v="Temple"/>
    <s v="Male"/>
    <s v="Faleula"/>
    <n v="7346376"/>
    <s v="Nuu"/>
    <x v="5"/>
    <x v="29"/>
    <x v="29"/>
    <x v="32"/>
    <x v="0"/>
    <n v="10"/>
    <n v="1"/>
    <n v="10"/>
  </r>
  <r>
    <s v="24/3/2025"/>
    <s v="Temple"/>
    <s v="Male"/>
    <s v="Faleula"/>
    <n v="7346376"/>
    <s v="Nuu"/>
    <x v="5"/>
    <x v="19"/>
    <x v="19"/>
    <x v="55"/>
    <x v="0"/>
    <n v="10"/>
    <n v="1"/>
    <n v="10"/>
  </r>
  <r>
    <s v="24/3/2025"/>
    <s v="Temple"/>
    <s v="Male"/>
    <s v="Faleula"/>
    <n v="7346376"/>
    <s v="Nuu"/>
    <x v="4"/>
    <x v="13"/>
    <x v="13"/>
    <x v="13"/>
    <x v="0"/>
    <n v="3"/>
    <n v="1"/>
    <n v="3"/>
  </r>
  <r>
    <s v="24/3/2025"/>
    <s v="Temple"/>
    <s v="Male"/>
    <s v="Faleula"/>
    <n v="7346376"/>
    <s v="Nuu"/>
    <x v="4"/>
    <x v="36"/>
    <x v="36"/>
    <x v="42"/>
    <x v="0"/>
    <n v="5"/>
    <n v="1"/>
    <n v="5"/>
  </r>
  <r>
    <s v="24/3/2025"/>
    <s v="Temple"/>
    <s v="Male"/>
    <s v="Faleula"/>
    <n v="7346376"/>
    <s v="Nuu"/>
    <x v="4"/>
    <x v="35"/>
    <x v="35"/>
    <x v="40"/>
    <x v="0"/>
    <n v="2"/>
    <n v="1"/>
    <n v="2"/>
  </r>
  <r>
    <s v="24/3/2025"/>
    <s v="Luisa"/>
    <s v="Female"/>
    <s v="Leulumoega"/>
    <n v="7782056"/>
    <s v="Nuu"/>
    <x v="4"/>
    <x v="36"/>
    <x v="36"/>
    <x v="42"/>
    <x v="0"/>
    <n v="24"/>
    <n v="1"/>
    <n v="24"/>
  </r>
  <r>
    <s v="24/3/2025"/>
    <s v="Luisa"/>
    <s v="Female"/>
    <s v="Leulumoega"/>
    <n v="7782056"/>
    <s v="Nuu"/>
    <x v="5"/>
    <x v="24"/>
    <x v="24"/>
    <x v="56"/>
    <x v="0"/>
    <n v="20"/>
    <n v="1"/>
    <n v="20"/>
  </r>
  <r>
    <s v="24/3/2025"/>
    <s v="Spencer"/>
    <s v="Male"/>
    <s v="Faleula"/>
    <n v="7262875"/>
    <s v="Nuu"/>
    <x v="2"/>
    <x v="6"/>
    <x v="6"/>
    <x v="16"/>
    <x v="7"/>
    <n v="3"/>
    <n v="6"/>
    <n v="18"/>
  </r>
  <r>
    <s v="24/3/2025"/>
    <s v="Spencer"/>
    <s v="Male"/>
    <s v="Faleula"/>
    <n v="7262875"/>
    <s v="Nuu"/>
    <x v="2"/>
    <x v="26"/>
    <x v="26"/>
    <x v="28"/>
    <x v="0"/>
    <n v="1"/>
    <n v="1"/>
    <n v="1"/>
  </r>
  <r>
    <s v="24/3/2025"/>
    <s v="Tua"/>
    <s v="Male"/>
    <s v="Satapuala"/>
    <n v="7268337"/>
    <s v="Nuu"/>
    <x v="2"/>
    <x v="6"/>
    <x v="6"/>
    <x v="16"/>
    <x v="7"/>
    <n v="8"/>
    <n v="6"/>
    <n v="48"/>
  </r>
  <r>
    <s v="25/3/2025"/>
    <s v="Aukuso"/>
    <s v="Male"/>
    <s v="Nofoalii"/>
    <n v="0"/>
    <s v="Nuu"/>
    <x v="2"/>
    <x v="6"/>
    <x v="6"/>
    <x v="16"/>
    <x v="7"/>
    <n v="1"/>
    <n v="6"/>
    <n v="6"/>
  </r>
  <r>
    <s v="25/3/2025"/>
    <s v="Aukuso"/>
    <s v="Male"/>
    <s v="Nofoalii"/>
    <n v="0"/>
    <s v="Nuu"/>
    <x v="2"/>
    <x v="6"/>
    <x v="6"/>
    <x v="53"/>
    <x v="7"/>
    <n v="1"/>
    <n v="6"/>
    <n v="6"/>
  </r>
  <r>
    <s v="26/3/2025"/>
    <s v="Timo"/>
    <s v="Male"/>
    <s v="Talimatau"/>
    <n v="7681164"/>
    <s v="Nuu"/>
    <x v="2"/>
    <x v="6"/>
    <x v="6"/>
    <x v="53"/>
    <x v="7"/>
    <n v="2"/>
    <n v="6"/>
    <n v="12"/>
  </r>
  <r>
    <s v="26/3/2025"/>
    <s v="Teti"/>
    <s v="Male"/>
    <s v="Letogo"/>
    <n v="7738540"/>
    <s v="Nuu"/>
    <x v="2"/>
    <x v="6"/>
    <x v="6"/>
    <x v="16"/>
    <x v="7"/>
    <n v="10"/>
    <n v="6"/>
    <n v="60"/>
  </r>
  <r>
    <s v="26/3/2025"/>
    <s v="Teti"/>
    <s v="Male"/>
    <s v="Letogo"/>
    <n v="7738540"/>
    <s v="Nuu"/>
    <x v="2"/>
    <x v="2"/>
    <x v="2"/>
    <x v="41"/>
    <x v="0"/>
    <n v="10"/>
    <n v="1"/>
    <n v="10"/>
  </r>
  <r>
    <s v="26/3/2025"/>
    <s v="Teti"/>
    <s v="Male"/>
    <s v="Letogo"/>
    <n v="7738540"/>
    <s v="Nuu"/>
    <x v="2"/>
    <x v="33"/>
    <x v="33"/>
    <x v="36"/>
    <x v="0"/>
    <n v="10"/>
    <n v="1"/>
    <n v="10"/>
  </r>
  <r>
    <s v="26/3/2025"/>
    <s v="Teti"/>
    <s v="Male"/>
    <s v="Letogo"/>
    <n v="7738540"/>
    <s v="Nuu"/>
    <x v="2"/>
    <x v="17"/>
    <x v="17"/>
    <x v="49"/>
    <x v="0"/>
    <n v="10"/>
    <n v="1"/>
    <n v="10"/>
  </r>
  <r>
    <s v="26/3/2025"/>
    <s v="Teti"/>
    <s v="Male"/>
    <s v="Letogo"/>
    <n v="7738540"/>
    <s v="Nuu"/>
    <x v="2"/>
    <x v="2"/>
    <x v="2"/>
    <x v="54"/>
    <x v="0"/>
    <n v="10"/>
    <n v="1"/>
    <n v="10"/>
  </r>
  <r>
    <s v="26/3/2025"/>
    <s v="Fata"/>
    <s v="Male"/>
    <s v="Afega"/>
    <n v="7171602"/>
    <s v="Nuu"/>
    <x v="2"/>
    <x v="6"/>
    <x v="6"/>
    <x v="53"/>
    <x v="7"/>
    <n v="2"/>
    <n v="6"/>
    <n v="12"/>
  </r>
  <r>
    <s v="26/3/2025"/>
    <s v="Fata"/>
    <s v="Male"/>
    <s v="Afega"/>
    <n v="7171602"/>
    <s v="Nuu"/>
    <x v="2"/>
    <x v="28"/>
    <x v="28"/>
    <x v="30"/>
    <x v="0"/>
    <n v="4"/>
    <n v="1"/>
    <n v="4"/>
  </r>
  <r>
    <s v="27/3/2025"/>
    <s v="Francis"/>
    <s v="Male"/>
    <s v="Vaoala"/>
    <n v="7770880"/>
    <s v="Nuu"/>
    <x v="2"/>
    <x v="6"/>
    <x v="6"/>
    <x v="53"/>
    <x v="7"/>
    <n v="3"/>
    <n v="6"/>
    <n v="18"/>
  </r>
  <r>
    <s v="27/3/2025"/>
    <s v="Francis"/>
    <s v="Male"/>
    <s v="Vaoala"/>
    <n v="7770880"/>
    <s v="Nuu"/>
    <x v="2"/>
    <x v="2"/>
    <x v="2"/>
    <x v="41"/>
    <x v="0"/>
    <n v="1"/>
    <n v="1"/>
    <n v="1"/>
  </r>
  <r>
    <s v="27/3/2025"/>
    <s v="Latu Latai"/>
    <s v="Male"/>
    <s v="Apia"/>
    <n v="7231342"/>
    <s v="Nuu"/>
    <x v="2"/>
    <x v="3"/>
    <x v="3"/>
    <x v="52"/>
    <x v="0"/>
    <n v="1"/>
    <n v="1"/>
    <n v="1"/>
  </r>
  <r>
    <s v="27/3/2025"/>
    <s v="Latu Latai"/>
    <s v="Male"/>
    <s v="Apia"/>
    <n v="7231342"/>
    <s v="Nuu"/>
    <x v="2"/>
    <x v="27"/>
    <x v="27"/>
    <x v="29"/>
    <x v="0"/>
    <n v="1"/>
    <n v="1"/>
    <n v="1"/>
  </r>
  <r>
    <s v="27/3/2025"/>
    <s v="Latu Latai"/>
    <s v="Male"/>
    <s v="Apia"/>
    <n v="7231342"/>
    <s v="Nuu"/>
    <x v="2"/>
    <x v="16"/>
    <x v="16"/>
    <x v="17"/>
    <x v="0"/>
    <n v="1"/>
    <n v="1"/>
    <n v="1"/>
  </r>
  <r>
    <s v="27/3/2025"/>
    <s v="Latu Latai"/>
    <s v="Male"/>
    <s v="Apia"/>
    <n v="7231342"/>
    <s v="Nuu"/>
    <x v="2"/>
    <x v="26"/>
    <x v="26"/>
    <x v="28"/>
    <x v="0"/>
    <n v="1"/>
    <n v="1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A1:E146" firstHeaderRow="0" firstDataRow="1" firstDataCol="1"/>
  <pivotFields count="14">
    <pivotField showAll="0"/>
    <pivotField showAll="0"/>
    <pivotField showAll="0"/>
    <pivotField showAll="0"/>
    <pivotField showAll="0"/>
    <pivotField showAll="0"/>
    <pivotField axis="axisRow" showAll="0">
      <items count="7">
        <item x="1"/>
        <item x="2"/>
        <item x="0"/>
        <item x="3"/>
        <item x="5"/>
        <item x="4"/>
        <item t="default"/>
      </items>
    </pivotField>
    <pivotField axis="axisRow" showAll="0">
      <items count="41">
        <item x="34"/>
        <item x="1"/>
        <item x="17"/>
        <item x="3"/>
        <item x="39"/>
        <item x="5"/>
        <item x="10"/>
        <item x="28"/>
        <item x="38"/>
        <item x="26"/>
        <item x="33"/>
        <item x="27"/>
        <item x="16"/>
        <item x="2"/>
        <item x="4"/>
        <item x="12"/>
        <item x="11"/>
        <item x="6"/>
        <item x="0"/>
        <item x="7"/>
        <item x="32"/>
        <item x="30"/>
        <item x="22"/>
        <item x="9"/>
        <item x="8"/>
        <item x="20"/>
        <item x="21"/>
        <item x="23"/>
        <item x="15"/>
        <item x="19"/>
        <item x="24"/>
        <item x="31"/>
        <item x="14"/>
        <item x="18"/>
        <item x="37"/>
        <item x="25"/>
        <item x="29"/>
        <item x="36"/>
        <item x="35"/>
        <item x="13"/>
        <item t="default"/>
      </items>
    </pivotField>
    <pivotField axis="axisRow" showAll="0">
      <items count="41">
        <item x="3"/>
        <item x="17"/>
        <item x="30"/>
        <item x="13"/>
        <item x="29"/>
        <item x="22"/>
        <item x="12"/>
        <item x="24"/>
        <item x="31"/>
        <item x="20"/>
        <item x="6"/>
        <item x="0"/>
        <item x="7"/>
        <item x="32"/>
        <item x="35"/>
        <item x="25"/>
        <item x="14"/>
        <item x="11"/>
        <item x="19"/>
        <item x="8"/>
        <item x="4"/>
        <item x="21"/>
        <item x="39"/>
        <item x="23"/>
        <item x="2"/>
        <item x="28"/>
        <item x="38"/>
        <item x="18"/>
        <item x="5"/>
        <item x="27"/>
        <item x="33"/>
        <item x="36"/>
        <item x="16"/>
        <item x="26"/>
        <item x="10"/>
        <item x="34"/>
        <item x="15"/>
        <item x="9"/>
        <item x="37"/>
        <item x="1"/>
        <item t="default"/>
      </items>
    </pivotField>
    <pivotField axis="axisRow" showAll="0">
      <items count="59">
        <item x="52"/>
        <item x="44"/>
        <item x="49"/>
        <item x="13"/>
        <item x="20"/>
        <item x="24"/>
        <item x="57"/>
        <item x="34"/>
        <item x="40"/>
        <item x="55"/>
        <item x="33"/>
        <item x="39"/>
        <item x="23"/>
        <item x="18"/>
        <item x="30"/>
        <item x="50"/>
        <item x="25"/>
        <item x="22"/>
        <item x="8"/>
        <item x="6"/>
        <item x="2"/>
        <item x="32"/>
        <item x="12"/>
        <item x="54"/>
        <item x="41"/>
        <item x="16"/>
        <item x="14"/>
        <item x="21"/>
        <item x="1"/>
        <item x="45"/>
        <item x="46"/>
        <item x="10"/>
        <item x="31"/>
        <item x="19"/>
        <item x="5"/>
        <item x="15"/>
        <item x="51"/>
        <item x="29"/>
        <item x="47"/>
        <item x="35"/>
        <item x="37"/>
        <item x="7"/>
        <item x="36"/>
        <item x="42"/>
        <item x="17"/>
        <item x="28"/>
        <item x="43"/>
        <item x="27"/>
        <item x="53"/>
        <item x="4"/>
        <item x="0"/>
        <item x="9"/>
        <item x="38"/>
        <item x="11"/>
        <item x="56"/>
        <item x="48"/>
        <item x="26"/>
        <item x="3"/>
        <item t="default"/>
      </items>
    </pivotField>
    <pivotField dataField="1" showAll="0">
      <items count="11">
        <item x="7"/>
        <item x="1"/>
        <item x="3"/>
        <item x="8"/>
        <item x="5"/>
        <item x="0"/>
        <item x="4"/>
        <item x="6"/>
        <item x="2"/>
        <item x="9"/>
        <item t="default"/>
      </items>
    </pivotField>
    <pivotField dataField="1" showAll="0"/>
    <pivotField dataField="1" numFmtId="2" showAll="0"/>
    <pivotField dataField="1" numFmtId="164" showAll="0"/>
  </pivotFields>
  <rowFields count="4">
    <field x="6"/>
    <field x="8"/>
    <field x="7"/>
    <field x="9"/>
  </rowFields>
  <rowItems count="145">
    <i>
      <x/>
    </i>
    <i r="1">
      <x v="35"/>
    </i>
    <i r="2">
      <x/>
    </i>
    <i r="3">
      <x v="11"/>
    </i>
    <i r="3">
      <x v="40"/>
    </i>
    <i r="3">
      <x v="52"/>
    </i>
    <i r="1">
      <x v="39"/>
    </i>
    <i r="2">
      <x v="1"/>
    </i>
    <i r="3">
      <x v="28"/>
    </i>
    <i r="3">
      <x v="55"/>
    </i>
    <i>
      <x v="1"/>
    </i>
    <i r="1">
      <x/>
    </i>
    <i r="2">
      <x v="3"/>
    </i>
    <i r="3">
      <x/>
    </i>
    <i r="3">
      <x v="57"/>
    </i>
    <i r="1">
      <x v="1"/>
    </i>
    <i r="2">
      <x v="2"/>
    </i>
    <i r="3">
      <x v="2"/>
    </i>
    <i r="3">
      <x v="13"/>
    </i>
    <i r="1">
      <x v="6"/>
    </i>
    <i r="2">
      <x v="15"/>
    </i>
    <i r="3">
      <x v="22"/>
    </i>
    <i r="1">
      <x v="10"/>
    </i>
    <i r="2">
      <x v="17"/>
    </i>
    <i r="3">
      <x v="19"/>
    </i>
    <i r="3">
      <x v="25"/>
    </i>
    <i r="3">
      <x v="48"/>
    </i>
    <i r="1">
      <x v="17"/>
    </i>
    <i r="2">
      <x v="16"/>
    </i>
    <i r="3">
      <x v="53"/>
    </i>
    <i r="1">
      <x v="20"/>
    </i>
    <i r="2">
      <x v="14"/>
    </i>
    <i r="3">
      <x v="49"/>
    </i>
    <i r="1">
      <x v="22"/>
    </i>
    <i r="2">
      <x v="4"/>
    </i>
    <i r="3">
      <x v="15"/>
    </i>
    <i r="1">
      <x v="24"/>
    </i>
    <i r="2">
      <x v="13"/>
    </i>
    <i r="3">
      <x v="20"/>
    </i>
    <i r="3">
      <x v="23"/>
    </i>
    <i r="3">
      <x v="24"/>
    </i>
    <i r="1">
      <x v="25"/>
    </i>
    <i r="2">
      <x v="7"/>
    </i>
    <i r="3">
      <x v="14"/>
    </i>
    <i r="3">
      <x v="30"/>
    </i>
    <i r="1">
      <x v="26"/>
    </i>
    <i r="2">
      <x v="8"/>
    </i>
    <i r="3">
      <x v="29"/>
    </i>
    <i r="1">
      <x v="28"/>
    </i>
    <i r="2">
      <x v="5"/>
    </i>
    <i r="3">
      <x v="34"/>
    </i>
    <i r="3">
      <x v="36"/>
    </i>
    <i r="1">
      <x v="29"/>
    </i>
    <i r="2">
      <x v="11"/>
    </i>
    <i r="3">
      <x v="37"/>
    </i>
    <i r="1">
      <x v="30"/>
    </i>
    <i r="2">
      <x v="10"/>
    </i>
    <i r="3">
      <x v="42"/>
    </i>
    <i r="1">
      <x v="32"/>
    </i>
    <i r="2">
      <x v="12"/>
    </i>
    <i r="3">
      <x v="44"/>
    </i>
    <i r="1">
      <x v="33"/>
    </i>
    <i r="2">
      <x v="9"/>
    </i>
    <i r="3">
      <x v="45"/>
    </i>
    <i r="1">
      <x v="34"/>
    </i>
    <i r="2">
      <x v="6"/>
    </i>
    <i r="3">
      <x v="31"/>
    </i>
    <i>
      <x v="2"/>
    </i>
    <i r="1">
      <x v="2"/>
    </i>
    <i r="2">
      <x v="21"/>
    </i>
    <i r="3">
      <x v="10"/>
    </i>
    <i r="1">
      <x v="11"/>
    </i>
    <i r="2">
      <x v="18"/>
    </i>
    <i r="3">
      <x v="50"/>
    </i>
    <i r="1">
      <x v="12"/>
    </i>
    <i r="2">
      <x v="19"/>
    </i>
    <i r="3">
      <x v="41"/>
    </i>
    <i r="1">
      <x v="13"/>
    </i>
    <i r="2">
      <x v="20"/>
    </i>
    <i r="3">
      <x v="39"/>
    </i>
    <i>
      <x v="3"/>
    </i>
    <i r="1">
      <x v="5"/>
    </i>
    <i r="2">
      <x v="22"/>
    </i>
    <i r="3">
      <x v="5"/>
    </i>
    <i r="1">
      <x v="19"/>
    </i>
    <i r="2">
      <x v="24"/>
    </i>
    <i r="3">
      <x v="12"/>
    </i>
    <i r="3">
      <x v="18"/>
    </i>
    <i r="1">
      <x v="37"/>
    </i>
    <i r="2">
      <x v="23"/>
    </i>
    <i r="3">
      <x v="51"/>
    </i>
    <i>
      <x v="4"/>
    </i>
    <i r="1">
      <x v="4"/>
    </i>
    <i r="2">
      <x v="36"/>
    </i>
    <i r="3">
      <x v="21"/>
    </i>
    <i r="1">
      <x v="7"/>
    </i>
    <i r="2">
      <x v="30"/>
    </i>
    <i r="3">
      <x v="1"/>
    </i>
    <i r="3">
      <x v="54"/>
    </i>
    <i r="3">
      <x v="56"/>
    </i>
    <i r="1">
      <x v="8"/>
    </i>
    <i r="2">
      <x v="31"/>
    </i>
    <i r="3">
      <x v="7"/>
    </i>
    <i r="1">
      <x v="9"/>
    </i>
    <i r="2">
      <x v="25"/>
    </i>
    <i r="3">
      <x v="27"/>
    </i>
    <i r="1">
      <x v="15"/>
    </i>
    <i r="2">
      <x v="35"/>
    </i>
    <i r="3">
      <x v="47"/>
    </i>
    <i r="1">
      <x v="16"/>
    </i>
    <i r="2">
      <x v="32"/>
    </i>
    <i r="3">
      <x v="26"/>
    </i>
    <i r="1">
      <x v="18"/>
    </i>
    <i r="2">
      <x v="29"/>
    </i>
    <i r="3">
      <x v="4"/>
    </i>
    <i r="3">
      <x v="9"/>
    </i>
    <i r="3">
      <x v="32"/>
    </i>
    <i r="1">
      <x v="21"/>
    </i>
    <i r="2">
      <x v="26"/>
    </i>
    <i r="3">
      <x v="17"/>
    </i>
    <i r="1">
      <x v="23"/>
    </i>
    <i r="2">
      <x v="27"/>
    </i>
    <i r="3">
      <x v="16"/>
    </i>
    <i r="1">
      <x v="27"/>
    </i>
    <i r="2">
      <x v="33"/>
    </i>
    <i r="3">
      <x v="33"/>
    </i>
    <i r="1">
      <x v="36"/>
    </i>
    <i r="2">
      <x v="28"/>
    </i>
    <i r="3">
      <x v="35"/>
    </i>
    <i r="3">
      <x v="38"/>
    </i>
    <i r="1">
      <x v="38"/>
    </i>
    <i r="2">
      <x v="34"/>
    </i>
    <i r="3">
      <x v="6"/>
    </i>
    <i r="3">
      <x v="46"/>
    </i>
    <i>
      <x v="5"/>
    </i>
    <i r="1">
      <x v="3"/>
    </i>
    <i r="2">
      <x v="39"/>
    </i>
    <i r="3">
      <x v="3"/>
    </i>
    <i r="1">
      <x v="14"/>
    </i>
    <i r="2">
      <x v="38"/>
    </i>
    <i r="3">
      <x v="8"/>
    </i>
    <i r="1">
      <x v="31"/>
    </i>
    <i r="2">
      <x v="37"/>
    </i>
    <i r="3">
      <x v="43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um of Planting Materials" fld="10" baseField="0" baseItem="0"/>
    <dataField name="Sum of QTY" fld="11" baseField="0" baseItem="0"/>
    <dataField name="Sum of Unit Price" fld="12" baseField="0" baseItem="0"/>
    <dataField name="Sum of Total Price " fld="13" baseField="0" baseItem="0"/>
  </dataField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topLeftCell="A25" workbookViewId="0">
      <selection activeCell="A2" sqref="A2:A3"/>
    </sheetView>
  </sheetViews>
  <sheetFormatPr defaultRowHeight="15" x14ac:dyDescent="0.25"/>
  <cols>
    <col min="2" max="2" width="20.28515625" customWidth="1"/>
    <col min="3" max="3" width="10.5703125" customWidth="1"/>
    <col min="4" max="4" width="10.42578125" customWidth="1"/>
    <col min="6" max="6" width="10.28515625" customWidth="1"/>
    <col min="7" max="10" width="10.140625" customWidth="1"/>
  </cols>
  <sheetData>
    <row r="1" spans="1:10" ht="15.75" x14ac:dyDescent="0.25">
      <c r="A1" s="161" t="s">
        <v>75</v>
      </c>
      <c r="B1" s="162"/>
      <c r="C1" s="162"/>
      <c r="D1" s="162"/>
      <c r="E1" s="162"/>
      <c r="F1" s="162"/>
      <c r="G1" s="162"/>
      <c r="H1" s="162"/>
      <c r="I1" s="162"/>
      <c r="J1" s="163"/>
    </row>
    <row r="2" spans="1:10" x14ac:dyDescent="0.25">
      <c r="A2" s="164" t="s">
        <v>0</v>
      </c>
      <c r="B2" s="164" t="s">
        <v>1</v>
      </c>
      <c r="C2" s="2" t="s">
        <v>2</v>
      </c>
      <c r="D2" s="3" t="s">
        <v>3</v>
      </c>
      <c r="E2" s="2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</row>
    <row r="3" spans="1:10" x14ac:dyDescent="0.25">
      <c r="A3" s="165"/>
      <c r="B3" s="165"/>
      <c r="C3" s="2" t="s">
        <v>74</v>
      </c>
      <c r="D3" s="3" t="s">
        <v>74</v>
      </c>
      <c r="E3" s="3" t="s">
        <v>74</v>
      </c>
      <c r="F3" s="3" t="s">
        <v>74</v>
      </c>
      <c r="G3" s="3" t="s">
        <v>74</v>
      </c>
      <c r="H3" s="3" t="s">
        <v>74</v>
      </c>
      <c r="I3" s="3" t="s">
        <v>74</v>
      </c>
      <c r="J3" s="3" t="s">
        <v>74</v>
      </c>
    </row>
    <row r="4" spans="1:10" x14ac:dyDescent="0.25">
      <c r="A4" s="166" t="s">
        <v>10</v>
      </c>
      <c r="B4" s="5"/>
      <c r="C4" s="6">
        <f>SUM(C5,C6,C7,C8,C9,C10)</f>
        <v>2839</v>
      </c>
      <c r="D4" s="6"/>
      <c r="E4" s="6"/>
      <c r="F4" s="6"/>
      <c r="G4" s="6"/>
      <c r="H4" s="6"/>
      <c r="I4" s="6"/>
      <c r="J4" s="6"/>
    </row>
    <row r="5" spans="1:10" x14ac:dyDescent="0.25">
      <c r="A5" s="166"/>
      <c r="B5" s="5" t="s">
        <v>11</v>
      </c>
      <c r="C5" s="7">
        <v>2834</v>
      </c>
      <c r="D5" s="5"/>
      <c r="E5" s="5"/>
      <c r="F5" s="5"/>
      <c r="G5" s="8"/>
      <c r="H5" s="8"/>
      <c r="I5" s="8"/>
      <c r="J5" s="8"/>
    </row>
    <row r="6" spans="1:10" x14ac:dyDescent="0.25">
      <c r="A6" s="166"/>
      <c r="B6" s="5" t="s">
        <v>12</v>
      </c>
      <c r="C6" s="7">
        <v>5</v>
      </c>
      <c r="D6" s="5"/>
      <c r="E6" s="8"/>
      <c r="F6" s="5"/>
      <c r="G6" s="8"/>
      <c r="H6" s="8"/>
      <c r="I6" s="8"/>
      <c r="J6" s="8"/>
    </row>
    <row r="7" spans="1:10" x14ac:dyDescent="0.25">
      <c r="A7" s="166"/>
      <c r="B7" s="5" t="s">
        <v>13</v>
      </c>
      <c r="C7" s="7"/>
      <c r="D7" s="5"/>
      <c r="E7" s="8"/>
      <c r="F7" s="5"/>
      <c r="G7" s="8"/>
      <c r="H7" s="8"/>
      <c r="I7" s="8"/>
      <c r="J7" s="8"/>
    </row>
    <row r="8" spans="1:10" x14ac:dyDescent="0.25">
      <c r="A8" s="166"/>
      <c r="B8" s="5" t="s">
        <v>14</v>
      </c>
      <c r="C8" s="7"/>
      <c r="D8" s="5"/>
      <c r="E8" s="8"/>
      <c r="F8" s="5"/>
      <c r="G8" s="8"/>
      <c r="H8" s="8"/>
      <c r="I8" s="8"/>
      <c r="J8" s="8"/>
    </row>
    <row r="9" spans="1:10" x14ac:dyDescent="0.25">
      <c r="A9" s="166"/>
      <c r="B9" s="5" t="s">
        <v>15</v>
      </c>
      <c r="C9" s="7"/>
      <c r="D9" s="5"/>
      <c r="E9" s="8"/>
      <c r="F9" s="5"/>
      <c r="G9" s="8"/>
      <c r="H9" s="8"/>
      <c r="I9" s="8"/>
      <c r="J9" s="8"/>
    </row>
    <row r="10" spans="1:10" x14ac:dyDescent="0.25">
      <c r="A10" s="167"/>
      <c r="B10" s="9" t="s">
        <v>16</v>
      </c>
      <c r="C10" s="10"/>
      <c r="D10" s="9"/>
      <c r="E10" s="11"/>
      <c r="F10" s="9"/>
      <c r="G10" s="11"/>
      <c r="H10" s="11"/>
      <c r="I10" s="11"/>
      <c r="J10" s="11"/>
    </row>
    <row r="11" spans="1:10" x14ac:dyDescent="0.25">
      <c r="A11" s="157" t="s">
        <v>17</v>
      </c>
      <c r="B11" s="5"/>
      <c r="C11" s="6"/>
      <c r="D11" s="6"/>
      <c r="E11" s="6">
        <f>SUM(E12,E13,E14,E15,E16,E17,E18,E19,E20,E21,E22,E23,E24,E25,E26,E27,E28,E29,E30,E31,E32)</f>
        <v>1170</v>
      </c>
      <c r="F11" s="6"/>
      <c r="G11" s="6">
        <f t="shared" ref="G11:I11" si="0">SUM(G12,G13,G14,G15,G16,G17,G18,G19,G20,G21,G22,G23,G24,G25,G26,G27,G28,G29,G30,G31,G32)</f>
        <v>430</v>
      </c>
      <c r="H11" s="6"/>
      <c r="I11" s="6">
        <f t="shared" si="0"/>
        <v>740</v>
      </c>
      <c r="J11" s="6"/>
    </row>
    <row r="12" spans="1:10" x14ac:dyDescent="0.25">
      <c r="A12" s="158"/>
      <c r="B12" s="5" t="s">
        <v>18</v>
      </c>
      <c r="C12" s="12"/>
      <c r="D12" s="5"/>
      <c r="E12" s="7">
        <v>20</v>
      </c>
      <c r="F12" s="5"/>
      <c r="G12" s="8"/>
      <c r="H12" s="8"/>
      <c r="I12" s="5"/>
      <c r="J12" s="8"/>
    </row>
    <row r="13" spans="1:10" x14ac:dyDescent="0.25">
      <c r="A13" s="158"/>
      <c r="B13" s="5" t="s">
        <v>19</v>
      </c>
      <c r="C13" s="12"/>
      <c r="D13" s="5"/>
      <c r="E13" s="7">
        <v>869</v>
      </c>
      <c r="F13" s="5"/>
      <c r="G13" s="8"/>
      <c r="H13" s="8"/>
      <c r="I13" s="5"/>
      <c r="J13" s="8"/>
    </row>
    <row r="14" spans="1:10" x14ac:dyDescent="0.25">
      <c r="A14" s="158"/>
      <c r="B14" s="5" t="s">
        <v>20</v>
      </c>
      <c r="C14" s="12"/>
      <c r="D14" s="5"/>
      <c r="E14" s="7"/>
      <c r="F14" s="5"/>
      <c r="G14" s="8"/>
      <c r="H14" s="8"/>
      <c r="I14" s="5"/>
      <c r="J14" s="8"/>
    </row>
    <row r="15" spans="1:10" x14ac:dyDescent="0.25">
      <c r="A15" s="158"/>
      <c r="B15" s="5" t="s">
        <v>21</v>
      </c>
      <c r="C15" s="12"/>
      <c r="D15" s="5"/>
      <c r="E15" s="7">
        <v>62</v>
      </c>
      <c r="F15" s="5"/>
      <c r="G15" s="8">
        <v>430</v>
      </c>
      <c r="H15" s="8"/>
      <c r="I15" s="5">
        <v>740</v>
      </c>
      <c r="J15" s="8"/>
    </row>
    <row r="16" spans="1:10" x14ac:dyDescent="0.25">
      <c r="A16" s="158"/>
      <c r="B16" s="5" t="s">
        <v>22</v>
      </c>
      <c r="C16" s="12"/>
      <c r="D16" s="5"/>
      <c r="E16" s="7">
        <v>53</v>
      </c>
      <c r="F16" s="5"/>
      <c r="G16" s="8"/>
      <c r="H16" s="8"/>
      <c r="I16" s="5"/>
      <c r="J16" s="8"/>
    </row>
    <row r="17" spans="1:10" x14ac:dyDescent="0.25">
      <c r="A17" s="158"/>
      <c r="B17" s="5" t="s">
        <v>23</v>
      </c>
      <c r="C17" s="12"/>
      <c r="D17" s="5"/>
      <c r="E17" s="7">
        <v>60</v>
      </c>
      <c r="F17" s="5"/>
      <c r="G17" s="8"/>
      <c r="H17" s="8"/>
      <c r="I17" s="5"/>
      <c r="J17" s="8"/>
    </row>
    <row r="18" spans="1:10" x14ac:dyDescent="0.25">
      <c r="A18" s="158"/>
      <c r="B18" s="5" t="s">
        <v>24</v>
      </c>
      <c r="C18" s="12"/>
      <c r="D18" s="5"/>
      <c r="E18" s="7"/>
      <c r="F18" s="5"/>
      <c r="G18" s="8"/>
      <c r="H18" s="8"/>
      <c r="I18" s="5"/>
      <c r="J18" s="8"/>
    </row>
    <row r="19" spans="1:10" x14ac:dyDescent="0.25">
      <c r="A19" s="158"/>
      <c r="B19" s="5" t="s">
        <v>25</v>
      </c>
      <c r="C19" s="12"/>
      <c r="D19" s="5"/>
      <c r="E19" s="7">
        <v>6</v>
      </c>
      <c r="F19" s="5"/>
      <c r="G19" s="8"/>
      <c r="H19" s="8"/>
      <c r="I19" s="5"/>
      <c r="J19" s="8"/>
    </row>
    <row r="20" spans="1:10" x14ac:dyDescent="0.25">
      <c r="A20" s="158"/>
      <c r="B20" s="5" t="s">
        <v>26</v>
      </c>
      <c r="C20" s="12"/>
      <c r="D20" s="5"/>
      <c r="E20" s="7">
        <v>18</v>
      </c>
      <c r="F20" s="5"/>
      <c r="G20" s="8"/>
      <c r="H20" s="8"/>
      <c r="I20" s="5"/>
      <c r="J20" s="8"/>
    </row>
    <row r="21" spans="1:10" x14ac:dyDescent="0.25">
      <c r="A21" s="158"/>
      <c r="B21" s="5" t="s">
        <v>27</v>
      </c>
      <c r="C21" s="12"/>
      <c r="D21" s="5"/>
      <c r="E21" s="7">
        <v>82</v>
      </c>
      <c r="F21" s="5"/>
      <c r="G21" s="8"/>
      <c r="H21" s="8"/>
      <c r="I21" s="5"/>
      <c r="J21" s="8"/>
    </row>
    <row r="22" spans="1:10" x14ac:dyDescent="0.25">
      <c r="A22" s="158"/>
      <c r="B22" s="5" t="s">
        <v>28</v>
      </c>
      <c r="C22" s="7"/>
      <c r="D22" s="5"/>
      <c r="E22" s="5"/>
      <c r="F22" s="5"/>
      <c r="G22" s="8"/>
      <c r="H22" s="8"/>
      <c r="I22" s="5"/>
      <c r="J22" s="8"/>
    </row>
    <row r="23" spans="1:10" x14ac:dyDescent="0.25">
      <c r="A23" s="159"/>
      <c r="B23" s="5" t="s">
        <v>29</v>
      </c>
      <c r="C23" s="7"/>
      <c r="D23" s="5"/>
      <c r="E23" s="5"/>
      <c r="F23" s="5"/>
      <c r="G23" s="8"/>
      <c r="H23" s="8"/>
      <c r="I23" s="5"/>
      <c r="J23" s="8"/>
    </row>
    <row r="24" spans="1:10" x14ac:dyDescent="0.25">
      <c r="A24" s="159"/>
      <c r="B24" s="5" t="s">
        <v>30</v>
      </c>
      <c r="C24" s="7"/>
      <c r="D24" s="5"/>
      <c r="E24" s="5"/>
      <c r="F24" s="5"/>
      <c r="G24" s="8"/>
      <c r="H24" s="8"/>
      <c r="I24" s="5"/>
      <c r="J24" s="8"/>
    </row>
    <row r="25" spans="1:10" x14ac:dyDescent="0.25">
      <c r="A25" s="159"/>
      <c r="B25" s="5" t="s">
        <v>31</v>
      </c>
      <c r="C25" s="7"/>
      <c r="D25" s="5"/>
      <c r="E25" s="5"/>
      <c r="F25" s="5"/>
      <c r="G25" s="8"/>
      <c r="H25" s="8"/>
      <c r="I25" s="5"/>
      <c r="J25" s="8"/>
    </row>
    <row r="26" spans="1:10" x14ac:dyDescent="0.25">
      <c r="A26" s="159"/>
      <c r="B26" s="5" t="s">
        <v>32</v>
      </c>
      <c r="C26" s="7"/>
      <c r="D26" s="5"/>
      <c r="E26" s="5"/>
      <c r="F26" s="5"/>
      <c r="G26" s="8"/>
      <c r="H26" s="8"/>
      <c r="I26" s="5"/>
      <c r="J26" s="8"/>
    </row>
    <row r="27" spans="1:10" x14ac:dyDescent="0.25">
      <c r="A27" s="159"/>
      <c r="B27" s="5" t="s">
        <v>33</v>
      </c>
      <c r="C27" s="7"/>
      <c r="D27" s="5"/>
      <c r="E27" s="5"/>
      <c r="F27" s="5"/>
      <c r="G27" s="8"/>
      <c r="H27" s="8"/>
      <c r="I27" s="5"/>
      <c r="J27" s="8"/>
    </row>
    <row r="28" spans="1:10" x14ac:dyDescent="0.25">
      <c r="A28" s="159"/>
      <c r="B28" s="5" t="s">
        <v>34</v>
      </c>
      <c r="C28" s="7"/>
      <c r="D28" s="5"/>
      <c r="E28" s="5"/>
      <c r="F28" s="5"/>
      <c r="G28" s="8"/>
      <c r="H28" s="8"/>
      <c r="I28" s="5"/>
      <c r="J28" s="8"/>
    </row>
    <row r="29" spans="1:10" x14ac:dyDescent="0.25">
      <c r="A29" s="159"/>
      <c r="B29" s="5" t="s">
        <v>35</v>
      </c>
      <c r="C29" s="7"/>
      <c r="D29" s="5"/>
      <c r="E29" s="5"/>
      <c r="F29" s="5"/>
      <c r="G29" s="8"/>
      <c r="H29" s="8"/>
      <c r="I29" s="8"/>
      <c r="J29" s="8"/>
    </row>
    <row r="30" spans="1:10" x14ac:dyDescent="0.25">
      <c r="A30" s="159"/>
      <c r="B30" s="5" t="s">
        <v>36</v>
      </c>
      <c r="C30" s="7"/>
      <c r="D30" s="5"/>
      <c r="E30" s="5"/>
      <c r="F30" s="5"/>
      <c r="G30" s="8"/>
      <c r="H30" s="8"/>
      <c r="I30" s="8"/>
      <c r="J30" s="8"/>
    </row>
    <row r="31" spans="1:10" x14ac:dyDescent="0.25">
      <c r="A31" s="159"/>
      <c r="B31" s="5" t="s">
        <v>37</v>
      </c>
      <c r="C31" s="7"/>
      <c r="D31" s="5"/>
      <c r="E31" s="5"/>
      <c r="F31" s="5"/>
      <c r="G31" s="8"/>
      <c r="H31" s="8"/>
      <c r="I31" s="8"/>
      <c r="J31" s="8"/>
    </row>
    <row r="32" spans="1:10" x14ac:dyDescent="0.25">
      <c r="A32" s="159"/>
      <c r="B32" s="5" t="s">
        <v>38</v>
      </c>
      <c r="C32" s="7"/>
      <c r="D32" s="9"/>
      <c r="E32" s="5"/>
      <c r="F32" s="5"/>
      <c r="G32" s="8"/>
      <c r="H32" s="8"/>
      <c r="I32" s="8"/>
      <c r="J32" s="8"/>
    </row>
    <row r="33" spans="1:10" x14ac:dyDescent="0.25">
      <c r="A33" s="158" t="s">
        <v>39</v>
      </c>
      <c r="B33" s="13"/>
      <c r="C33" s="14">
        <f>SUM(C34,C35,C36,C37,C38)</f>
        <v>72</v>
      </c>
      <c r="D33" s="14"/>
      <c r="E33" s="14">
        <f t="shared" ref="E33" si="1">SUM(E34,E35,E36,E37,E38)</f>
        <v>1433</v>
      </c>
      <c r="F33" s="14"/>
      <c r="G33" s="14"/>
      <c r="H33" s="14"/>
      <c r="I33" s="14"/>
      <c r="J33" s="14"/>
    </row>
    <row r="34" spans="1:10" x14ac:dyDescent="0.25">
      <c r="A34" s="158"/>
      <c r="B34" s="15" t="s">
        <v>40</v>
      </c>
      <c r="C34" s="16"/>
      <c r="D34" s="17"/>
      <c r="E34" s="16">
        <v>1405</v>
      </c>
      <c r="F34" s="5"/>
      <c r="G34" s="8"/>
      <c r="H34" s="8"/>
      <c r="I34" s="8"/>
      <c r="J34" s="8"/>
    </row>
    <row r="35" spans="1:10" x14ac:dyDescent="0.25">
      <c r="A35" s="158"/>
      <c r="B35" s="5" t="s">
        <v>41</v>
      </c>
      <c r="C35" s="17"/>
      <c r="D35" s="16"/>
      <c r="E35" s="15">
        <v>26</v>
      </c>
      <c r="F35" s="5"/>
      <c r="G35" s="8"/>
      <c r="H35" s="8"/>
      <c r="I35" s="8"/>
      <c r="J35" s="8"/>
    </row>
    <row r="36" spans="1:10" x14ac:dyDescent="0.25">
      <c r="A36" s="158"/>
      <c r="B36" s="5" t="s">
        <v>42</v>
      </c>
      <c r="C36" s="17">
        <v>72</v>
      </c>
      <c r="D36" s="16"/>
      <c r="E36" s="5">
        <v>2</v>
      </c>
      <c r="F36" s="5"/>
      <c r="G36" s="8"/>
      <c r="H36" s="8"/>
      <c r="I36" s="8"/>
      <c r="J36" s="8"/>
    </row>
    <row r="37" spans="1:10" x14ac:dyDescent="0.25">
      <c r="A37" s="158"/>
      <c r="B37" s="5" t="s">
        <v>43</v>
      </c>
      <c r="C37" s="17"/>
      <c r="D37" s="16"/>
      <c r="E37" s="5"/>
      <c r="F37" s="5"/>
      <c r="G37" s="8"/>
      <c r="H37" s="8"/>
      <c r="I37" s="8"/>
      <c r="J37" s="8"/>
    </row>
    <row r="38" spans="1:10" x14ac:dyDescent="0.25">
      <c r="A38" s="158"/>
      <c r="B38" s="9" t="s">
        <v>44</v>
      </c>
      <c r="C38" s="18"/>
      <c r="D38" s="19"/>
      <c r="E38" s="9"/>
      <c r="F38" s="9"/>
      <c r="G38" s="11"/>
      <c r="H38" s="11"/>
      <c r="I38" s="11"/>
      <c r="J38" s="11"/>
    </row>
    <row r="39" spans="1:10" x14ac:dyDescent="0.25">
      <c r="A39" s="157" t="s">
        <v>45</v>
      </c>
      <c r="B39" s="5"/>
      <c r="C39" s="20"/>
      <c r="D39" s="20"/>
      <c r="E39" s="20">
        <f>SUM(E40,E41,E42,E43,E44,E45)</f>
        <v>60</v>
      </c>
      <c r="F39" s="20"/>
      <c r="G39" s="20"/>
      <c r="H39" s="20"/>
      <c r="I39" s="20"/>
      <c r="J39" s="20"/>
    </row>
    <row r="40" spans="1:10" x14ac:dyDescent="0.25">
      <c r="A40" s="158"/>
      <c r="B40" s="5" t="s">
        <v>46</v>
      </c>
      <c r="C40" s="5"/>
      <c r="D40" s="12"/>
      <c r="E40" s="5"/>
      <c r="F40" s="5"/>
      <c r="G40" s="8"/>
      <c r="H40" s="8"/>
      <c r="I40" s="8"/>
      <c r="J40" s="8"/>
    </row>
    <row r="41" spans="1:10" x14ac:dyDescent="0.25">
      <c r="A41" s="159"/>
      <c r="B41" s="5" t="s">
        <v>47</v>
      </c>
      <c r="C41" s="5"/>
      <c r="D41" s="12"/>
      <c r="E41" s="5">
        <v>60</v>
      </c>
      <c r="F41" s="5"/>
      <c r="G41" s="8"/>
      <c r="H41" s="8"/>
      <c r="I41" s="8"/>
      <c r="J41" s="8"/>
    </row>
    <row r="42" spans="1:10" x14ac:dyDescent="0.25">
      <c r="A42" s="159"/>
      <c r="B42" s="5" t="s">
        <v>48</v>
      </c>
      <c r="C42" s="5"/>
      <c r="D42" s="12"/>
      <c r="E42" s="5"/>
      <c r="F42" s="5"/>
      <c r="G42" s="8"/>
      <c r="H42" s="8"/>
      <c r="I42" s="8"/>
      <c r="J42" s="8"/>
    </row>
    <row r="43" spans="1:10" x14ac:dyDescent="0.25">
      <c r="A43" s="159"/>
      <c r="B43" s="5" t="s">
        <v>49</v>
      </c>
      <c r="C43" s="5"/>
      <c r="D43" s="12"/>
      <c r="E43" s="5"/>
      <c r="F43" s="5"/>
      <c r="G43" s="8"/>
      <c r="H43" s="8"/>
      <c r="I43" s="8"/>
      <c r="J43" s="8"/>
    </row>
    <row r="44" spans="1:10" x14ac:dyDescent="0.25">
      <c r="A44" s="159"/>
      <c r="B44" s="5" t="s">
        <v>50</v>
      </c>
      <c r="C44" s="5"/>
      <c r="D44" s="12"/>
      <c r="E44" s="5"/>
      <c r="F44" s="5"/>
      <c r="G44" s="8"/>
      <c r="H44" s="8"/>
      <c r="I44" s="8"/>
      <c r="J44" s="8"/>
    </row>
    <row r="45" spans="1:10" x14ac:dyDescent="0.25">
      <c r="A45" s="159"/>
      <c r="B45" s="5" t="s">
        <v>51</v>
      </c>
      <c r="C45" s="9"/>
      <c r="D45" s="12"/>
      <c r="E45" s="9"/>
      <c r="F45" s="5"/>
      <c r="G45" s="8"/>
      <c r="H45" s="8"/>
      <c r="I45" s="8"/>
      <c r="J45" s="8"/>
    </row>
    <row r="46" spans="1:10" x14ac:dyDescent="0.25">
      <c r="A46" s="158" t="s">
        <v>52</v>
      </c>
      <c r="B46" s="13"/>
      <c r="C46" s="6"/>
      <c r="D46" s="6"/>
      <c r="E46" s="6">
        <f>SUM(E47,E48,E49,E50,E51,E52,E53,E54,E55,E56,E57,E58,E59)</f>
        <v>11952</v>
      </c>
      <c r="F46" s="6">
        <f t="shared" ref="F46" si="2">SUM(F47,F48,F49,F50,F51,F52,F53,F54,F55,F56,F57,F58,F59)</f>
        <v>253</v>
      </c>
      <c r="G46" s="6"/>
      <c r="H46" s="6"/>
      <c r="I46" s="6"/>
      <c r="J46" s="6"/>
    </row>
    <row r="47" spans="1:10" x14ac:dyDescent="0.25">
      <c r="A47" s="158"/>
      <c r="B47" s="5" t="s">
        <v>53</v>
      </c>
      <c r="C47" s="7"/>
      <c r="D47" s="5"/>
      <c r="E47" s="8"/>
      <c r="F47" s="5">
        <v>144</v>
      </c>
      <c r="G47" s="8"/>
      <c r="H47" s="8"/>
      <c r="I47" s="8"/>
      <c r="J47" s="8"/>
    </row>
    <row r="48" spans="1:10" x14ac:dyDescent="0.25">
      <c r="A48" s="158"/>
      <c r="B48" s="5" t="s">
        <v>54</v>
      </c>
      <c r="C48" s="7"/>
      <c r="D48" s="5"/>
      <c r="E48" s="8">
        <v>2317</v>
      </c>
      <c r="F48" s="5"/>
      <c r="G48" s="8"/>
      <c r="H48" s="8"/>
      <c r="I48" s="8"/>
      <c r="J48" s="8"/>
    </row>
    <row r="49" spans="1:10" x14ac:dyDescent="0.25">
      <c r="A49" s="158"/>
      <c r="B49" s="5" t="s">
        <v>55</v>
      </c>
      <c r="C49" s="7"/>
      <c r="D49" s="5"/>
      <c r="E49" s="8">
        <v>2072</v>
      </c>
      <c r="F49" s="5"/>
      <c r="G49" s="8"/>
      <c r="H49" s="8"/>
      <c r="I49" s="8"/>
      <c r="J49" s="8"/>
    </row>
    <row r="50" spans="1:10" x14ac:dyDescent="0.25">
      <c r="A50" s="158"/>
      <c r="B50" s="5" t="s">
        <v>56</v>
      </c>
      <c r="C50" s="7"/>
      <c r="D50" s="5"/>
      <c r="E50" s="8">
        <v>2336</v>
      </c>
      <c r="F50" s="5"/>
      <c r="G50" s="8"/>
      <c r="H50" s="8"/>
      <c r="I50" s="8"/>
      <c r="J50" s="8"/>
    </row>
    <row r="51" spans="1:10" x14ac:dyDescent="0.25">
      <c r="A51" s="158"/>
      <c r="B51" s="5" t="s">
        <v>57</v>
      </c>
      <c r="C51" s="7"/>
      <c r="D51" s="5"/>
      <c r="E51" s="8"/>
      <c r="F51" s="8">
        <v>109</v>
      </c>
      <c r="G51" s="8"/>
      <c r="H51" s="8"/>
      <c r="I51" s="8"/>
      <c r="J51" s="8"/>
    </row>
    <row r="52" spans="1:10" x14ac:dyDescent="0.25">
      <c r="A52" s="158"/>
      <c r="B52" s="5" t="s">
        <v>58</v>
      </c>
      <c r="C52" s="7"/>
      <c r="D52" s="5"/>
      <c r="E52" s="8">
        <v>920</v>
      </c>
      <c r="F52" s="5"/>
      <c r="G52" s="8"/>
      <c r="H52" s="8"/>
      <c r="I52" s="8"/>
      <c r="J52" s="8"/>
    </row>
    <row r="53" spans="1:10" x14ac:dyDescent="0.25">
      <c r="A53" s="158"/>
      <c r="B53" s="5" t="s">
        <v>59</v>
      </c>
      <c r="C53" s="7"/>
      <c r="D53" s="5"/>
      <c r="E53" s="8">
        <v>400</v>
      </c>
      <c r="F53" s="5"/>
      <c r="G53" s="8"/>
      <c r="H53" s="8"/>
      <c r="I53" s="8"/>
      <c r="J53" s="8"/>
    </row>
    <row r="54" spans="1:10" x14ac:dyDescent="0.25">
      <c r="A54" s="158"/>
      <c r="B54" s="5" t="s">
        <v>60</v>
      </c>
      <c r="C54" s="7"/>
      <c r="D54" s="5"/>
      <c r="E54" s="8">
        <v>458</v>
      </c>
      <c r="F54" s="5"/>
      <c r="G54" s="8"/>
      <c r="H54" s="8"/>
      <c r="I54" s="8"/>
      <c r="J54" s="8"/>
    </row>
    <row r="55" spans="1:10" x14ac:dyDescent="0.25">
      <c r="A55" s="158"/>
      <c r="B55" s="5" t="s">
        <v>61</v>
      </c>
      <c r="C55" s="7"/>
      <c r="D55" s="5"/>
      <c r="E55" s="8">
        <v>250</v>
      </c>
      <c r="F55" s="5"/>
      <c r="G55" s="8"/>
      <c r="H55" s="8"/>
      <c r="I55" s="8"/>
      <c r="J55" s="8"/>
    </row>
    <row r="56" spans="1:10" x14ac:dyDescent="0.25">
      <c r="A56" s="158"/>
      <c r="B56" s="5" t="s">
        <v>62</v>
      </c>
      <c r="C56" s="7"/>
      <c r="D56" s="5"/>
      <c r="E56" s="8">
        <v>290</v>
      </c>
      <c r="F56" s="5"/>
      <c r="G56" s="8"/>
      <c r="H56" s="8"/>
      <c r="I56" s="8"/>
      <c r="J56" s="8"/>
    </row>
    <row r="57" spans="1:10" x14ac:dyDescent="0.25">
      <c r="A57" s="158"/>
      <c r="B57" s="5" t="s">
        <v>63</v>
      </c>
      <c r="C57" s="7"/>
      <c r="D57" s="5"/>
      <c r="E57" s="8">
        <v>180</v>
      </c>
      <c r="F57" s="5"/>
      <c r="G57" s="8"/>
      <c r="H57" s="8"/>
      <c r="I57" s="8"/>
      <c r="J57" s="8"/>
    </row>
    <row r="58" spans="1:10" x14ac:dyDescent="0.25">
      <c r="A58" s="158"/>
      <c r="B58" s="5" t="s">
        <v>64</v>
      </c>
      <c r="C58" s="7"/>
      <c r="D58" s="5"/>
      <c r="E58" s="8"/>
      <c r="F58" s="5"/>
      <c r="G58" s="8"/>
      <c r="H58" s="8"/>
      <c r="I58" s="8"/>
      <c r="J58" s="8"/>
    </row>
    <row r="59" spans="1:10" x14ac:dyDescent="0.25">
      <c r="A59" s="158"/>
      <c r="B59" s="9" t="s">
        <v>65</v>
      </c>
      <c r="C59" s="10"/>
      <c r="D59" s="9"/>
      <c r="E59" s="11">
        <v>2729</v>
      </c>
      <c r="F59" s="9"/>
      <c r="G59" s="11"/>
      <c r="H59" s="11"/>
      <c r="I59" s="11"/>
      <c r="J59" s="11"/>
    </row>
    <row r="60" spans="1:10" x14ac:dyDescent="0.25">
      <c r="A60" s="157" t="s">
        <v>66</v>
      </c>
      <c r="B60" s="5"/>
      <c r="C60" s="21"/>
      <c r="D60" s="21"/>
      <c r="E60" s="21">
        <f>SUM(E61,E62,E63,E64,E65,E66)</f>
        <v>1321</v>
      </c>
      <c r="F60" s="21"/>
      <c r="G60" s="21"/>
      <c r="H60" s="20"/>
      <c r="I60" s="21"/>
      <c r="J60" s="21"/>
    </row>
    <row r="61" spans="1:10" x14ac:dyDescent="0.25">
      <c r="A61" s="158"/>
      <c r="B61" s="5" t="s">
        <v>67</v>
      </c>
      <c r="C61" s="7"/>
      <c r="D61" s="5"/>
      <c r="E61" s="8">
        <v>720</v>
      </c>
      <c r="F61" s="5"/>
      <c r="G61" s="8"/>
      <c r="H61" s="8"/>
      <c r="I61" s="8"/>
      <c r="J61" s="8"/>
    </row>
    <row r="62" spans="1:10" x14ac:dyDescent="0.25">
      <c r="A62" s="158"/>
      <c r="B62" s="5" t="s">
        <v>68</v>
      </c>
      <c r="C62" s="7"/>
      <c r="D62" s="5"/>
      <c r="E62" s="8"/>
      <c r="F62" s="5"/>
      <c r="G62" s="8"/>
      <c r="H62" s="8"/>
      <c r="I62" s="8"/>
      <c r="J62" s="8"/>
    </row>
    <row r="63" spans="1:10" x14ac:dyDescent="0.25">
      <c r="A63" s="158"/>
      <c r="B63" s="5" t="s">
        <v>69</v>
      </c>
      <c r="C63" s="7"/>
      <c r="D63" s="5"/>
      <c r="E63" s="8">
        <v>265</v>
      </c>
      <c r="F63" s="5"/>
      <c r="G63" s="8"/>
      <c r="H63" s="8"/>
      <c r="I63" s="8"/>
      <c r="J63" s="8"/>
    </row>
    <row r="64" spans="1:10" x14ac:dyDescent="0.25">
      <c r="A64" s="158"/>
      <c r="B64" s="5" t="s">
        <v>70</v>
      </c>
      <c r="C64" s="7"/>
      <c r="D64" s="5"/>
      <c r="E64" s="8"/>
      <c r="F64" s="5"/>
      <c r="G64" s="8"/>
      <c r="H64" s="8"/>
      <c r="I64" s="8"/>
      <c r="J64" s="8"/>
    </row>
    <row r="65" spans="1:10" x14ac:dyDescent="0.25">
      <c r="A65" s="158"/>
      <c r="B65" s="5" t="s">
        <v>71</v>
      </c>
      <c r="C65" s="7"/>
      <c r="D65" s="5"/>
      <c r="E65" s="8">
        <v>336</v>
      </c>
      <c r="F65" s="5"/>
      <c r="G65" s="8"/>
      <c r="H65" s="8"/>
      <c r="I65" s="8"/>
      <c r="J65" s="8"/>
    </row>
    <row r="66" spans="1:10" x14ac:dyDescent="0.25">
      <c r="A66" s="159"/>
      <c r="B66" s="5" t="s">
        <v>72</v>
      </c>
      <c r="C66" s="7"/>
      <c r="D66" s="5"/>
      <c r="E66" s="8"/>
      <c r="F66" s="5"/>
      <c r="G66" s="8"/>
      <c r="H66" s="8"/>
      <c r="I66" s="8"/>
      <c r="J66" s="8"/>
    </row>
    <row r="67" spans="1:10" x14ac:dyDescent="0.25">
      <c r="A67" s="160" t="s">
        <v>73</v>
      </c>
      <c r="B67" s="160"/>
      <c r="C67" s="23">
        <f t="shared" ref="C67:J67" si="3">SUM(C4,C11,C33,C39,C46,C60)</f>
        <v>2911</v>
      </c>
      <c r="D67" s="23">
        <f t="shared" si="3"/>
        <v>0</v>
      </c>
      <c r="E67" s="23">
        <f>SUM(E4,E11,E33,E39,E46,E60)</f>
        <v>15936</v>
      </c>
      <c r="F67" s="23">
        <f t="shared" si="3"/>
        <v>253</v>
      </c>
      <c r="G67" s="23">
        <f t="shared" si="3"/>
        <v>430</v>
      </c>
      <c r="H67" s="23">
        <f t="shared" si="3"/>
        <v>0</v>
      </c>
      <c r="I67" s="23">
        <f t="shared" si="3"/>
        <v>740</v>
      </c>
      <c r="J67" s="23">
        <f t="shared" si="3"/>
        <v>0</v>
      </c>
    </row>
  </sheetData>
  <mergeCells count="10">
    <mergeCell ref="A39:A45"/>
    <mergeCell ref="A46:A59"/>
    <mergeCell ref="A60:A66"/>
    <mergeCell ref="A67:B67"/>
    <mergeCell ref="A1:J1"/>
    <mergeCell ref="A2:A3"/>
    <mergeCell ref="B2:B3"/>
    <mergeCell ref="A4:A10"/>
    <mergeCell ref="A11:A32"/>
    <mergeCell ref="A33:A3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opLeftCell="A46" workbookViewId="0">
      <selection activeCell="D18" sqref="D18"/>
    </sheetView>
  </sheetViews>
  <sheetFormatPr defaultRowHeight="15" x14ac:dyDescent="0.25"/>
  <cols>
    <col min="2" max="2" width="19.28515625" customWidth="1"/>
    <col min="3" max="3" width="11.140625" customWidth="1"/>
    <col min="4" max="4" width="12" customWidth="1"/>
    <col min="5" max="5" width="11.42578125" customWidth="1"/>
    <col min="6" max="6" width="14.5703125" customWidth="1"/>
    <col min="7" max="7" width="12.7109375" customWidth="1"/>
    <col min="8" max="8" width="14.42578125" customWidth="1"/>
    <col min="9" max="9" width="12.140625" customWidth="1"/>
  </cols>
  <sheetData>
    <row r="1" spans="1:9" ht="15.75" x14ac:dyDescent="0.25">
      <c r="A1" s="161" t="s">
        <v>105</v>
      </c>
      <c r="B1" s="162"/>
      <c r="C1" s="162"/>
      <c r="D1" s="162"/>
      <c r="E1" s="162"/>
      <c r="F1" s="162"/>
      <c r="G1" s="162"/>
      <c r="H1" s="162"/>
      <c r="I1" s="163"/>
    </row>
    <row r="2" spans="1:9" x14ac:dyDescent="0.25">
      <c r="A2" s="164" t="s">
        <v>0</v>
      </c>
      <c r="B2" s="164" t="s">
        <v>1</v>
      </c>
      <c r="C2" s="24" t="s">
        <v>4</v>
      </c>
      <c r="D2" s="24" t="s">
        <v>3</v>
      </c>
      <c r="E2" s="24" t="s">
        <v>5</v>
      </c>
      <c r="F2" s="24" t="s">
        <v>2</v>
      </c>
      <c r="G2" s="24" t="s">
        <v>76</v>
      </c>
      <c r="H2" s="24" t="s">
        <v>77</v>
      </c>
      <c r="I2" s="3" t="s">
        <v>6</v>
      </c>
    </row>
    <row r="3" spans="1:9" x14ac:dyDescent="0.25">
      <c r="A3" s="165"/>
      <c r="B3" s="165"/>
      <c r="C3" s="3" t="s">
        <v>74</v>
      </c>
      <c r="D3" s="3" t="s">
        <v>74</v>
      </c>
      <c r="E3" s="3" t="s">
        <v>74</v>
      </c>
      <c r="F3" s="3" t="s">
        <v>74</v>
      </c>
      <c r="G3" s="3" t="s">
        <v>74</v>
      </c>
      <c r="H3" s="3" t="s">
        <v>74</v>
      </c>
      <c r="I3" s="3" t="s">
        <v>74</v>
      </c>
    </row>
    <row r="4" spans="1:9" x14ac:dyDescent="0.25">
      <c r="A4" s="168" t="s">
        <v>10</v>
      </c>
      <c r="B4" s="25"/>
      <c r="C4" s="26">
        <f>SUM(C5,C6,C7,C8,C9)</f>
        <v>0</v>
      </c>
      <c r="D4" s="26">
        <f t="shared" ref="D4:I4" si="0">SUM(D5,D6,D7,D8,D9)</f>
        <v>0</v>
      </c>
      <c r="E4" s="26">
        <f t="shared" si="0"/>
        <v>0</v>
      </c>
      <c r="F4" s="26">
        <f t="shared" si="0"/>
        <v>2734</v>
      </c>
      <c r="G4" s="26">
        <f t="shared" si="0"/>
        <v>0</v>
      </c>
      <c r="H4" s="26">
        <f t="shared" si="0"/>
        <v>0</v>
      </c>
      <c r="I4" s="26">
        <f t="shared" si="0"/>
        <v>0</v>
      </c>
    </row>
    <row r="5" spans="1:9" x14ac:dyDescent="0.25">
      <c r="A5" s="169"/>
      <c r="B5" s="27" t="s">
        <v>13</v>
      </c>
      <c r="C5" s="28"/>
      <c r="D5" s="28"/>
      <c r="E5" s="29"/>
      <c r="F5" s="28"/>
      <c r="G5" s="30"/>
      <c r="H5" s="30"/>
      <c r="I5" s="30"/>
    </row>
    <row r="6" spans="1:9" x14ac:dyDescent="0.25">
      <c r="A6" s="169"/>
      <c r="B6" s="27" t="s">
        <v>78</v>
      </c>
      <c r="C6" s="28"/>
      <c r="D6" s="28"/>
      <c r="E6" s="29"/>
      <c r="F6" s="28"/>
      <c r="G6" s="30"/>
      <c r="H6" s="30"/>
      <c r="I6" s="30"/>
    </row>
    <row r="7" spans="1:9" x14ac:dyDescent="0.25">
      <c r="A7" s="169"/>
      <c r="B7" s="27" t="s">
        <v>14</v>
      </c>
      <c r="C7" s="28"/>
      <c r="D7" s="28"/>
      <c r="E7" s="29"/>
      <c r="F7" s="28"/>
      <c r="G7" s="30"/>
      <c r="H7" s="30"/>
      <c r="I7" s="30"/>
    </row>
    <row r="8" spans="1:9" x14ac:dyDescent="0.25">
      <c r="A8" s="169"/>
      <c r="B8" s="27" t="s">
        <v>79</v>
      </c>
      <c r="C8" s="28"/>
      <c r="D8" s="28"/>
      <c r="E8" s="29"/>
      <c r="F8" s="28"/>
      <c r="G8" s="30"/>
      <c r="H8" s="30"/>
      <c r="I8" s="30"/>
    </row>
    <row r="9" spans="1:9" x14ac:dyDescent="0.25">
      <c r="A9" s="170"/>
      <c r="B9" s="31" t="s">
        <v>11</v>
      </c>
      <c r="C9" s="32"/>
      <c r="D9" s="32"/>
      <c r="E9" s="33"/>
      <c r="F9" s="32">
        <v>2734</v>
      </c>
      <c r="G9" s="34"/>
      <c r="H9" s="34"/>
      <c r="I9" s="34"/>
    </row>
    <row r="10" spans="1:9" x14ac:dyDescent="0.25">
      <c r="A10" s="168" t="s">
        <v>17</v>
      </c>
      <c r="B10" s="35"/>
      <c r="C10" s="29">
        <f>SUM(C11,C12,C13,C14,C15,C16,C17,C18,C19,C20,C21,C22,C23,C24,C25,C26,C27,C28,C29,C30)</f>
        <v>140</v>
      </c>
      <c r="D10" s="29">
        <f t="shared" ref="D10:I10" si="1">SUM(D11,D12,D13,D14,D15,D16,D17,D18,D19,D20,D21,D22,D23,D24,D25,D26,D27,D28,D29,D30)</f>
        <v>0</v>
      </c>
      <c r="E10" s="29">
        <f t="shared" si="1"/>
        <v>38</v>
      </c>
      <c r="F10" s="29">
        <f t="shared" si="1"/>
        <v>0</v>
      </c>
      <c r="G10" s="29">
        <f t="shared" si="1"/>
        <v>0</v>
      </c>
      <c r="H10" s="29">
        <f t="shared" si="1"/>
        <v>0</v>
      </c>
      <c r="I10" s="29">
        <f t="shared" si="1"/>
        <v>17</v>
      </c>
    </row>
    <row r="11" spans="1:9" x14ac:dyDescent="0.25">
      <c r="A11" s="169"/>
      <c r="B11" s="36" t="s">
        <v>18</v>
      </c>
      <c r="C11" s="28">
        <v>14</v>
      </c>
      <c r="D11" s="28"/>
      <c r="E11" s="28">
        <v>10</v>
      </c>
      <c r="F11" s="28"/>
      <c r="G11" s="30"/>
      <c r="H11" s="30"/>
      <c r="I11" s="30"/>
    </row>
    <row r="12" spans="1:9" x14ac:dyDescent="0.25">
      <c r="A12" s="169"/>
      <c r="B12" s="36" t="s">
        <v>19</v>
      </c>
      <c r="C12" s="28">
        <v>4</v>
      </c>
      <c r="D12" s="28"/>
      <c r="E12" s="28"/>
      <c r="F12" s="28"/>
      <c r="G12" s="30"/>
      <c r="H12" s="30"/>
      <c r="I12" s="30"/>
    </row>
    <row r="13" spans="1:9" x14ac:dyDescent="0.25">
      <c r="A13" s="169"/>
      <c r="B13" s="36" t="s">
        <v>21</v>
      </c>
      <c r="C13" s="28"/>
      <c r="D13" s="28"/>
      <c r="E13" s="28">
        <v>6</v>
      </c>
      <c r="F13" s="28"/>
      <c r="G13" s="30"/>
      <c r="H13" s="30"/>
      <c r="I13" s="30">
        <v>17</v>
      </c>
    </row>
    <row r="14" spans="1:9" x14ac:dyDescent="0.25">
      <c r="A14" s="169"/>
      <c r="B14" s="36" t="s">
        <v>80</v>
      </c>
      <c r="C14" s="28"/>
      <c r="D14" s="28"/>
      <c r="E14" s="28">
        <v>2</v>
      </c>
      <c r="F14" s="28"/>
      <c r="G14" s="30"/>
      <c r="H14" s="30"/>
      <c r="I14" s="30"/>
    </row>
    <row r="15" spans="1:9" x14ac:dyDescent="0.25">
      <c r="A15" s="169"/>
      <c r="B15" s="36" t="s">
        <v>81</v>
      </c>
      <c r="C15" s="28"/>
      <c r="D15" s="28"/>
      <c r="E15" s="28"/>
      <c r="F15" s="28"/>
      <c r="G15" s="30"/>
      <c r="H15" s="30"/>
      <c r="I15" s="30"/>
    </row>
    <row r="16" spans="1:9" x14ac:dyDescent="0.25">
      <c r="A16" s="169"/>
      <c r="B16" s="36" t="s">
        <v>38</v>
      </c>
      <c r="C16" s="28"/>
      <c r="D16" s="28"/>
      <c r="E16" s="28"/>
      <c r="F16" s="28"/>
      <c r="G16" s="30"/>
      <c r="H16" s="30"/>
      <c r="I16" s="30"/>
    </row>
    <row r="17" spans="1:9" x14ac:dyDescent="0.25">
      <c r="A17" s="169"/>
      <c r="B17" s="36" t="s">
        <v>82</v>
      </c>
      <c r="C17" s="28"/>
      <c r="D17" s="28"/>
      <c r="E17" s="28"/>
      <c r="F17" s="28"/>
      <c r="G17" s="30"/>
      <c r="H17" s="30"/>
      <c r="I17" s="30"/>
    </row>
    <row r="18" spans="1:9" x14ac:dyDescent="0.25">
      <c r="A18" s="169"/>
      <c r="B18" s="36" t="s">
        <v>83</v>
      </c>
      <c r="C18" s="28">
        <v>94</v>
      </c>
      <c r="D18" s="28"/>
      <c r="E18" s="28"/>
      <c r="F18" s="28"/>
      <c r="G18" s="30"/>
      <c r="H18" s="30"/>
      <c r="I18" s="30"/>
    </row>
    <row r="19" spans="1:9" x14ac:dyDescent="0.25">
      <c r="A19" s="169"/>
      <c r="B19" s="36" t="s">
        <v>84</v>
      </c>
      <c r="C19" s="28"/>
      <c r="D19" s="28"/>
      <c r="E19" s="28"/>
      <c r="F19" s="28"/>
      <c r="G19" s="30"/>
      <c r="H19" s="30"/>
      <c r="I19" s="30"/>
    </row>
    <row r="20" spans="1:9" x14ac:dyDescent="0.25">
      <c r="A20" s="169"/>
      <c r="B20" s="36" t="s">
        <v>85</v>
      </c>
      <c r="C20" s="28"/>
      <c r="D20" s="28"/>
      <c r="E20" s="28"/>
      <c r="F20" s="28"/>
      <c r="G20" s="30"/>
      <c r="H20" s="30"/>
      <c r="I20" s="30"/>
    </row>
    <row r="21" spans="1:9" x14ac:dyDescent="0.25">
      <c r="A21" s="169"/>
      <c r="B21" s="36" t="s">
        <v>25</v>
      </c>
      <c r="C21" s="28"/>
      <c r="D21" s="28"/>
      <c r="E21" s="28">
        <v>10</v>
      </c>
      <c r="F21" s="28"/>
      <c r="G21" s="30"/>
      <c r="H21" s="30"/>
      <c r="I21" s="30"/>
    </row>
    <row r="22" spans="1:9" x14ac:dyDescent="0.25">
      <c r="A22" s="169"/>
      <c r="B22" s="36" t="s">
        <v>26</v>
      </c>
      <c r="C22" s="28">
        <v>14</v>
      </c>
      <c r="D22" s="28"/>
      <c r="E22" s="28"/>
      <c r="F22" s="28"/>
      <c r="G22" s="30"/>
      <c r="H22" s="30"/>
      <c r="I22" s="30"/>
    </row>
    <row r="23" spans="1:9" x14ac:dyDescent="0.25">
      <c r="A23" s="169"/>
      <c r="B23" s="36" t="s">
        <v>27</v>
      </c>
      <c r="C23" s="28">
        <v>14</v>
      </c>
      <c r="D23" s="28"/>
      <c r="E23" s="28">
        <v>10</v>
      </c>
      <c r="F23" s="28"/>
      <c r="G23" s="30"/>
      <c r="H23" s="30"/>
      <c r="I23" s="30"/>
    </row>
    <row r="24" spans="1:9" x14ac:dyDescent="0.25">
      <c r="A24" s="169"/>
      <c r="B24" s="36" t="s">
        <v>28</v>
      </c>
      <c r="C24" s="28"/>
      <c r="D24" s="28"/>
      <c r="E24" s="28"/>
      <c r="F24" s="28"/>
      <c r="G24" s="30"/>
      <c r="H24" s="30"/>
      <c r="I24" s="30"/>
    </row>
    <row r="25" spans="1:9" x14ac:dyDescent="0.25">
      <c r="A25" s="169"/>
      <c r="B25" s="36" t="s">
        <v>86</v>
      </c>
      <c r="C25" s="28"/>
      <c r="D25" s="28"/>
      <c r="E25" s="28"/>
      <c r="F25" s="28"/>
      <c r="G25" s="30"/>
      <c r="H25" s="30"/>
      <c r="I25" s="30"/>
    </row>
    <row r="26" spans="1:9" x14ac:dyDescent="0.25">
      <c r="A26" s="169"/>
      <c r="B26" s="36" t="s">
        <v>22</v>
      </c>
      <c r="C26" s="28"/>
      <c r="D26" s="28"/>
      <c r="E26" s="28"/>
      <c r="F26" s="28"/>
      <c r="G26" s="30"/>
      <c r="H26" s="30"/>
      <c r="I26" s="30"/>
    </row>
    <row r="27" spans="1:9" x14ac:dyDescent="0.25">
      <c r="A27" s="169"/>
      <c r="B27" s="36" t="s">
        <v>87</v>
      </c>
      <c r="C27" s="28"/>
      <c r="D27" s="28"/>
      <c r="E27" s="28"/>
      <c r="F27" s="28"/>
      <c r="G27" s="30"/>
      <c r="H27" s="30"/>
      <c r="I27" s="30"/>
    </row>
    <row r="28" spans="1:9" x14ac:dyDescent="0.25">
      <c r="A28" s="171"/>
      <c r="B28" s="36" t="s">
        <v>88</v>
      </c>
      <c r="C28" s="28"/>
      <c r="D28" s="28"/>
      <c r="E28" s="28"/>
      <c r="F28" s="28"/>
      <c r="G28" s="30"/>
      <c r="H28" s="30"/>
      <c r="I28" s="30"/>
    </row>
    <row r="29" spans="1:9" x14ac:dyDescent="0.25">
      <c r="A29" s="171"/>
      <c r="B29" s="36" t="s">
        <v>89</v>
      </c>
      <c r="C29" s="28"/>
      <c r="D29" s="28"/>
      <c r="E29" s="28"/>
      <c r="F29" s="28"/>
      <c r="G29" s="30"/>
      <c r="H29" s="30"/>
      <c r="I29" s="30"/>
    </row>
    <row r="30" spans="1:9" x14ac:dyDescent="0.25">
      <c r="A30" s="172"/>
      <c r="B30" s="37" t="s">
        <v>90</v>
      </c>
      <c r="C30" s="28"/>
      <c r="D30" s="28"/>
      <c r="E30" s="28"/>
      <c r="F30" s="28"/>
      <c r="G30" s="30"/>
      <c r="H30" s="30"/>
      <c r="I30" s="30"/>
    </row>
    <row r="31" spans="1:9" x14ac:dyDescent="0.25">
      <c r="A31" s="169" t="s">
        <v>39</v>
      </c>
      <c r="B31" s="38"/>
      <c r="C31" s="39">
        <f>SUM(C32,C33,C34,C35)</f>
        <v>467</v>
      </c>
      <c r="D31" s="39">
        <f t="shared" ref="D31:I31" si="2">SUM(D32,D33,D34,D35)</f>
        <v>0</v>
      </c>
      <c r="E31" s="39">
        <f t="shared" si="2"/>
        <v>0</v>
      </c>
      <c r="F31" s="39">
        <f t="shared" si="2"/>
        <v>0</v>
      </c>
      <c r="G31" s="39">
        <f t="shared" si="2"/>
        <v>0</v>
      </c>
      <c r="H31" s="39">
        <f t="shared" si="2"/>
        <v>0</v>
      </c>
      <c r="I31" s="39">
        <f t="shared" si="2"/>
        <v>0</v>
      </c>
    </row>
    <row r="32" spans="1:9" x14ac:dyDescent="0.25">
      <c r="A32" s="169"/>
      <c r="B32" s="27" t="s">
        <v>41</v>
      </c>
      <c r="C32" s="28"/>
      <c r="D32" s="28"/>
      <c r="E32" s="29"/>
      <c r="F32" s="28"/>
      <c r="G32" s="30"/>
      <c r="H32" s="30"/>
      <c r="I32" s="30"/>
    </row>
    <row r="33" spans="1:9" x14ac:dyDescent="0.25">
      <c r="A33" s="169"/>
      <c r="B33" s="27" t="s">
        <v>40</v>
      </c>
      <c r="C33" s="40">
        <v>352</v>
      </c>
      <c r="D33" s="40"/>
      <c r="E33" s="28"/>
      <c r="F33" s="28"/>
      <c r="G33" s="30"/>
      <c r="H33" s="30"/>
      <c r="I33" s="30"/>
    </row>
    <row r="34" spans="1:9" x14ac:dyDescent="0.25">
      <c r="A34" s="169"/>
      <c r="B34" s="27" t="s">
        <v>42</v>
      </c>
      <c r="C34" s="40"/>
      <c r="D34" s="40"/>
      <c r="E34" s="28"/>
      <c r="F34" s="28"/>
      <c r="G34" s="30"/>
      <c r="H34" s="30"/>
      <c r="I34" s="30"/>
    </row>
    <row r="35" spans="1:9" x14ac:dyDescent="0.25">
      <c r="A35" s="170"/>
      <c r="B35" s="31" t="s">
        <v>44</v>
      </c>
      <c r="C35" s="40">
        <v>115</v>
      </c>
      <c r="D35" s="40"/>
      <c r="E35" s="28"/>
      <c r="F35" s="32"/>
      <c r="G35" s="34"/>
      <c r="H35" s="34"/>
      <c r="I35" s="34"/>
    </row>
    <row r="36" spans="1:9" x14ac:dyDescent="0.25">
      <c r="A36" s="168" t="s">
        <v>45</v>
      </c>
      <c r="B36" s="25"/>
      <c r="C36" s="26"/>
      <c r="D36" s="26"/>
      <c r="E36" s="26"/>
      <c r="F36" s="26"/>
      <c r="G36" s="26"/>
      <c r="H36" s="26"/>
      <c r="I36" s="26"/>
    </row>
    <row r="37" spans="1:9" x14ac:dyDescent="0.25">
      <c r="A37" s="169"/>
      <c r="B37" s="27" t="s">
        <v>91</v>
      </c>
      <c r="C37" s="28"/>
      <c r="D37" s="28"/>
      <c r="E37" s="28"/>
      <c r="F37" s="28"/>
      <c r="G37" s="30"/>
      <c r="H37" s="30"/>
      <c r="I37" s="30"/>
    </row>
    <row r="38" spans="1:9" x14ac:dyDescent="0.25">
      <c r="A38" s="169"/>
      <c r="B38" s="41" t="s">
        <v>50</v>
      </c>
      <c r="C38" s="28"/>
      <c r="D38" s="28"/>
      <c r="E38" s="28"/>
      <c r="F38" s="28"/>
      <c r="G38" s="30"/>
      <c r="H38" s="30"/>
      <c r="I38" s="30"/>
    </row>
    <row r="39" spans="1:9" x14ac:dyDescent="0.25">
      <c r="A39" s="169"/>
      <c r="B39" s="27" t="s">
        <v>49</v>
      </c>
      <c r="C39" s="28"/>
      <c r="D39" s="28"/>
      <c r="E39" s="28"/>
      <c r="F39" s="28"/>
      <c r="G39" s="30"/>
      <c r="H39" s="30"/>
      <c r="I39" s="30"/>
    </row>
    <row r="40" spans="1:9" x14ac:dyDescent="0.25">
      <c r="A40" s="169"/>
      <c r="B40" s="27" t="s">
        <v>92</v>
      </c>
      <c r="C40" s="28"/>
      <c r="D40" s="28"/>
      <c r="E40" s="28"/>
      <c r="F40" s="28"/>
      <c r="G40" s="30"/>
      <c r="H40" s="30"/>
      <c r="I40" s="30"/>
    </row>
    <row r="41" spans="1:9" x14ac:dyDescent="0.25">
      <c r="A41" s="169"/>
      <c r="B41" s="27" t="s">
        <v>47</v>
      </c>
      <c r="C41" s="28"/>
      <c r="D41" s="28"/>
      <c r="E41" s="28"/>
      <c r="F41" s="28"/>
      <c r="G41" s="30"/>
      <c r="H41" s="30"/>
      <c r="I41" s="30"/>
    </row>
    <row r="42" spans="1:9" x14ac:dyDescent="0.25">
      <c r="A42" s="170"/>
      <c r="B42" s="31" t="s">
        <v>93</v>
      </c>
      <c r="C42" s="28"/>
      <c r="D42" s="32"/>
      <c r="E42" s="32"/>
      <c r="F42" s="28"/>
      <c r="G42" s="30"/>
      <c r="H42" s="30"/>
      <c r="I42" s="30"/>
    </row>
    <row r="43" spans="1:9" x14ac:dyDescent="0.25">
      <c r="A43" s="168" t="s">
        <v>52</v>
      </c>
      <c r="B43" s="25"/>
      <c r="C43" s="26">
        <f>SUM(C44,C45,C46,C47,C48,C49,C50,C51,C52,C53,C54,C55,C56,C57,C58,C59,C60)</f>
        <v>199</v>
      </c>
      <c r="D43" s="26">
        <f t="shared" ref="D43:I43" si="3">SUM(D44,D45,D46,D47,D48,D49,D50,D51,D52,D53,D54,D55,D56,D57,D58,D59,D60)</f>
        <v>175</v>
      </c>
      <c r="E43" s="26">
        <f t="shared" si="3"/>
        <v>825</v>
      </c>
      <c r="F43" s="26">
        <f t="shared" si="3"/>
        <v>0</v>
      </c>
      <c r="G43" s="26">
        <f t="shared" si="3"/>
        <v>0</v>
      </c>
      <c r="H43" s="26">
        <f t="shared" si="3"/>
        <v>0</v>
      </c>
      <c r="I43" s="26">
        <f t="shared" si="3"/>
        <v>0</v>
      </c>
    </row>
    <row r="44" spans="1:9" x14ac:dyDescent="0.25">
      <c r="A44" s="169"/>
      <c r="B44" s="27" t="s">
        <v>94</v>
      </c>
      <c r="C44" s="28"/>
      <c r="D44" s="28"/>
      <c r="E44" s="28"/>
      <c r="F44" s="28"/>
      <c r="G44" s="30"/>
      <c r="H44" s="30"/>
      <c r="I44" s="30"/>
    </row>
    <row r="45" spans="1:9" x14ac:dyDescent="0.25">
      <c r="A45" s="169"/>
      <c r="B45" s="27" t="s">
        <v>55</v>
      </c>
      <c r="C45" s="28">
        <v>50</v>
      </c>
      <c r="D45" s="28">
        <v>55</v>
      </c>
      <c r="E45" s="28"/>
      <c r="F45" s="28"/>
      <c r="G45" s="30"/>
      <c r="H45" s="30"/>
      <c r="I45" s="30"/>
    </row>
    <row r="46" spans="1:9" x14ac:dyDescent="0.25">
      <c r="A46" s="169"/>
      <c r="B46" s="27" t="s">
        <v>95</v>
      </c>
      <c r="C46" s="28"/>
      <c r="D46" s="28"/>
      <c r="E46" s="28"/>
      <c r="F46" s="28"/>
      <c r="G46" s="30"/>
      <c r="H46" s="30"/>
      <c r="I46" s="30"/>
    </row>
    <row r="47" spans="1:9" x14ac:dyDescent="0.25">
      <c r="A47" s="169"/>
      <c r="B47" s="27" t="s">
        <v>96</v>
      </c>
      <c r="C47" s="28">
        <v>9</v>
      </c>
      <c r="D47" s="28"/>
      <c r="E47" s="28"/>
      <c r="F47" s="28"/>
      <c r="G47" s="30"/>
      <c r="H47" s="30"/>
      <c r="I47" s="30"/>
    </row>
    <row r="48" spans="1:9" x14ac:dyDescent="0.25">
      <c r="A48" s="169"/>
      <c r="B48" s="27" t="s">
        <v>54</v>
      </c>
      <c r="C48" s="28"/>
      <c r="D48" s="28"/>
      <c r="E48" s="28">
        <v>75</v>
      </c>
      <c r="F48" s="28"/>
      <c r="G48" s="30"/>
      <c r="H48" s="30"/>
      <c r="I48" s="30"/>
    </row>
    <row r="49" spans="1:9" x14ac:dyDescent="0.25">
      <c r="A49" s="169"/>
      <c r="B49" s="27" t="s">
        <v>56</v>
      </c>
      <c r="C49" s="28">
        <v>70</v>
      </c>
      <c r="D49" s="28">
        <v>35</v>
      </c>
      <c r="E49" s="28">
        <v>80</v>
      </c>
      <c r="F49" s="28"/>
      <c r="G49" s="30"/>
      <c r="H49" s="30"/>
      <c r="I49" s="30"/>
    </row>
    <row r="50" spans="1:9" x14ac:dyDescent="0.25">
      <c r="A50" s="169"/>
      <c r="B50" s="27" t="s">
        <v>97</v>
      </c>
      <c r="C50" s="28"/>
      <c r="D50" s="28"/>
      <c r="E50" s="28"/>
      <c r="F50" s="28"/>
      <c r="G50" s="30"/>
      <c r="H50" s="30"/>
      <c r="I50" s="30"/>
    </row>
    <row r="51" spans="1:9" x14ac:dyDescent="0.25">
      <c r="A51" s="169"/>
      <c r="B51" s="27" t="s">
        <v>98</v>
      </c>
      <c r="C51" s="28"/>
      <c r="D51" s="28"/>
      <c r="E51" s="28"/>
      <c r="F51" s="28"/>
      <c r="G51" s="30"/>
      <c r="H51" s="30"/>
      <c r="I51" s="30"/>
    </row>
    <row r="52" spans="1:9" x14ac:dyDescent="0.25">
      <c r="A52" s="169"/>
      <c r="B52" s="27" t="s">
        <v>58</v>
      </c>
      <c r="C52" s="28">
        <v>50</v>
      </c>
      <c r="D52" s="28">
        <v>50</v>
      </c>
      <c r="E52" s="28"/>
      <c r="F52" s="28"/>
      <c r="G52" s="30"/>
      <c r="H52" s="30"/>
      <c r="I52" s="30"/>
    </row>
    <row r="53" spans="1:9" x14ac:dyDescent="0.25">
      <c r="A53" s="169"/>
      <c r="B53" s="27" t="s">
        <v>99</v>
      </c>
      <c r="C53" s="28"/>
      <c r="D53" s="28"/>
      <c r="E53" s="28"/>
      <c r="F53" s="28"/>
      <c r="G53" s="30"/>
      <c r="H53" s="30"/>
      <c r="I53" s="30"/>
    </row>
    <row r="54" spans="1:9" x14ac:dyDescent="0.25">
      <c r="A54" s="169"/>
      <c r="B54" s="27" t="s">
        <v>100</v>
      </c>
      <c r="C54" s="28"/>
      <c r="D54" s="28"/>
      <c r="E54" s="28"/>
      <c r="F54" s="28"/>
      <c r="G54" s="30"/>
      <c r="H54" s="30"/>
      <c r="I54" s="30"/>
    </row>
    <row r="55" spans="1:9" x14ac:dyDescent="0.25">
      <c r="A55" s="169"/>
      <c r="B55" s="27" t="s">
        <v>71</v>
      </c>
      <c r="C55" s="28"/>
      <c r="D55" s="28"/>
      <c r="E55" s="28"/>
      <c r="F55" s="28"/>
      <c r="G55" s="30"/>
      <c r="H55" s="30"/>
      <c r="I55" s="30"/>
    </row>
    <row r="56" spans="1:9" x14ac:dyDescent="0.25">
      <c r="A56" s="169"/>
      <c r="B56" s="41" t="s">
        <v>50</v>
      </c>
      <c r="C56" s="28"/>
      <c r="D56" s="28"/>
      <c r="E56" s="28"/>
      <c r="F56" s="28"/>
      <c r="G56" s="30"/>
      <c r="H56" s="30"/>
      <c r="I56" s="30"/>
    </row>
    <row r="57" spans="1:9" x14ac:dyDescent="0.25">
      <c r="A57" s="169"/>
      <c r="B57" s="27" t="s">
        <v>63</v>
      </c>
      <c r="C57" s="28"/>
      <c r="D57" s="28"/>
      <c r="E57" s="28"/>
      <c r="F57" s="28"/>
      <c r="G57" s="30"/>
      <c r="H57" s="30"/>
      <c r="I57" s="30"/>
    </row>
    <row r="58" spans="1:9" x14ac:dyDescent="0.25">
      <c r="A58" s="169"/>
      <c r="B58" s="27" t="s">
        <v>64</v>
      </c>
      <c r="C58" s="28"/>
      <c r="D58" s="28"/>
      <c r="E58" s="28"/>
      <c r="F58" s="28"/>
      <c r="G58" s="30"/>
      <c r="H58" s="30"/>
      <c r="I58" s="30"/>
    </row>
    <row r="59" spans="1:9" x14ac:dyDescent="0.25">
      <c r="A59" s="169"/>
      <c r="B59" s="27" t="s">
        <v>101</v>
      </c>
      <c r="C59" s="28"/>
      <c r="D59" s="28"/>
      <c r="E59" s="28">
        <v>350</v>
      </c>
      <c r="F59" s="28"/>
      <c r="G59" s="30"/>
      <c r="H59" s="30"/>
      <c r="I59" s="30"/>
    </row>
    <row r="60" spans="1:9" x14ac:dyDescent="0.25">
      <c r="A60" s="169"/>
      <c r="B60" s="27" t="s">
        <v>102</v>
      </c>
      <c r="C60" s="28">
        <v>20</v>
      </c>
      <c r="D60" s="28">
        <v>35</v>
      </c>
      <c r="E60" s="28">
        <v>320</v>
      </c>
      <c r="F60" s="28"/>
      <c r="G60" s="30"/>
      <c r="H60" s="30"/>
      <c r="I60" s="30"/>
    </row>
    <row r="61" spans="1:9" x14ac:dyDescent="0.25">
      <c r="A61" s="168" t="s">
        <v>103</v>
      </c>
      <c r="B61" s="42"/>
      <c r="C61" s="26"/>
      <c r="D61" s="26">
        <f t="shared" ref="D61:I61" si="4">SUM(D62,D63,D64,D65,D66)</f>
        <v>50</v>
      </c>
      <c r="E61" s="26">
        <f t="shared" si="4"/>
        <v>0</v>
      </c>
      <c r="F61" s="26">
        <f t="shared" si="4"/>
        <v>0</v>
      </c>
      <c r="G61" s="26">
        <f t="shared" si="4"/>
        <v>0</v>
      </c>
      <c r="H61" s="26">
        <f t="shared" si="4"/>
        <v>0</v>
      </c>
      <c r="I61" s="26">
        <f t="shared" si="4"/>
        <v>0</v>
      </c>
    </row>
    <row r="62" spans="1:9" x14ac:dyDescent="0.25">
      <c r="A62" s="169"/>
      <c r="B62" s="27" t="s">
        <v>104</v>
      </c>
      <c r="C62" s="28"/>
      <c r="D62" s="28"/>
      <c r="E62" s="43"/>
      <c r="F62" s="28"/>
      <c r="G62" s="30"/>
      <c r="H62" s="30"/>
      <c r="I62" s="30"/>
    </row>
    <row r="63" spans="1:9" x14ac:dyDescent="0.25">
      <c r="A63" s="169"/>
      <c r="B63" s="27" t="s">
        <v>69</v>
      </c>
      <c r="C63" s="28"/>
      <c r="D63" s="28"/>
      <c r="E63" s="43"/>
      <c r="F63" s="28"/>
      <c r="G63" s="30"/>
      <c r="H63" s="30"/>
      <c r="I63" s="30"/>
    </row>
    <row r="64" spans="1:9" x14ac:dyDescent="0.25">
      <c r="A64" s="169"/>
      <c r="B64" s="27" t="s">
        <v>71</v>
      </c>
      <c r="C64" s="28"/>
      <c r="D64" s="28">
        <v>50</v>
      </c>
      <c r="E64" s="43"/>
      <c r="F64" s="28"/>
      <c r="G64" s="30"/>
      <c r="H64" s="30"/>
      <c r="I64" s="30"/>
    </row>
    <row r="65" spans="1:9" x14ac:dyDescent="0.25">
      <c r="A65" s="169"/>
      <c r="B65" s="27" t="s">
        <v>68</v>
      </c>
      <c r="C65" s="28"/>
      <c r="D65" s="28"/>
      <c r="E65" s="43"/>
      <c r="F65" s="28"/>
      <c r="G65" s="30"/>
      <c r="H65" s="30"/>
      <c r="I65" s="30"/>
    </row>
    <row r="66" spans="1:9" x14ac:dyDescent="0.25">
      <c r="A66" s="169"/>
      <c r="B66" s="27" t="s">
        <v>67</v>
      </c>
      <c r="C66" s="28"/>
      <c r="D66" s="28"/>
      <c r="E66" s="43"/>
      <c r="F66" s="28"/>
      <c r="G66" s="30"/>
      <c r="H66" s="30"/>
      <c r="I66" s="30"/>
    </row>
    <row r="67" spans="1:9" x14ac:dyDescent="0.25">
      <c r="A67" s="160" t="s">
        <v>73</v>
      </c>
      <c r="B67" s="160"/>
      <c r="C67" s="44">
        <f>SUM(C4,C10,C31,C36,C43,C61)</f>
        <v>806</v>
      </c>
      <c r="D67" s="44">
        <f t="shared" ref="D67:I67" si="5">SUM(D4,D10,D31,D36,D43,D61)</f>
        <v>225</v>
      </c>
      <c r="E67" s="44">
        <f t="shared" si="5"/>
        <v>863</v>
      </c>
      <c r="F67" s="44">
        <f t="shared" si="5"/>
        <v>2734</v>
      </c>
      <c r="G67" s="44">
        <f t="shared" si="5"/>
        <v>0</v>
      </c>
      <c r="H67" s="44">
        <f t="shared" si="5"/>
        <v>0</v>
      </c>
      <c r="I67" s="44">
        <f t="shared" si="5"/>
        <v>17</v>
      </c>
    </row>
  </sheetData>
  <mergeCells count="10">
    <mergeCell ref="A36:A42"/>
    <mergeCell ref="A43:A60"/>
    <mergeCell ref="A61:A66"/>
    <mergeCell ref="A67:B67"/>
    <mergeCell ref="A1:I1"/>
    <mergeCell ref="A2:A3"/>
    <mergeCell ref="B2:B3"/>
    <mergeCell ref="A4:A9"/>
    <mergeCell ref="A10:A30"/>
    <mergeCell ref="A31:A3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6"/>
  <sheetViews>
    <sheetView topLeftCell="A112" workbookViewId="0">
      <selection activeCell="I143" sqref="I143"/>
    </sheetView>
  </sheetViews>
  <sheetFormatPr defaultRowHeight="15" x14ac:dyDescent="0.25"/>
  <cols>
    <col min="1" max="1" width="18" customWidth="1"/>
    <col min="2" max="2" width="14.85546875" customWidth="1"/>
    <col min="3" max="3" width="12.7109375" customWidth="1"/>
    <col min="4" max="4" width="13.85546875" customWidth="1"/>
    <col min="5" max="5" width="14.7109375" customWidth="1"/>
  </cols>
  <sheetData>
    <row r="1" spans="1:5" x14ac:dyDescent="0.25">
      <c r="A1" s="49" t="s">
        <v>106</v>
      </c>
      <c r="B1" s="49" t="s">
        <v>107</v>
      </c>
      <c r="C1" t="s">
        <v>108</v>
      </c>
      <c r="D1" t="s">
        <v>109</v>
      </c>
      <c r="E1" t="s">
        <v>110</v>
      </c>
    </row>
    <row r="2" spans="1:5" x14ac:dyDescent="0.25">
      <c r="A2" s="45">
        <v>1</v>
      </c>
      <c r="B2">
        <v>0</v>
      </c>
      <c r="C2">
        <v>433</v>
      </c>
      <c r="D2">
        <v>26.8</v>
      </c>
      <c r="E2">
        <v>219</v>
      </c>
    </row>
    <row r="3" spans="1:5" x14ac:dyDescent="0.25">
      <c r="A3" s="46" t="s">
        <v>11</v>
      </c>
      <c r="B3">
        <v>0</v>
      </c>
      <c r="C3">
        <v>407</v>
      </c>
      <c r="D3">
        <v>10.8</v>
      </c>
      <c r="E3">
        <v>115</v>
      </c>
    </row>
    <row r="4" spans="1:5" x14ac:dyDescent="0.25">
      <c r="A4" s="47">
        <v>101</v>
      </c>
      <c r="B4">
        <v>0</v>
      </c>
      <c r="C4">
        <v>407</v>
      </c>
      <c r="D4">
        <v>10.8</v>
      </c>
      <c r="E4">
        <v>115</v>
      </c>
    </row>
    <row r="5" spans="1:5" x14ac:dyDescent="0.25">
      <c r="A5" s="48" t="s">
        <v>111</v>
      </c>
      <c r="B5">
        <v>0</v>
      </c>
      <c r="C5">
        <v>380</v>
      </c>
      <c r="D5">
        <v>0.4</v>
      </c>
      <c r="E5">
        <v>76</v>
      </c>
    </row>
    <row r="6" spans="1:5" x14ac:dyDescent="0.25">
      <c r="A6" s="48" t="s">
        <v>112</v>
      </c>
      <c r="B6">
        <v>0</v>
      </c>
      <c r="C6">
        <v>16</v>
      </c>
      <c r="D6">
        <v>5.2</v>
      </c>
      <c r="E6">
        <v>32</v>
      </c>
    </row>
    <row r="7" spans="1:5" x14ac:dyDescent="0.25">
      <c r="A7" s="48" t="s">
        <v>113</v>
      </c>
      <c r="B7">
        <v>0</v>
      </c>
      <c r="C7">
        <v>11</v>
      </c>
      <c r="D7">
        <v>5.2</v>
      </c>
      <c r="E7">
        <v>7</v>
      </c>
    </row>
    <row r="8" spans="1:5" x14ac:dyDescent="0.25">
      <c r="A8" s="46" t="s">
        <v>13</v>
      </c>
      <c r="B8">
        <v>0</v>
      </c>
      <c r="C8">
        <v>26</v>
      </c>
      <c r="D8">
        <v>16</v>
      </c>
      <c r="E8">
        <v>104</v>
      </c>
    </row>
    <row r="9" spans="1:5" x14ac:dyDescent="0.25">
      <c r="A9" s="47">
        <v>102</v>
      </c>
      <c r="B9">
        <v>0</v>
      </c>
      <c r="C9">
        <v>26</v>
      </c>
      <c r="D9">
        <v>16</v>
      </c>
      <c r="E9">
        <v>104</v>
      </c>
    </row>
    <row r="10" spans="1:5" x14ac:dyDescent="0.25">
      <c r="A10" s="48" t="s">
        <v>114</v>
      </c>
      <c r="B10">
        <v>0</v>
      </c>
      <c r="C10">
        <v>16</v>
      </c>
      <c r="D10">
        <v>12</v>
      </c>
      <c r="E10">
        <v>64</v>
      </c>
    </row>
    <row r="11" spans="1:5" x14ac:dyDescent="0.25">
      <c r="A11" s="48" t="s">
        <v>13</v>
      </c>
      <c r="B11">
        <v>0</v>
      </c>
      <c r="C11">
        <v>10</v>
      </c>
      <c r="D11">
        <v>4</v>
      </c>
      <c r="E11">
        <v>40</v>
      </c>
    </row>
    <row r="12" spans="1:5" x14ac:dyDescent="0.25">
      <c r="A12" s="45">
        <v>2</v>
      </c>
      <c r="B12">
        <v>0</v>
      </c>
      <c r="C12">
        <v>924</v>
      </c>
      <c r="D12">
        <v>519</v>
      </c>
      <c r="E12">
        <v>2180</v>
      </c>
    </row>
    <row r="13" spans="1:5" x14ac:dyDescent="0.25">
      <c r="A13" s="46" t="s">
        <v>18</v>
      </c>
      <c r="B13">
        <v>0</v>
      </c>
      <c r="C13">
        <v>46</v>
      </c>
      <c r="D13">
        <v>16</v>
      </c>
      <c r="E13">
        <v>46</v>
      </c>
    </row>
    <row r="14" spans="1:5" x14ac:dyDescent="0.25">
      <c r="A14" s="47">
        <v>202</v>
      </c>
      <c r="B14">
        <v>0</v>
      </c>
      <c r="C14">
        <v>46</v>
      </c>
      <c r="D14">
        <v>16</v>
      </c>
      <c r="E14">
        <v>46</v>
      </c>
    </row>
    <row r="15" spans="1:5" x14ac:dyDescent="0.25">
      <c r="A15" s="48" t="s">
        <v>18</v>
      </c>
      <c r="B15">
        <v>0</v>
      </c>
      <c r="C15">
        <v>23</v>
      </c>
      <c r="D15">
        <v>8</v>
      </c>
      <c r="E15">
        <v>23</v>
      </c>
    </row>
    <row r="16" spans="1:5" x14ac:dyDescent="0.25">
      <c r="A16" s="48" t="s">
        <v>115</v>
      </c>
      <c r="B16">
        <v>0</v>
      </c>
      <c r="C16">
        <v>23</v>
      </c>
      <c r="D16">
        <v>8</v>
      </c>
      <c r="E16">
        <v>23</v>
      </c>
    </row>
    <row r="17" spans="1:5" x14ac:dyDescent="0.25">
      <c r="A17" s="46" t="s">
        <v>19</v>
      </c>
      <c r="B17">
        <v>0</v>
      </c>
      <c r="C17">
        <v>36</v>
      </c>
      <c r="D17">
        <v>8</v>
      </c>
      <c r="E17">
        <v>36</v>
      </c>
    </row>
    <row r="18" spans="1:5" x14ac:dyDescent="0.25">
      <c r="A18" s="47">
        <v>201</v>
      </c>
      <c r="B18">
        <v>0</v>
      </c>
      <c r="C18">
        <v>36</v>
      </c>
      <c r="D18">
        <v>8</v>
      </c>
      <c r="E18">
        <v>36</v>
      </c>
    </row>
    <row r="19" spans="1:5" x14ac:dyDescent="0.25">
      <c r="A19" s="48" t="s">
        <v>19</v>
      </c>
      <c r="B19">
        <v>0</v>
      </c>
      <c r="C19">
        <v>22</v>
      </c>
      <c r="D19">
        <v>4</v>
      </c>
      <c r="E19">
        <v>22</v>
      </c>
    </row>
    <row r="20" spans="1:5" x14ac:dyDescent="0.25">
      <c r="A20" s="48" t="s">
        <v>116</v>
      </c>
      <c r="B20">
        <v>0</v>
      </c>
      <c r="C20">
        <v>14</v>
      </c>
      <c r="D20">
        <v>4</v>
      </c>
      <c r="E20">
        <v>14</v>
      </c>
    </row>
    <row r="21" spans="1:5" x14ac:dyDescent="0.25">
      <c r="A21" s="46" t="s">
        <v>117</v>
      </c>
      <c r="B21">
        <v>0</v>
      </c>
      <c r="C21">
        <v>8</v>
      </c>
      <c r="D21">
        <v>15</v>
      </c>
      <c r="E21">
        <v>40</v>
      </c>
    </row>
    <row r="22" spans="1:5" x14ac:dyDescent="0.25">
      <c r="A22" s="47">
        <v>219</v>
      </c>
      <c r="B22">
        <v>0</v>
      </c>
      <c r="C22">
        <v>8</v>
      </c>
      <c r="D22">
        <v>15</v>
      </c>
      <c r="E22">
        <v>40</v>
      </c>
    </row>
    <row r="23" spans="1:5" x14ac:dyDescent="0.25">
      <c r="A23" s="48" t="s">
        <v>118</v>
      </c>
      <c r="B23">
        <v>0</v>
      </c>
      <c r="C23">
        <v>8</v>
      </c>
      <c r="D23">
        <v>15</v>
      </c>
      <c r="E23">
        <v>40</v>
      </c>
    </row>
    <row r="24" spans="1:5" x14ac:dyDescent="0.25">
      <c r="A24" s="46" t="s">
        <v>119</v>
      </c>
      <c r="B24">
        <v>0</v>
      </c>
      <c r="C24">
        <v>256</v>
      </c>
      <c r="D24">
        <v>287</v>
      </c>
      <c r="E24">
        <v>1099</v>
      </c>
    </row>
    <row r="25" spans="1:5" x14ac:dyDescent="0.25">
      <c r="A25" s="47">
        <v>223</v>
      </c>
      <c r="B25">
        <v>0</v>
      </c>
      <c r="C25">
        <v>256</v>
      </c>
      <c r="D25">
        <v>287</v>
      </c>
      <c r="E25">
        <v>1099</v>
      </c>
    </row>
    <row r="26" spans="1:5" x14ac:dyDescent="0.25">
      <c r="A26" s="48" t="s">
        <v>120</v>
      </c>
      <c r="B26">
        <v>0</v>
      </c>
      <c r="C26">
        <v>48</v>
      </c>
      <c r="D26">
        <v>11</v>
      </c>
      <c r="E26">
        <v>48</v>
      </c>
    </row>
    <row r="27" spans="1:5" x14ac:dyDescent="0.25">
      <c r="A27" s="48" t="s">
        <v>121</v>
      </c>
      <c r="B27">
        <v>0</v>
      </c>
      <c r="C27">
        <v>172</v>
      </c>
      <c r="D27">
        <v>228</v>
      </c>
      <c r="E27">
        <v>835</v>
      </c>
    </row>
    <row r="28" spans="1:5" x14ac:dyDescent="0.25">
      <c r="A28" s="48" t="s">
        <v>24</v>
      </c>
      <c r="B28">
        <v>0</v>
      </c>
      <c r="C28">
        <v>36</v>
      </c>
      <c r="D28">
        <v>48</v>
      </c>
      <c r="E28">
        <v>216</v>
      </c>
    </row>
    <row r="29" spans="1:5" x14ac:dyDescent="0.25">
      <c r="A29" s="46" t="s">
        <v>122</v>
      </c>
      <c r="B29">
        <v>0</v>
      </c>
      <c r="C29">
        <v>67</v>
      </c>
      <c r="D29">
        <v>90</v>
      </c>
      <c r="E29">
        <v>402</v>
      </c>
    </row>
    <row r="30" spans="1:5" x14ac:dyDescent="0.25">
      <c r="A30" s="47">
        <v>220</v>
      </c>
      <c r="B30">
        <v>0</v>
      </c>
      <c r="C30">
        <v>67</v>
      </c>
      <c r="D30">
        <v>90</v>
      </c>
      <c r="E30">
        <v>402</v>
      </c>
    </row>
    <row r="31" spans="1:5" x14ac:dyDescent="0.25">
      <c r="A31" s="48" t="s">
        <v>123</v>
      </c>
      <c r="B31">
        <v>0</v>
      </c>
      <c r="C31">
        <v>67</v>
      </c>
      <c r="D31">
        <v>90</v>
      </c>
      <c r="E31">
        <v>402</v>
      </c>
    </row>
    <row r="32" spans="1:5" x14ac:dyDescent="0.25">
      <c r="A32" s="46" t="s">
        <v>82</v>
      </c>
      <c r="B32">
        <v>0</v>
      </c>
      <c r="C32">
        <v>27</v>
      </c>
      <c r="D32">
        <v>9</v>
      </c>
      <c r="E32">
        <v>27</v>
      </c>
    </row>
    <row r="33" spans="1:5" x14ac:dyDescent="0.25">
      <c r="A33" s="47">
        <v>218</v>
      </c>
      <c r="B33">
        <v>0</v>
      </c>
      <c r="C33">
        <v>27</v>
      </c>
      <c r="D33">
        <v>9</v>
      </c>
      <c r="E33">
        <v>27</v>
      </c>
    </row>
    <row r="34" spans="1:5" x14ac:dyDescent="0.25">
      <c r="A34" s="48" t="s">
        <v>124</v>
      </c>
      <c r="B34">
        <v>0</v>
      </c>
      <c r="C34">
        <v>27</v>
      </c>
      <c r="D34">
        <v>9</v>
      </c>
      <c r="E34">
        <v>27</v>
      </c>
    </row>
    <row r="35" spans="1:5" x14ac:dyDescent="0.25">
      <c r="A35" s="46" t="s">
        <v>125</v>
      </c>
      <c r="B35">
        <v>0</v>
      </c>
      <c r="C35">
        <v>3</v>
      </c>
      <c r="D35">
        <v>2</v>
      </c>
      <c r="E35">
        <v>3</v>
      </c>
    </row>
    <row r="36" spans="1:5" x14ac:dyDescent="0.25">
      <c r="A36" s="47">
        <v>203</v>
      </c>
      <c r="B36">
        <v>0</v>
      </c>
      <c r="C36">
        <v>3</v>
      </c>
      <c r="D36">
        <v>2</v>
      </c>
      <c r="E36">
        <v>3</v>
      </c>
    </row>
    <row r="37" spans="1:5" x14ac:dyDescent="0.25">
      <c r="A37" s="48" t="s">
        <v>125</v>
      </c>
      <c r="B37">
        <v>0</v>
      </c>
      <c r="C37">
        <v>3</v>
      </c>
      <c r="D37">
        <v>2</v>
      </c>
      <c r="E37">
        <v>3</v>
      </c>
    </row>
    <row r="38" spans="1:5" x14ac:dyDescent="0.25">
      <c r="A38" s="46" t="s">
        <v>22</v>
      </c>
      <c r="B38">
        <v>0</v>
      </c>
      <c r="C38">
        <v>106</v>
      </c>
      <c r="D38">
        <v>21</v>
      </c>
      <c r="E38">
        <v>106</v>
      </c>
    </row>
    <row r="39" spans="1:5" x14ac:dyDescent="0.25">
      <c r="A39" s="47">
        <v>216</v>
      </c>
      <c r="B39">
        <v>0</v>
      </c>
      <c r="C39">
        <v>106</v>
      </c>
      <c r="D39">
        <v>21</v>
      </c>
      <c r="E39">
        <v>106</v>
      </c>
    </row>
    <row r="40" spans="1:5" x14ac:dyDescent="0.25">
      <c r="A40" s="48" t="s">
        <v>126</v>
      </c>
      <c r="B40">
        <v>0</v>
      </c>
      <c r="C40">
        <v>73</v>
      </c>
      <c r="D40">
        <v>15</v>
      </c>
      <c r="E40">
        <v>73</v>
      </c>
    </row>
    <row r="41" spans="1:5" x14ac:dyDescent="0.25">
      <c r="A41" s="48" t="s">
        <v>127</v>
      </c>
      <c r="B41">
        <v>0</v>
      </c>
      <c r="C41">
        <v>14</v>
      </c>
      <c r="D41">
        <v>2</v>
      </c>
      <c r="E41">
        <v>14</v>
      </c>
    </row>
    <row r="42" spans="1:5" x14ac:dyDescent="0.25">
      <c r="A42" s="48" t="s">
        <v>128</v>
      </c>
      <c r="B42">
        <v>0</v>
      </c>
      <c r="C42">
        <v>19</v>
      </c>
      <c r="D42">
        <v>4</v>
      </c>
      <c r="E42">
        <v>19</v>
      </c>
    </row>
    <row r="43" spans="1:5" x14ac:dyDescent="0.25">
      <c r="A43" s="46" t="s">
        <v>23</v>
      </c>
      <c r="B43">
        <v>0</v>
      </c>
      <c r="C43">
        <v>188</v>
      </c>
      <c r="D43">
        <v>32</v>
      </c>
      <c r="E43">
        <v>234</v>
      </c>
    </row>
    <row r="44" spans="1:5" x14ac:dyDescent="0.25">
      <c r="A44" s="47">
        <v>210</v>
      </c>
      <c r="B44">
        <v>0</v>
      </c>
      <c r="C44">
        <v>188</v>
      </c>
      <c r="D44">
        <v>32</v>
      </c>
      <c r="E44">
        <v>234</v>
      </c>
    </row>
    <row r="45" spans="1:5" x14ac:dyDescent="0.25">
      <c r="A45" s="48" t="s">
        <v>129</v>
      </c>
      <c r="B45">
        <v>0</v>
      </c>
      <c r="C45">
        <v>178</v>
      </c>
      <c r="D45">
        <v>31.5</v>
      </c>
      <c r="E45">
        <v>229</v>
      </c>
    </row>
    <row r="46" spans="1:5" x14ac:dyDescent="0.25">
      <c r="A46" s="48" t="s">
        <v>23</v>
      </c>
      <c r="B46">
        <v>0</v>
      </c>
      <c r="C46">
        <v>10</v>
      </c>
      <c r="D46">
        <v>0.5</v>
      </c>
      <c r="E46">
        <v>5</v>
      </c>
    </row>
    <row r="47" spans="1:5" x14ac:dyDescent="0.25">
      <c r="A47" s="46" t="s">
        <v>130</v>
      </c>
      <c r="B47">
        <v>0</v>
      </c>
      <c r="C47">
        <v>2</v>
      </c>
      <c r="D47">
        <v>1</v>
      </c>
      <c r="E47">
        <v>2</v>
      </c>
    </row>
    <row r="48" spans="1:5" x14ac:dyDescent="0.25">
      <c r="A48" s="47">
        <v>211</v>
      </c>
      <c r="B48">
        <v>0</v>
      </c>
      <c r="C48">
        <v>2</v>
      </c>
      <c r="D48">
        <v>1</v>
      </c>
      <c r="E48">
        <v>2</v>
      </c>
    </row>
    <row r="49" spans="1:5" x14ac:dyDescent="0.25">
      <c r="A49" s="48" t="s">
        <v>131</v>
      </c>
      <c r="B49">
        <v>0</v>
      </c>
      <c r="C49">
        <v>2</v>
      </c>
      <c r="D49">
        <v>1</v>
      </c>
      <c r="E49">
        <v>2</v>
      </c>
    </row>
    <row r="50" spans="1:5" x14ac:dyDescent="0.25">
      <c r="A50" s="46" t="s">
        <v>25</v>
      </c>
      <c r="B50">
        <v>0</v>
      </c>
      <c r="C50">
        <v>12</v>
      </c>
      <c r="D50">
        <v>2</v>
      </c>
      <c r="E50">
        <v>12</v>
      </c>
    </row>
    <row r="51" spans="1:5" x14ac:dyDescent="0.25">
      <c r="A51" s="47">
        <v>204</v>
      </c>
      <c r="B51">
        <v>0</v>
      </c>
      <c r="C51">
        <v>12</v>
      </c>
      <c r="D51">
        <v>2</v>
      </c>
      <c r="E51">
        <v>12</v>
      </c>
    </row>
    <row r="52" spans="1:5" x14ac:dyDescent="0.25">
      <c r="A52" s="48" t="s">
        <v>132</v>
      </c>
      <c r="B52">
        <v>0</v>
      </c>
      <c r="C52">
        <v>2</v>
      </c>
      <c r="D52">
        <v>1</v>
      </c>
      <c r="E52">
        <v>2</v>
      </c>
    </row>
    <row r="53" spans="1:5" x14ac:dyDescent="0.25">
      <c r="A53" s="48" t="s">
        <v>25</v>
      </c>
      <c r="B53">
        <v>0</v>
      </c>
      <c r="C53">
        <v>10</v>
      </c>
      <c r="D53">
        <v>1</v>
      </c>
      <c r="E53">
        <v>10</v>
      </c>
    </row>
    <row r="54" spans="1:5" x14ac:dyDescent="0.25">
      <c r="A54" s="46" t="s">
        <v>26</v>
      </c>
      <c r="B54">
        <v>0</v>
      </c>
      <c r="C54">
        <v>9</v>
      </c>
      <c r="D54">
        <v>5</v>
      </c>
      <c r="E54">
        <v>9</v>
      </c>
    </row>
    <row r="55" spans="1:5" x14ac:dyDescent="0.25">
      <c r="A55" s="47">
        <v>214</v>
      </c>
      <c r="B55">
        <v>0</v>
      </c>
      <c r="C55">
        <v>9</v>
      </c>
      <c r="D55">
        <v>5</v>
      </c>
      <c r="E55">
        <v>9</v>
      </c>
    </row>
    <row r="56" spans="1:5" x14ac:dyDescent="0.25">
      <c r="A56" s="48" t="s">
        <v>26</v>
      </c>
      <c r="B56">
        <v>0</v>
      </c>
      <c r="C56">
        <v>9</v>
      </c>
      <c r="D56">
        <v>5</v>
      </c>
      <c r="E56">
        <v>9</v>
      </c>
    </row>
    <row r="57" spans="1:5" x14ac:dyDescent="0.25">
      <c r="A57" s="46" t="s">
        <v>27</v>
      </c>
      <c r="B57">
        <v>0</v>
      </c>
      <c r="C57">
        <v>70</v>
      </c>
      <c r="D57">
        <v>11</v>
      </c>
      <c r="E57">
        <v>70</v>
      </c>
    </row>
    <row r="58" spans="1:5" x14ac:dyDescent="0.25">
      <c r="A58" s="47">
        <v>213</v>
      </c>
      <c r="B58">
        <v>0</v>
      </c>
      <c r="C58">
        <v>70</v>
      </c>
      <c r="D58">
        <v>11</v>
      </c>
      <c r="E58">
        <v>70</v>
      </c>
    </row>
    <row r="59" spans="1:5" x14ac:dyDescent="0.25">
      <c r="A59" s="48" t="s">
        <v>27</v>
      </c>
      <c r="B59">
        <v>0</v>
      </c>
      <c r="C59">
        <v>70</v>
      </c>
      <c r="D59">
        <v>11</v>
      </c>
      <c r="E59">
        <v>70</v>
      </c>
    </row>
    <row r="60" spans="1:5" x14ac:dyDescent="0.25">
      <c r="A60" s="46" t="s">
        <v>133</v>
      </c>
      <c r="B60">
        <v>0</v>
      </c>
      <c r="C60">
        <v>15</v>
      </c>
      <c r="D60">
        <v>7</v>
      </c>
      <c r="E60">
        <v>15</v>
      </c>
    </row>
    <row r="61" spans="1:5" x14ac:dyDescent="0.25">
      <c r="A61" s="47">
        <v>215</v>
      </c>
      <c r="B61">
        <v>0</v>
      </c>
      <c r="C61">
        <v>15</v>
      </c>
      <c r="D61">
        <v>7</v>
      </c>
      <c r="E61">
        <v>15</v>
      </c>
    </row>
    <row r="62" spans="1:5" x14ac:dyDescent="0.25">
      <c r="A62" s="48" t="s">
        <v>133</v>
      </c>
      <c r="B62">
        <v>0</v>
      </c>
      <c r="C62">
        <v>15</v>
      </c>
      <c r="D62">
        <v>7</v>
      </c>
      <c r="E62">
        <v>15</v>
      </c>
    </row>
    <row r="63" spans="1:5" x14ac:dyDescent="0.25">
      <c r="A63" s="46" t="s">
        <v>28</v>
      </c>
      <c r="B63">
        <v>0</v>
      </c>
      <c r="C63">
        <v>31</v>
      </c>
      <c r="D63">
        <v>10</v>
      </c>
      <c r="E63">
        <v>31</v>
      </c>
    </row>
    <row r="64" spans="1:5" x14ac:dyDescent="0.25">
      <c r="A64" s="47">
        <v>212</v>
      </c>
      <c r="B64">
        <v>0</v>
      </c>
      <c r="C64">
        <v>31</v>
      </c>
      <c r="D64">
        <v>10</v>
      </c>
      <c r="E64">
        <v>31</v>
      </c>
    </row>
    <row r="65" spans="1:5" x14ac:dyDescent="0.25">
      <c r="A65" s="48" t="s">
        <v>28</v>
      </c>
      <c r="B65">
        <v>0</v>
      </c>
      <c r="C65">
        <v>31</v>
      </c>
      <c r="D65">
        <v>10</v>
      </c>
      <c r="E65">
        <v>31</v>
      </c>
    </row>
    <row r="66" spans="1:5" x14ac:dyDescent="0.25">
      <c r="A66" s="46" t="s">
        <v>86</v>
      </c>
      <c r="B66">
        <v>0</v>
      </c>
      <c r="C66">
        <v>48</v>
      </c>
      <c r="D66">
        <v>3</v>
      </c>
      <c r="E66">
        <v>48</v>
      </c>
    </row>
    <row r="67" spans="1:5" x14ac:dyDescent="0.25">
      <c r="A67" s="47">
        <v>208</v>
      </c>
      <c r="B67">
        <v>0</v>
      </c>
      <c r="C67">
        <v>48</v>
      </c>
      <c r="D67">
        <v>3</v>
      </c>
      <c r="E67">
        <v>48</v>
      </c>
    </row>
    <row r="68" spans="1:5" x14ac:dyDescent="0.25">
      <c r="A68" s="48" t="s">
        <v>134</v>
      </c>
      <c r="B68">
        <v>0</v>
      </c>
      <c r="C68">
        <v>48</v>
      </c>
      <c r="D68">
        <v>3</v>
      </c>
      <c r="E68">
        <v>48</v>
      </c>
    </row>
    <row r="69" spans="1:5" x14ac:dyDescent="0.25">
      <c r="A69" s="45">
        <v>3</v>
      </c>
      <c r="B69">
        <v>0</v>
      </c>
      <c r="C69">
        <v>4400</v>
      </c>
      <c r="D69">
        <v>43.2</v>
      </c>
      <c r="E69">
        <v>888</v>
      </c>
    </row>
    <row r="70" spans="1:5" x14ac:dyDescent="0.25">
      <c r="A70" s="46" t="s">
        <v>42</v>
      </c>
      <c r="B70">
        <v>0</v>
      </c>
      <c r="C70">
        <v>5</v>
      </c>
      <c r="D70">
        <v>35</v>
      </c>
      <c r="E70">
        <v>45</v>
      </c>
    </row>
    <row r="71" spans="1:5" x14ac:dyDescent="0.25">
      <c r="A71" s="47">
        <v>304</v>
      </c>
      <c r="B71">
        <v>0</v>
      </c>
      <c r="C71">
        <v>5</v>
      </c>
      <c r="D71">
        <v>35</v>
      </c>
      <c r="E71">
        <v>45</v>
      </c>
    </row>
    <row r="72" spans="1:5" x14ac:dyDescent="0.25">
      <c r="A72" s="48" t="s">
        <v>135</v>
      </c>
      <c r="B72">
        <v>0</v>
      </c>
      <c r="C72">
        <v>5</v>
      </c>
      <c r="D72">
        <v>35</v>
      </c>
      <c r="E72">
        <v>45</v>
      </c>
    </row>
    <row r="73" spans="1:5" x14ac:dyDescent="0.25">
      <c r="A73" s="46" t="s">
        <v>40</v>
      </c>
      <c r="B73">
        <v>0</v>
      </c>
      <c r="C73">
        <v>4180</v>
      </c>
      <c r="D73">
        <v>7.6000000000000041</v>
      </c>
      <c r="E73">
        <v>800</v>
      </c>
    </row>
    <row r="74" spans="1:5" x14ac:dyDescent="0.25">
      <c r="A74" s="47">
        <v>301</v>
      </c>
      <c r="B74">
        <v>0</v>
      </c>
      <c r="C74">
        <v>4180</v>
      </c>
      <c r="D74">
        <v>7.6000000000000041</v>
      </c>
      <c r="E74">
        <v>800</v>
      </c>
    </row>
    <row r="75" spans="1:5" x14ac:dyDescent="0.25">
      <c r="A75" s="48" t="s">
        <v>136</v>
      </c>
      <c r="B75">
        <v>0</v>
      </c>
      <c r="C75">
        <v>4180</v>
      </c>
      <c r="D75">
        <v>7.6000000000000041</v>
      </c>
      <c r="E75">
        <v>800</v>
      </c>
    </row>
    <row r="76" spans="1:5" x14ac:dyDescent="0.25">
      <c r="A76" s="46" t="s">
        <v>137</v>
      </c>
      <c r="B76">
        <v>0</v>
      </c>
      <c r="C76">
        <v>115</v>
      </c>
      <c r="D76">
        <v>0.4</v>
      </c>
      <c r="E76">
        <v>23</v>
      </c>
    </row>
    <row r="77" spans="1:5" x14ac:dyDescent="0.25">
      <c r="A77" s="47">
        <v>302</v>
      </c>
      <c r="B77">
        <v>0</v>
      </c>
      <c r="C77">
        <v>115</v>
      </c>
      <c r="D77">
        <v>0.4</v>
      </c>
      <c r="E77">
        <v>23</v>
      </c>
    </row>
    <row r="78" spans="1:5" x14ac:dyDescent="0.25">
      <c r="A78" s="48" t="s">
        <v>138</v>
      </c>
      <c r="B78">
        <v>0</v>
      </c>
      <c r="C78">
        <v>115</v>
      </c>
      <c r="D78">
        <v>0.4</v>
      </c>
      <c r="E78">
        <v>23</v>
      </c>
    </row>
    <row r="79" spans="1:5" x14ac:dyDescent="0.25">
      <c r="A79" s="46" t="s">
        <v>41</v>
      </c>
      <c r="B79">
        <v>0</v>
      </c>
      <c r="C79">
        <v>100</v>
      </c>
      <c r="D79">
        <v>0.2</v>
      </c>
      <c r="E79">
        <v>20</v>
      </c>
    </row>
    <row r="80" spans="1:5" x14ac:dyDescent="0.25">
      <c r="A80" s="47">
        <v>303</v>
      </c>
      <c r="B80">
        <v>0</v>
      </c>
      <c r="C80">
        <v>100</v>
      </c>
      <c r="D80">
        <v>0.2</v>
      </c>
      <c r="E80">
        <v>20</v>
      </c>
    </row>
    <row r="81" spans="1:5" x14ac:dyDescent="0.25">
      <c r="A81" s="48" t="s">
        <v>139</v>
      </c>
      <c r="B81">
        <v>0</v>
      </c>
      <c r="C81">
        <v>100</v>
      </c>
      <c r="D81">
        <v>0.2</v>
      </c>
      <c r="E81">
        <v>20</v>
      </c>
    </row>
    <row r="82" spans="1:5" x14ac:dyDescent="0.25">
      <c r="A82" s="45">
        <v>4</v>
      </c>
      <c r="B82">
        <v>0</v>
      </c>
      <c r="C82">
        <v>55</v>
      </c>
      <c r="D82">
        <v>13</v>
      </c>
      <c r="E82">
        <v>55</v>
      </c>
    </row>
    <row r="83" spans="1:5" x14ac:dyDescent="0.25">
      <c r="A83" s="46" t="s">
        <v>51</v>
      </c>
      <c r="B83">
        <v>0</v>
      </c>
      <c r="C83">
        <v>13</v>
      </c>
      <c r="D83">
        <v>4</v>
      </c>
      <c r="E83">
        <v>13</v>
      </c>
    </row>
    <row r="84" spans="1:5" x14ac:dyDescent="0.25">
      <c r="A84" s="47">
        <v>403</v>
      </c>
      <c r="B84">
        <v>0</v>
      </c>
      <c r="C84">
        <v>13</v>
      </c>
      <c r="D84">
        <v>4</v>
      </c>
      <c r="E84">
        <v>13</v>
      </c>
    </row>
    <row r="85" spans="1:5" x14ac:dyDescent="0.25">
      <c r="A85" s="48" t="s">
        <v>51</v>
      </c>
      <c r="B85">
        <v>0</v>
      </c>
      <c r="C85">
        <v>13</v>
      </c>
      <c r="D85">
        <v>4</v>
      </c>
      <c r="E85">
        <v>13</v>
      </c>
    </row>
    <row r="86" spans="1:5" x14ac:dyDescent="0.25">
      <c r="A86" s="46" t="s">
        <v>49</v>
      </c>
      <c r="B86">
        <v>0</v>
      </c>
      <c r="C86">
        <v>29</v>
      </c>
      <c r="D86">
        <v>5</v>
      </c>
      <c r="E86">
        <v>29</v>
      </c>
    </row>
    <row r="87" spans="1:5" x14ac:dyDescent="0.25">
      <c r="A87" s="47">
        <v>405</v>
      </c>
      <c r="B87">
        <v>0</v>
      </c>
      <c r="C87">
        <v>29</v>
      </c>
      <c r="D87">
        <v>5</v>
      </c>
      <c r="E87">
        <v>29</v>
      </c>
    </row>
    <row r="88" spans="1:5" x14ac:dyDescent="0.25">
      <c r="A88" s="48" t="s">
        <v>49</v>
      </c>
      <c r="B88">
        <v>0</v>
      </c>
      <c r="C88">
        <v>2</v>
      </c>
      <c r="D88">
        <v>1</v>
      </c>
      <c r="E88">
        <v>2</v>
      </c>
    </row>
    <row r="89" spans="1:5" x14ac:dyDescent="0.25">
      <c r="A89" s="48" t="s">
        <v>140</v>
      </c>
      <c r="B89">
        <v>0</v>
      </c>
      <c r="C89">
        <v>27</v>
      </c>
      <c r="D89">
        <v>4</v>
      </c>
      <c r="E89">
        <v>27</v>
      </c>
    </row>
    <row r="90" spans="1:5" x14ac:dyDescent="0.25">
      <c r="A90" s="46" t="s">
        <v>47</v>
      </c>
      <c r="B90">
        <v>0</v>
      </c>
      <c r="C90">
        <v>13</v>
      </c>
      <c r="D90">
        <v>4</v>
      </c>
      <c r="E90">
        <v>13</v>
      </c>
    </row>
    <row r="91" spans="1:5" x14ac:dyDescent="0.25">
      <c r="A91" s="47">
        <v>404</v>
      </c>
      <c r="B91">
        <v>0</v>
      </c>
      <c r="C91">
        <v>13</v>
      </c>
      <c r="D91">
        <v>4</v>
      </c>
      <c r="E91">
        <v>13</v>
      </c>
    </row>
    <row r="92" spans="1:5" x14ac:dyDescent="0.25">
      <c r="A92" s="48" t="s">
        <v>47</v>
      </c>
      <c r="B92">
        <v>0</v>
      </c>
      <c r="C92">
        <v>13</v>
      </c>
      <c r="D92">
        <v>4</v>
      </c>
      <c r="E92">
        <v>13</v>
      </c>
    </row>
    <row r="93" spans="1:5" x14ac:dyDescent="0.25">
      <c r="A93" s="45">
        <v>5</v>
      </c>
      <c r="B93">
        <v>0</v>
      </c>
      <c r="C93">
        <v>8424</v>
      </c>
      <c r="D93">
        <v>1844</v>
      </c>
      <c r="E93">
        <v>10966</v>
      </c>
    </row>
    <row r="94" spans="1:5" x14ac:dyDescent="0.25">
      <c r="A94" s="46" t="s">
        <v>141</v>
      </c>
      <c r="B94">
        <v>0</v>
      </c>
      <c r="C94">
        <v>284</v>
      </c>
      <c r="D94">
        <v>32</v>
      </c>
      <c r="E94">
        <v>284</v>
      </c>
    </row>
    <row r="95" spans="1:5" x14ac:dyDescent="0.25">
      <c r="A95" s="47">
        <v>516</v>
      </c>
      <c r="B95">
        <v>0</v>
      </c>
      <c r="C95">
        <v>284</v>
      </c>
      <c r="D95">
        <v>32</v>
      </c>
      <c r="E95">
        <v>284</v>
      </c>
    </row>
    <row r="96" spans="1:5" x14ac:dyDescent="0.25">
      <c r="A96" s="48" t="s">
        <v>142</v>
      </c>
      <c r="B96">
        <v>0</v>
      </c>
      <c r="C96">
        <v>284</v>
      </c>
      <c r="D96">
        <v>32</v>
      </c>
      <c r="E96">
        <v>284</v>
      </c>
    </row>
    <row r="97" spans="1:5" x14ac:dyDescent="0.25">
      <c r="A97" s="46" t="s">
        <v>143</v>
      </c>
      <c r="B97">
        <v>0</v>
      </c>
      <c r="C97">
        <v>1355</v>
      </c>
      <c r="D97">
        <v>128</v>
      </c>
      <c r="E97">
        <v>1475</v>
      </c>
    </row>
    <row r="98" spans="1:5" x14ac:dyDescent="0.25">
      <c r="A98" s="47">
        <v>506</v>
      </c>
      <c r="B98">
        <v>0</v>
      </c>
      <c r="C98">
        <v>1355</v>
      </c>
      <c r="D98">
        <v>128</v>
      </c>
      <c r="E98">
        <v>1475</v>
      </c>
    </row>
    <row r="99" spans="1:5" x14ac:dyDescent="0.25">
      <c r="A99" s="48" t="s">
        <v>144</v>
      </c>
      <c r="B99">
        <v>0</v>
      </c>
      <c r="C99">
        <v>30</v>
      </c>
      <c r="D99">
        <v>5</v>
      </c>
      <c r="E99">
        <v>50</v>
      </c>
    </row>
    <row r="100" spans="1:5" x14ac:dyDescent="0.25">
      <c r="A100" s="48" t="s">
        <v>145</v>
      </c>
      <c r="B100">
        <v>0</v>
      </c>
      <c r="C100">
        <v>78</v>
      </c>
      <c r="D100">
        <v>7</v>
      </c>
      <c r="E100">
        <v>78</v>
      </c>
    </row>
    <row r="101" spans="1:5" x14ac:dyDescent="0.25">
      <c r="A101" s="48" t="s">
        <v>146</v>
      </c>
      <c r="B101">
        <v>0</v>
      </c>
      <c r="C101">
        <v>1247</v>
      </c>
      <c r="D101">
        <v>116</v>
      </c>
      <c r="E101">
        <v>1347</v>
      </c>
    </row>
    <row r="102" spans="1:5" x14ac:dyDescent="0.25">
      <c r="A102" s="46" t="s">
        <v>63</v>
      </c>
      <c r="B102">
        <v>0</v>
      </c>
      <c r="C102">
        <v>94</v>
      </c>
      <c r="D102">
        <v>13</v>
      </c>
      <c r="E102">
        <v>94</v>
      </c>
    </row>
    <row r="103" spans="1:5" x14ac:dyDescent="0.25">
      <c r="A103" s="47">
        <v>508</v>
      </c>
      <c r="B103">
        <v>0</v>
      </c>
      <c r="C103">
        <v>94</v>
      </c>
      <c r="D103">
        <v>13</v>
      </c>
      <c r="E103">
        <v>94</v>
      </c>
    </row>
    <row r="104" spans="1:5" x14ac:dyDescent="0.25">
      <c r="A104" s="48" t="s">
        <v>63</v>
      </c>
      <c r="B104">
        <v>0</v>
      </c>
      <c r="C104">
        <v>94</v>
      </c>
      <c r="D104">
        <v>13</v>
      </c>
      <c r="E104">
        <v>94</v>
      </c>
    </row>
    <row r="105" spans="1:5" x14ac:dyDescent="0.25">
      <c r="A105" s="46" t="s">
        <v>53</v>
      </c>
      <c r="B105">
        <v>0</v>
      </c>
      <c r="C105">
        <v>153</v>
      </c>
      <c r="D105">
        <v>709</v>
      </c>
      <c r="E105">
        <v>1669</v>
      </c>
    </row>
    <row r="106" spans="1:5" x14ac:dyDescent="0.25">
      <c r="A106" s="47">
        <v>501</v>
      </c>
      <c r="B106">
        <v>0</v>
      </c>
      <c r="C106">
        <v>153</v>
      </c>
      <c r="D106">
        <v>709</v>
      </c>
      <c r="E106">
        <v>1669</v>
      </c>
    </row>
    <row r="107" spans="1:5" x14ac:dyDescent="0.25">
      <c r="A107" s="48" t="s">
        <v>147</v>
      </c>
      <c r="B107">
        <v>0</v>
      </c>
      <c r="C107">
        <v>153</v>
      </c>
      <c r="D107">
        <v>709</v>
      </c>
      <c r="E107">
        <v>1669</v>
      </c>
    </row>
    <row r="108" spans="1:5" x14ac:dyDescent="0.25">
      <c r="A108" s="46" t="s">
        <v>148</v>
      </c>
      <c r="B108">
        <v>0</v>
      </c>
      <c r="C108">
        <v>204</v>
      </c>
      <c r="D108">
        <v>18</v>
      </c>
      <c r="E108">
        <v>204</v>
      </c>
    </row>
    <row r="109" spans="1:5" x14ac:dyDescent="0.25">
      <c r="A109" s="47">
        <v>513</v>
      </c>
      <c r="B109">
        <v>0</v>
      </c>
      <c r="C109">
        <v>204</v>
      </c>
      <c r="D109">
        <v>18</v>
      </c>
      <c r="E109">
        <v>204</v>
      </c>
    </row>
    <row r="110" spans="1:5" x14ac:dyDescent="0.25">
      <c r="A110" s="48" t="s">
        <v>149</v>
      </c>
      <c r="B110">
        <v>0</v>
      </c>
      <c r="C110">
        <v>204</v>
      </c>
      <c r="D110">
        <v>18</v>
      </c>
      <c r="E110">
        <v>204</v>
      </c>
    </row>
    <row r="111" spans="1:5" x14ac:dyDescent="0.25">
      <c r="A111" s="46" t="s">
        <v>54</v>
      </c>
      <c r="B111">
        <v>0</v>
      </c>
      <c r="C111">
        <v>1773</v>
      </c>
      <c r="D111">
        <v>122</v>
      </c>
      <c r="E111">
        <v>1773</v>
      </c>
    </row>
    <row r="112" spans="1:5" x14ac:dyDescent="0.25">
      <c r="A112" s="47">
        <v>510</v>
      </c>
      <c r="B112">
        <v>0</v>
      </c>
      <c r="C112">
        <v>1773</v>
      </c>
      <c r="D112">
        <v>122</v>
      </c>
      <c r="E112">
        <v>1773</v>
      </c>
    </row>
    <row r="113" spans="1:5" x14ac:dyDescent="0.25">
      <c r="A113" s="48" t="s">
        <v>150</v>
      </c>
      <c r="B113">
        <v>0</v>
      </c>
      <c r="C113">
        <v>1773</v>
      </c>
      <c r="D113">
        <v>122</v>
      </c>
      <c r="E113">
        <v>1773</v>
      </c>
    </row>
    <row r="114" spans="1:5" x14ac:dyDescent="0.25">
      <c r="A114" s="46" t="s">
        <v>56</v>
      </c>
      <c r="B114">
        <v>0</v>
      </c>
      <c r="C114">
        <v>1947</v>
      </c>
      <c r="D114">
        <v>115</v>
      </c>
      <c r="E114">
        <v>1951</v>
      </c>
    </row>
    <row r="115" spans="1:5" x14ac:dyDescent="0.25">
      <c r="A115" s="47">
        <v>505</v>
      </c>
      <c r="B115">
        <v>0</v>
      </c>
      <c r="C115">
        <v>1947</v>
      </c>
      <c r="D115">
        <v>115</v>
      </c>
      <c r="E115">
        <v>1951</v>
      </c>
    </row>
    <row r="116" spans="1:5" x14ac:dyDescent="0.25">
      <c r="A116" s="48" t="s">
        <v>151</v>
      </c>
      <c r="B116">
        <v>0</v>
      </c>
      <c r="C116">
        <v>1686</v>
      </c>
      <c r="D116">
        <v>94</v>
      </c>
      <c r="E116">
        <v>1686</v>
      </c>
    </row>
    <row r="117" spans="1:5" x14ac:dyDescent="0.25">
      <c r="A117" s="48" t="s">
        <v>152</v>
      </c>
      <c r="B117">
        <v>0</v>
      </c>
      <c r="C117">
        <v>225</v>
      </c>
      <c r="D117">
        <v>13</v>
      </c>
      <c r="E117">
        <v>225</v>
      </c>
    </row>
    <row r="118" spans="1:5" x14ac:dyDescent="0.25">
      <c r="A118" s="48" t="s">
        <v>153</v>
      </c>
      <c r="B118">
        <v>0</v>
      </c>
      <c r="C118">
        <v>36</v>
      </c>
      <c r="D118">
        <v>8</v>
      </c>
      <c r="E118">
        <v>40</v>
      </c>
    </row>
    <row r="119" spans="1:5" x14ac:dyDescent="0.25">
      <c r="A119" s="46" t="s">
        <v>97</v>
      </c>
      <c r="B119">
        <v>0</v>
      </c>
      <c r="C119">
        <v>106</v>
      </c>
      <c r="D119">
        <v>481</v>
      </c>
      <c r="E119">
        <v>1114</v>
      </c>
    </row>
    <row r="120" spans="1:5" x14ac:dyDescent="0.25">
      <c r="A120" s="47">
        <v>502</v>
      </c>
      <c r="B120">
        <v>0</v>
      </c>
      <c r="C120">
        <v>106</v>
      </c>
      <c r="D120">
        <v>481</v>
      </c>
      <c r="E120">
        <v>1114</v>
      </c>
    </row>
    <row r="121" spans="1:5" x14ac:dyDescent="0.25">
      <c r="A121" s="48" t="s">
        <v>154</v>
      </c>
      <c r="B121">
        <v>0</v>
      </c>
      <c r="C121">
        <v>106</v>
      </c>
      <c r="D121">
        <v>481</v>
      </c>
      <c r="E121">
        <v>1114</v>
      </c>
    </row>
    <row r="122" spans="1:5" x14ac:dyDescent="0.25">
      <c r="A122" s="46" t="s">
        <v>58</v>
      </c>
      <c r="B122">
        <v>0</v>
      </c>
      <c r="C122">
        <v>859</v>
      </c>
      <c r="D122">
        <v>65</v>
      </c>
      <c r="E122">
        <v>753</v>
      </c>
    </row>
    <row r="123" spans="1:5" x14ac:dyDescent="0.25">
      <c r="A123" s="47">
        <v>503</v>
      </c>
      <c r="B123">
        <v>0</v>
      </c>
      <c r="C123">
        <v>859</v>
      </c>
      <c r="D123">
        <v>65</v>
      </c>
      <c r="E123">
        <v>753</v>
      </c>
    </row>
    <row r="124" spans="1:5" x14ac:dyDescent="0.25">
      <c r="A124" s="48" t="s">
        <v>155</v>
      </c>
      <c r="B124">
        <v>0</v>
      </c>
      <c r="C124">
        <v>859</v>
      </c>
      <c r="D124">
        <v>65</v>
      </c>
      <c r="E124">
        <v>753</v>
      </c>
    </row>
    <row r="125" spans="1:5" x14ac:dyDescent="0.25">
      <c r="A125" s="46" t="s">
        <v>59</v>
      </c>
      <c r="B125">
        <v>0</v>
      </c>
      <c r="C125">
        <v>301</v>
      </c>
      <c r="D125">
        <v>46</v>
      </c>
      <c r="E125">
        <v>301</v>
      </c>
    </row>
    <row r="126" spans="1:5" x14ac:dyDescent="0.25">
      <c r="A126" s="47">
        <v>511</v>
      </c>
      <c r="B126">
        <v>0</v>
      </c>
      <c r="C126">
        <v>301</v>
      </c>
      <c r="D126">
        <v>46</v>
      </c>
      <c r="E126">
        <v>301</v>
      </c>
    </row>
    <row r="127" spans="1:5" x14ac:dyDescent="0.25">
      <c r="A127" s="48" t="s">
        <v>156</v>
      </c>
      <c r="B127">
        <v>0</v>
      </c>
      <c r="C127">
        <v>301</v>
      </c>
      <c r="D127">
        <v>46</v>
      </c>
      <c r="E127">
        <v>301</v>
      </c>
    </row>
    <row r="128" spans="1:5" x14ac:dyDescent="0.25">
      <c r="A128" s="46" t="s">
        <v>65</v>
      </c>
      <c r="B128">
        <v>0</v>
      </c>
      <c r="C128">
        <v>1249</v>
      </c>
      <c r="D128">
        <v>91</v>
      </c>
      <c r="E128">
        <v>1249</v>
      </c>
    </row>
    <row r="129" spans="1:5" x14ac:dyDescent="0.25">
      <c r="A129" s="47">
        <v>504</v>
      </c>
      <c r="B129">
        <v>0</v>
      </c>
      <c r="C129">
        <v>1249</v>
      </c>
      <c r="D129">
        <v>91</v>
      </c>
      <c r="E129">
        <v>1249</v>
      </c>
    </row>
    <row r="130" spans="1:5" x14ac:dyDescent="0.25">
      <c r="A130" s="48" t="s">
        <v>157</v>
      </c>
      <c r="B130">
        <v>0</v>
      </c>
      <c r="C130">
        <v>520</v>
      </c>
      <c r="D130">
        <v>40</v>
      </c>
      <c r="E130">
        <v>520</v>
      </c>
    </row>
    <row r="131" spans="1:5" x14ac:dyDescent="0.25">
      <c r="A131" s="48" t="s">
        <v>158</v>
      </c>
      <c r="B131">
        <v>0</v>
      </c>
      <c r="C131">
        <v>729</v>
      </c>
      <c r="D131">
        <v>51</v>
      </c>
      <c r="E131">
        <v>729</v>
      </c>
    </row>
    <row r="132" spans="1:5" x14ac:dyDescent="0.25">
      <c r="A132" s="46" t="s">
        <v>159</v>
      </c>
      <c r="B132">
        <v>0</v>
      </c>
      <c r="C132">
        <v>99</v>
      </c>
      <c r="D132">
        <v>24</v>
      </c>
      <c r="E132">
        <v>99</v>
      </c>
    </row>
    <row r="133" spans="1:5" x14ac:dyDescent="0.25">
      <c r="A133" s="47">
        <v>512</v>
      </c>
      <c r="B133">
        <v>0</v>
      </c>
      <c r="C133">
        <v>99</v>
      </c>
      <c r="D133">
        <v>24</v>
      </c>
      <c r="E133">
        <v>99</v>
      </c>
    </row>
    <row r="134" spans="1:5" x14ac:dyDescent="0.25">
      <c r="A134" s="48" t="s">
        <v>160</v>
      </c>
      <c r="B134">
        <v>0</v>
      </c>
      <c r="C134">
        <v>7</v>
      </c>
      <c r="D134">
        <v>2</v>
      </c>
      <c r="E134">
        <v>7</v>
      </c>
    </row>
    <row r="135" spans="1:5" x14ac:dyDescent="0.25">
      <c r="A135" s="48" t="s">
        <v>161</v>
      </c>
      <c r="B135">
        <v>0</v>
      </c>
      <c r="C135">
        <v>92</v>
      </c>
      <c r="D135">
        <v>22</v>
      </c>
      <c r="E135">
        <v>92</v>
      </c>
    </row>
    <row r="136" spans="1:5" x14ac:dyDescent="0.25">
      <c r="A136" s="45">
        <v>6</v>
      </c>
      <c r="B136">
        <v>0</v>
      </c>
      <c r="C136">
        <v>466</v>
      </c>
      <c r="D136">
        <v>76</v>
      </c>
      <c r="E136">
        <v>468</v>
      </c>
    </row>
    <row r="137" spans="1:5" x14ac:dyDescent="0.25">
      <c r="A137" s="46" t="s">
        <v>67</v>
      </c>
      <c r="B137">
        <v>0</v>
      </c>
      <c r="C137">
        <v>205</v>
      </c>
      <c r="D137">
        <v>38</v>
      </c>
      <c r="E137">
        <v>207</v>
      </c>
    </row>
    <row r="138" spans="1:5" x14ac:dyDescent="0.25">
      <c r="A138" s="47">
        <v>610</v>
      </c>
      <c r="B138">
        <v>0</v>
      </c>
      <c r="C138">
        <v>205</v>
      </c>
      <c r="D138">
        <v>38</v>
      </c>
      <c r="E138">
        <v>207</v>
      </c>
    </row>
    <row r="139" spans="1:5" x14ac:dyDescent="0.25">
      <c r="A139" s="48" t="s">
        <v>67</v>
      </c>
      <c r="B139">
        <v>0</v>
      </c>
      <c r="C139">
        <v>205</v>
      </c>
      <c r="D139">
        <v>38</v>
      </c>
      <c r="E139">
        <v>207</v>
      </c>
    </row>
    <row r="140" spans="1:5" x14ac:dyDescent="0.25">
      <c r="A140" s="46" t="s">
        <v>69</v>
      </c>
      <c r="B140">
        <v>0</v>
      </c>
      <c r="C140">
        <v>83</v>
      </c>
      <c r="D140">
        <v>17</v>
      </c>
      <c r="E140">
        <v>83</v>
      </c>
    </row>
    <row r="141" spans="1:5" x14ac:dyDescent="0.25">
      <c r="A141" s="47">
        <v>602</v>
      </c>
      <c r="B141">
        <v>0</v>
      </c>
      <c r="C141">
        <v>83</v>
      </c>
      <c r="D141">
        <v>17</v>
      </c>
      <c r="E141">
        <v>83</v>
      </c>
    </row>
    <row r="142" spans="1:5" x14ac:dyDescent="0.25">
      <c r="A142" s="48" t="s">
        <v>69</v>
      </c>
      <c r="B142">
        <v>0</v>
      </c>
      <c r="C142">
        <v>83</v>
      </c>
      <c r="D142">
        <v>17</v>
      </c>
      <c r="E142">
        <v>83</v>
      </c>
    </row>
    <row r="143" spans="1:5" x14ac:dyDescent="0.25">
      <c r="A143" s="46" t="s">
        <v>71</v>
      </c>
      <c r="B143">
        <v>0</v>
      </c>
      <c r="C143">
        <v>178</v>
      </c>
      <c r="D143">
        <v>21</v>
      </c>
      <c r="E143">
        <v>178</v>
      </c>
    </row>
    <row r="144" spans="1:5" x14ac:dyDescent="0.25">
      <c r="A144" s="47">
        <v>601</v>
      </c>
      <c r="B144">
        <v>0</v>
      </c>
      <c r="C144">
        <v>178</v>
      </c>
      <c r="D144">
        <v>21</v>
      </c>
      <c r="E144">
        <v>178</v>
      </c>
    </row>
    <row r="145" spans="1:5" x14ac:dyDescent="0.25">
      <c r="A145" s="48" t="s">
        <v>71</v>
      </c>
      <c r="B145">
        <v>0</v>
      </c>
      <c r="C145">
        <v>178</v>
      </c>
      <c r="D145">
        <v>21</v>
      </c>
      <c r="E145">
        <v>178</v>
      </c>
    </row>
    <row r="146" spans="1:5" x14ac:dyDescent="0.25">
      <c r="A146" s="45" t="s">
        <v>162</v>
      </c>
      <c r="B146">
        <v>0</v>
      </c>
      <c r="C146">
        <v>14702</v>
      </c>
      <c r="D146">
        <v>2522</v>
      </c>
      <c r="E146">
        <v>14776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0"/>
  <sheetViews>
    <sheetView topLeftCell="D29" zoomScale="90" zoomScaleNormal="90" workbookViewId="0">
      <selection activeCell="J60" sqref="J60"/>
    </sheetView>
  </sheetViews>
  <sheetFormatPr defaultRowHeight="15" x14ac:dyDescent="0.25"/>
  <cols>
    <col min="2" max="2" width="21.5703125" customWidth="1"/>
  </cols>
  <sheetData>
    <row r="1" spans="1:24" ht="15.75" x14ac:dyDescent="0.25">
      <c r="A1" s="161" t="s">
        <v>176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2"/>
      <c r="W1" s="163"/>
    </row>
    <row r="2" spans="1:24" x14ac:dyDescent="0.25">
      <c r="A2" s="164" t="s">
        <v>0</v>
      </c>
      <c r="B2" s="164" t="s">
        <v>1</v>
      </c>
      <c r="C2" s="179" t="s">
        <v>2</v>
      </c>
      <c r="D2" s="179"/>
      <c r="E2" s="179"/>
      <c r="F2" s="179" t="s">
        <v>4</v>
      </c>
      <c r="G2" s="179"/>
      <c r="H2" s="179"/>
      <c r="I2" s="179" t="s">
        <v>3</v>
      </c>
      <c r="J2" s="179"/>
      <c r="K2" s="179"/>
      <c r="L2" s="179" t="s">
        <v>5</v>
      </c>
      <c r="M2" s="179"/>
      <c r="N2" s="179"/>
      <c r="O2" s="179" t="s">
        <v>8</v>
      </c>
      <c r="P2" s="179"/>
      <c r="Q2" s="179"/>
      <c r="R2" s="179" t="s">
        <v>77</v>
      </c>
      <c r="S2" s="179"/>
      <c r="T2" s="179"/>
      <c r="U2" s="179" t="s">
        <v>6</v>
      </c>
      <c r="V2" s="179"/>
      <c r="W2" s="179"/>
    </row>
    <row r="3" spans="1:24" x14ac:dyDescent="0.25">
      <c r="A3" s="165"/>
      <c r="B3" s="165"/>
      <c r="C3" s="50" t="s">
        <v>164</v>
      </c>
      <c r="D3" s="51" t="s">
        <v>165</v>
      </c>
      <c r="E3" s="52" t="s">
        <v>74</v>
      </c>
      <c r="F3" s="50" t="s">
        <v>164</v>
      </c>
      <c r="G3" s="51" t="s">
        <v>165</v>
      </c>
      <c r="H3" s="52" t="s">
        <v>74</v>
      </c>
      <c r="I3" s="50" t="s">
        <v>164</v>
      </c>
      <c r="J3" s="51" t="s">
        <v>165</v>
      </c>
      <c r="K3" s="52" t="s">
        <v>74</v>
      </c>
      <c r="L3" s="50" t="s">
        <v>164</v>
      </c>
      <c r="M3" s="51" t="s">
        <v>165</v>
      </c>
      <c r="N3" s="52" t="s">
        <v>74</v>
      </c>
      <c r="O3" s="50" t="s">
        <v>164</v>
      </c>
      <c r="P3" s="51" t="s">
        <v>165</v>
      </c>
      <c r="Q3" s="52" t="s">
        <v>74</v>
      </c>
      <c r="R3" s="50" t="s">
        <v>164</v>
      </c>
      <c r="S3" s="51" t="s">
        <v>165</v>
      </c>
      <c r="T3" s="52" t="s">
        <v>74</v>
      </c>
      <c r="U3" s="50" t="s">
        <v>164</v>
      </c>
      <c r="V3" s="51" t="s">
        <v>165</v>
      </c>
      <c r="W3" s="53" t="s">
        <v>165</v>
      </c>
    </row>
    <row r="4" spans="1:24" x14ac:dyDescent="0.25">
      <c r="A4" s="173" t="s">
        <v>10</v>
      </c>
      <c r="B4" s="54"/>
      <c r="C4" s="55">
        <f>SUM(C5,C6,C7,C8,C9,C10)</f>
        <v>3913</v>
      </c>
      <c r="D4" s="56">
        <f>SUM(D5:D10)</f>
        <v>72</v>
      </c>
      <c r="E4" s="57">
        <f>SUM(E5:E10)</f>
        <v>2839</v>
      </c>
      <c r="F4" s="56"/>
      <c r="G4" s="56">
        <f>SUM(G5,G6,G7,G8,G9,G10)</f>
        <v>1520</v>
      </c>
      <c r="H4" s="56">
        <f t="shared" ref="H4" si="0">SUM(H5:H10)</f>
        <v>0</v>
      </c>
      <c r="I4" s="55"/>
      <c r="J4" s="56"/>
      <c r="K4" s="57"/>
      <c r="L4" s="55"/>
      <c r="M4" s="56"/>
      <c r="N4" s="57"/>
      <c r="O4" s="55">
        <f>SUM(O5,O6,O7,O8,O9,O10)</f>
        <v>0</v>
      </c>
      <c r="P4" s="56">
        <f>SUM(P5:P10)</f>
        <v>0</v>
      </c>
      <c r="Q4" s="57"/>
      <c r="R4" s="55"/>
      <c r="S4" s="56"/>
      <c r="T4" s="57"/>
      <c r="U4" s="55"/>
      <c r="V4" s="56"/>
      <c r="W4" s="57"/>
    </row>
    <row r="5" spans="1:24" x14ac:dyDescent="0.25">
      <c r="A5" s="174"/>
      <c r="B5" s="58" t="s">
        <v>11</v>
      </c>
      <c r="C5" s="59">
        <v>3135</v>
      </c>
      <c r="D5" s="60">
        <v>60</v>
      </c>
      <c r="E5" s="61">
        <v>2834</v>
      </c>
      <c r="F5" s="59"/>
      <c r="G5" s="60">
        <v>20</v>
      </c>
      <c r="H5" s="61"/>
      <c r="I5" s="59"/>
      <c r="J5" s="60"/>
      <c r="K5" s="61"/>
      <c r="L5" s="59"/>
      <c r="M5" s="60"/>
      <c r="N5" s="61"/>
      <c r="O5" s="59"/>
      <c r="P5" s="60"/>
      <c r="Q5" s="61"/>
      <c r="R5" s="59"/>
      <c r="S5" s="60"/>
      <c r="T5" s="61"/>
      <c r="U5" s="59"/>
      <c r="V5" s="60"/>
      <c r="W5" s="61"/>
    </row>
    <row r="6" spans="1:24" x14ac:dyDescent="0.25">
      <c r="A6" s="174"/>
      <c r="B6" s="58" t="s">
        <v>14</v>
      </c>
      <c r="C6" s="59"/>
      <c r="D6" s="60"/>
      <c r="E6" s="61"/>
      <c r="F6" s="59"/>
      <c r="G6" s="60"/>
      <c r="H6" s="61"/>
      <c r="I6" s="59"/>
      <c r="J6" s="60"/>
      <c r="K6" s="61"/>
      <c r="L6" s="59"/>
      <c r="M6" s="60"/>
      <c r="N6" s="61"/>
      <c r="O6" s="59"/>
      <c r="P6" s="60"/>
      <c r="Q6" s="61"/>
      <c r="R6" s="59"/>
      <c r="S6" s="60"/>
      <c r="T6" s="61"/>
      <c r="U6" s="59"/>
      <c r="V6" s="60"/>
      <c r="W6" s="61"/>
    </row>
    <row r="7" spans="1:24" x14ac:dyDescent="0.25">
      <c r="A7" s="174"/>
      <c r="B7" s="58" t="s">
        <v>166</v>
      </c>
      <c r="C7" s="59"/>
      <c r="D7" s="60"/>
      <c r="E7" s="61"/>
      <c r="F7" s="59"/>
      <c r="G7" s="60"/>
      <c r="H7" s="61"/>
      <c r="I7" s="59"/>
      <c r="J7" s="60"/>
      <c r="K7" s="61"/>
      <c r="L7" s="59"/>
      <c r="M7" s="60"/>
      <c r="N7" s="61"/>
      <c r="O7" s="59"/>
      <c r="P7" s="60"/>
      <c r="Q7" s="61"/>
      <c r="R7" s="59"/>
      <c r="S7" s="60"/>
      <c r="T7" s="61"/>
      <c r="U7" s="59"/>
      <c r="V7" s="60"/>
      <c r="W7" s="61"/>
    </row>
    <row r="8" spans="1:24" x14ac:dyDescent="0.25">
      <c r="A8" s="174"/>
      <c r="B8" s="58" t="s">
        <v>12</v>
      </c>
      <c r="C8" s="59">
        <v>778</v>
      </c>
      <c r="D8" s="60">
        <v>12</v>
      </c>
      <c r="E8" s="61">
        <v>5</v>
      </c>
      <c r="F8" s="59"/>
      <c r="G8" s="60"/>
      <c r="H8" s="61"/>
      <c r="I8" s="59"/>
      <c r="J8" s="60"/>
      <c r="K8" s="61"/>
      <c r="L8" s="59"/>
      <c r="M8" s="60"/>
      <c r="N8" s="61"/>
      <c r="O8" s="59"/>
      <c r="P8" s="60"/>
      <c r="Q8" s="61"/>
      <c r="R8" s="59"/>
      <c r="S8" s="60"/>
      <c r="T8" s="61"/>
      <c r="U8" s="59"/>
      <c r="V8" s="60"/>
      <c r="W8" s="61"/>
    </row>
    <row r="9" spans="1:24" x14ac:dyDescent="0.25">
      <c r="A9" s="174"/>
      <c r="B9" s="58" t="s">
        <v>167</v>
      </c>
      <c r="C9" s="59"/>
      <c r="D9" s="60"/>
      <c r="E9" s="61"/>
      <c r="F9" s="59"/>
      <c r="G9" s="60"/>
      <c r="H9" s="61"/>
      <c r="I9" s="59"/>
      <c r="J9" s="60"/>
      <c r="K9" s="61"/>
      <c r="L9" s="59"/>
      <c r="M9" s="60"/>
      <c r="N9" s="61"/>
      <c r="O9" s="59"/>
      <c r="P9" s="60"/>
      <c r="Q9" s="61"/>
      <c r="R9" s="59"/>
      <c r="S9" s="60"/>
      <c r="T9" s="61"/>
      <c r="U9" s="59"/>
      <c r="V9" s="60"/>
      <c r="W9" s="61"/>
    </row>
    <row r="10" spans="1:24" x14ac:dyDescent="0.25">
      <c r="A10" s="175"/>
      <c r="B10" s="62" t="s">
        <v>13</v>
      </c>
      <c r="C10" s="63"/>
      <c r="D10" s="64"/>
      <c r="E10" s="65"/>
      <c r="F10" s="63"/>
      <c r="G10" s="64">
        <v>1500</v>
      </c>
      <c r="H10" s="65"/>
      <c r="I10" s="63"/>
      <c r="J10" s="64"/>
      <c r="K10" s="65"/>
      <c r="L10" s="63"/>
      <c r="M10" s="64"/>
      <c r="N10" s="65"/>
      <c r="O10" s="63"/>
      <c r="P10" s="64"/>
      <c r="Q10" s="65"/>
      <c r="R10" s="63"/>
      <c r="S10" s="64"/>
      <c r="T10" s="65"/>
      <c r="U10" s="63"/>
      <c r="V10" s="64"/>
      <c r="W10" s="65"/>
    </row>
    <row r="11" spans="1:24" x14ac:dyDescent="0.25">
      <c r="A11" s="176" t="s">
        <v>17</v>
      </c>
      <c r="B11" s="59"/>
      <c r="C11" s="66"/>
      <c r="D11" s="67"/>
      <c r="E11" s="68"/>
      <c r="F11" s="55">
        <f t="shared" ref="F11:W11" si="1">SUM(F12:F32)</f>
        <v>520</v>
      </c>
      <c r="G11" s="56">
        <f t="shared" si="1"/>
        <v>4461</v>
      </c>
      <c r="H11" s="56">
        <f t="shared" si="1"/>
        <v>1170</v>
      </c>
      <c r="I11" s="55">
        <f>SUM(I12:I32)</f>
        <v>10</v>
      </c>
      <c r="J11" s="56">
        <f t="shared" si="1"/>
        <v>0</v>
      </c>
      <c r="K11" s="57"/>
      <c r="L11" s="55">
        <f>SUM(L12:L32)</f>
        <v>180</v>
      </c>
      <c r="M11" s="56">
        <f t="shared" si="1"/>
        <v>20</v>
      </c>
      <c r="N11" s="56">
        <f t="shared" si="1"/>
        <v>0</v>
      </c>
      <c r="O11" s="55">
        <f t="shared" si="1"/>
        <v>664</v>
      </c>
      <c r="P11" s="56">
        <f t="shared" si="1"/>
        <v>127</v>
      </c>
      <c r="Q11" s="56">
        <f t="shared" si="1"/>
        <v>740</v>
      </c>
      <c r="R11" s="55">
        <f t="shared" si="1"/>
        <v>209</v>
      </c>
      <c r="S11" s="56">
        <f t="shared" si="1"/>
        <v>0</v>
      </c>
      <c r="T11" s="56">
        <f t="shared" si="1"/>
        <v>0</v>
      </c>
      <c r="U11" s="55">
        <f t="shared" si="1"/>
        <v>626</v>
      </c>
      <c r="V11" s="56">
        <f t="shared" si="1"/>
        <v>305</v>
      </c>
      <c r="W11" s="56">
        <f t="shared" si="1"/>
        <v>430</v>
      </c>
      <c r="X11" s="78"/>
    </row>
    <row r="12" spans="1:24" x14ac:dyDescent="0.25">
      <c r="A12" s="177"/>
      <c r="B12" s="59" t="s">
        <v>18</v>
      </c>
      <c r="C12" s="59"/>
      <c r="D12" s="60"/>
      <c r="E12" s="61"/>
      <c r="F12" s="59"/>
      <c r="G12" s="60">
        <v>26</v>
      </c>
      <c r="H12" s="61">
        <v>20</v>
      </c>
      <c r="I12" s="59">
        <v>10</v>
      </c>
      <c r="J12" s="60"/>
      <c r="K12" s="61"/>
      <c r="L12" s="59"/>
      <c r="M12" s="60"/>
      <c r="N12" s="61"/>
      <c r="O12" s="59"/>
      <c r="P12" s="60"/>
      <c r="Q12" s="61"/>
      <c r="R12" s="59"/>
      <c r="S12" s="60"/>
      <c r="T12" s="61"/>
      <c r="U12" s="59"/>
      <c r="V12" s="60"/>
      <c r="W12" s="61"/>
    </row>
    <row r="13" spans="1:24" x14ac:dyDescent="0.25">
      <c r="A13" s="177"/>
      <c r="B13" s="59" t="s">
        <v>19</v>
      </c>
      <c r="C13" s="59"/>
      <c r="D13" s="60"/>
      <c r="E13" s="61"/>
      <c r="F13" s="59"/>
      <c r="G13" s="60">
        <v>5</v>
      </c>
      <c r="H13" s="61">
        <v>869</v>
      </c>
      <c r="I13" s="59"/>
      <c r="J13" s="60"/>
      <c r="K13" s="61"/>
      <c r="L13" s="59"/>
      <c r="M13" s="60"/>
      <c r="N13" s="61"/>
      <c r="O13" s="59"/>
      <c r="P13" s="60"/>
      <c r="Q13" s="61"/>
      <c r="R13" s="59"/>
      <c r="S13" s="60"/>
      <c r="T13" s="61"/>
      <c r="U13" s="59"/>
      <c r="V13" s="60"/>
      <c r="W13" s="61"/>
    </row>
    <row r="14" spans="1:24" x14ac:dyDescent="0.25">
      <c r="A14" s="177"/>
      <c r="B14" s="59" t="s">
        <v>20</v>
      </c>
      <c r="C14" s="59"/>
      <c r="D14" s="60"/>
      <c r="E14" s="61"/>
      <c r="F14" s="59"/>
      <c r="G14" s="60"/>
      <c r="H14" s="61"/>
      <c r="I14" s="59"/>
      <c r="J14" s="60"/>
      <c r="K14" s="61"/>
      <c r="L14" s="59"/>
      <c r="M14" s="60"/>
      <c r="N14" s="61"/>
      <c r="O14" s="59">
        <v>74</v>
      </c>
      <c r="P14" s="60">
        <v>0</v>
      </c>
      <c r="Q14" s="61"/>
      <c r="R14" s="59"/>
      <c r="S14" s="60"/>
      <c r="T14" s="61"/>
      <c r="U14" s="59"/>
      <c r="V14" s="60"/>
      <c r="W14" s="61"/>
    </row>
    <row r="15" spans="1:24" x14ac:dyDescent="0.25">
      <c r="A15" s="177"/>
      <c r="B15" s="59" t="s">
        <v>22</v>
      </c>
      <c r="C15" s="59"/>
      <c r="D15" s="60"/>
      <c r="E15" s="61"/>
      <c r="F15" s="59"/>
      <c r="G15" s="60">
        <v>86</v>
      </c>
      <c r="H15" s="61">
        <v>53</v>
      </c>
      <c r="I15" s="59"/>
      <c r="J15" s="60"/>
      <c r="K15" s="61"/>
      <c r="L15" s="59"/>
      <c r="M15" s="60"/>
      <c r="N15" s="61"/>
      <c r="O15" s="59"/>
      <c r="P15" s="60"/>
      <c r="Q15" s="61"/>
      <c r="R15" s="59"/>
      <c r="S15" s="60"/>
      <c r="T15" s="61"/>
      <c r="U15" s="59"/>
      <c r="V15" s="60"/>
      <c r="W15" s="61"/>
    </row>
    <row r="16" spans="1:24" x14ac:dyDescent="0.25">
      <c r="A16" s="177"/>
      <c r="B16" s="59" t="s">
        <v>23</v>
      </c>
      <c r="C16" s="59"/>
      <c r="D16" s="60"/>
      <c r="E16" s="61"/>
      <c r="F16" s="59">
        <v>520</v>
      </c>
      <c r="G16" s="60">
        <v>2369</v>
      </c>
      <c r="H16" s="61">
        <v>60</v>
      </c>
      <c r="I16" s="59"/>
      <c r="J16" s="60"/>
      <c r="K16" s="61"/>
      <c r="L16" s="59"/>
      <c r="M16" s="60"/>
      <c r="N16" s="61"/>
      <c r="O16" s="59"/>
      <c r="P16" s="60"/>
      <c r="Q16" s="61"/>
      <c r="R16" s="59"/>
      <c r="S16" s="60"/>
      <c r="T16" s="61"/>
      <c r="U16" s="59"/>
      <c r="V16" s="60"/>
      <c r="W16" s="61"/>
    </row>
    <row r="17" spans="1:23" x14ac:dyDescent="0.25">
      <c r="A17" s="177"/>
      <c r="B17" s="59" t="s">
        <v>25</v>
      </c>
      <c r="C17" s="59"/>
      <c r="D17" s="60"/>
      <c r="E17" s="61"/>
      <c r="F17" s="59"/>
      <c r="G17" s="60"/>
      <c r="H17" s="61">
        <v>6</v>
      </c>
      <c r="I17" s="59"/>
      <c r="J17" s="60"/>
      <c r="K17" s="61"/>
      <c r="L17" s="59"/>
      <c r="M17" s="60"/>
      <c r="N17" s="61"/>
      <c r="O17" s="59"/>
      <c r="P17" s="60"/>
      <c r="Q17" s="61"/>
      <c r="R17" s="59"/>
      <c r="S17" s="60"/>
      <c r="T17" s="61"/>
      <c r="U17" s="59"/>
      <c r="V17" s="60"/>
      <c r="W17" s="61"/>
    </row>
    <row r="18" spans="1:23" x14ac:dyDescent="0.25">
      <c r="A18" s="177"/>
      <c r="B18" s="59" t="s">
        <v>26</v>
      </c>
      <c r="C18" s="59"/>
      <c r="D18" s="60"/>
      <c r="E18" s="61"/>
      <c r="F18" s="59"/>
      <c r="G18" s="60"/>
      <c r="H18" s="61">
        <v>18</v>
      </c>
      <c r="I18" s="59"/>
      <c r="J18" s="60"/>
      <c r="K18" s="61"/>
      <c r="L18" s="59"/>
      <c r="M18" s="60"/>
      <c r="N18" s="61"/>
      <c r="O18" s="59"/>
      <c r="P18" s="60"/>
      <c r="Q18" s="61"/>
      <c r="R18" s="59"/>
      <c r="S18" s="60"/>
      <c r="T18" s="61"/>
      <c r="U18" s="59"/>
      <c r="V18" s="60"/>
      <c r="W18" s="61"/>
    </row>
    <row r="19" spans="1:23" x14ac:dyDescent="0.25">
      <c r="A19" s="177"/>
      <c r="B19" s="59" t="s">
        <v>27</v>
      </c>
      <c r="C19" s="59"/>
      <c r="D19" s="60"/>
      <c r="E19" s="61"/>
      <c r="F19" s="59"/>
      <c r="G19" s="60">
        <v>190</v>
      </c>
      <c r="H19" s="61">
        <v>82</v>
      </c>
      <c r="I19" s="59"/>
      <c r="J19" s="60"/>
      <c r="K19" s="61"/>
      <c r="L19" s="59"/>
      <c r="M19" s="60"/>
      <c r="N19" s="61"/>
      <c r="O19" s="59"/>
      <c r="P19" s="60"/>
      <c r="Q19" s="61"/>
      <c r="R19" s="59"/>
      <c r="S19" s="60"/>
      <c r="T19" s="61"/>
      <c r="U19" s="59"/>
      <c r="V19" s="60"/>
      <c r="W19" s="61"/>
    </row>
    <row r="20" spans="1:23" x14ac:dyDescent="0.25">
      <c r="A20" s="177"/>
      <c r="B20" s="59" t="s">
        <v>133</v>
      </c>
      <c r="C20" s="59"/>
      <c r="D20" s="60"/>
      <c r="E20" s="61"/>
      <c r="F20" s="59"/>
      <c r="G20" s="60"/>
      <c r="H20" s="61"/>
      <c r="I20" s="59"/>
      <c r="J20" s="60"/>
      <c r="K20" s="61"/>
      <c r="L20" s="59"/>
      <c r="M20" s="60"/>
      <c r="N20" s="61"/>
      <c r="O20" s="59"/>
      <c r="P20" s="60"/>
      <c r="Q20" s="61"/>
      <c r="R20" s="59"/>
      <c r="S20" s="60"/>
      <c r="T20" s="61"/>
      <c r="U20" s="59"/>
      <c r="V20" s="60"/>
      <c r="W20" s="61"/>
    </row>
    <row r="21" spans="1:23" x14ac:dyDescent="0.25">
      <c r="A21" s="177"/>
      <c r="B21" s="59" t="s">
        <v>28</v>
      </c>
      <c r="C21" s="59"/>
      <c r="D21" s="60"/>
      <c r="E21" s="61"/>
      <c r="F21" s="59"/>
      <c r="G21" s="60"/>
      <c r="H21" s="61"/>
      <c r="I21" s="59"/>
      <c r="J21" s="60"/>
      <c r="K21" s="61"/>
      <c r="L21" s="59"/>
      <c r="M21" s="60"/>
      <c r="N21" s="61"/>
      <c r="O21" s="59"/>
      <c r="P21" s="60"/>
      <c r="Q21" s="61"/>
      <c r="R21" s="59"/>
      <c r="S21" s="60"/>
      <c r="T21" s="61"/>
      <c r="U21" s="59"/>
      <c r="V21" s="60"/>
      <c r="W21" s="61"/>
    </row>
    <row r="22" spans="1:23" x14ac:dyDescent="0.25">
      <c r="A22" s="177"/>
      <c r="B22" s="59" t="s">
        <v>121</v>
      </c>
      <c r="C22" s="59"/>
      <c r="D22" s="60"/>
      <c r="E22" s="61"/>
      <c r="F22" s="59"/>
      <c r="G22" s="60">
        <v>95</v>
      </c>
      <c r="H22" s="61">
        <v>60</v>
      </c>
      <c r="I22" s="59"/>
      <c r="J22" s="60"/>
      <c r="K22" s="61"/>
      <c r="L22" s="59">
        <v>30</v>
      </c>
      <c r="M22" s="60">
        <v>20</v>
      </c>
      <c r="N22" s="61">
        <v>0</v>
      </c>
      <c r="O22" s="59">
        <v>20</v>
      </c>
      <c r="P22" s="60">
        <v>81</v>
      </c>
      <c r="Q22" s="61">
        <v>697</v>
      </c>
      <c r="R22" s="59">
        <v>60</v>
      </c>
      <c r="S22" s="60"/>
      <c r="T22" s="61"/>
      <c r="U22" s="59">
        <v>563</v>
      </c>
      <c r="V22" s="60">
        <v>288</v>
      </c>
      <c r="W22" s="61">
        <v>190</v>
      </c>
    </row>
    <row r="23" spans="1:23" x14ac:dyDescent="0.25">
      <c r="A23" s="177"/>
      <c r="B23" s="59" t="s">
        <v>168</v>
      </c>
      <c r="C23" s="59"/>
      <c r="D23" s="60"/>
      <c r="E23" s="61"/>
      <c r="F23" s="59"/>
      <c r="G23" s="60">
        <v>898</v>
      </c>
      <c r="H23" s="61">
        <v>0</v>
      </c>
      <c r="I23" s="59"/>
      <c r="J23" s="60"/>
      <c r="K23" s="61"/>
      <c r="L23" s="59">
        <v>60</v>
      </c>
      <c r="M23" s="60">
        <v>0</v>
      </c>
      <c r="N23" s="61"/>
      <c r="O23" s="59"/>
      <c r="P23" s="60"/>
      <c r="Q23" s="61"/>
      <c r="R23" s="59"/>
      <c r="S23" s="60"/>
      <c r="T23" s="61"/>
      <c r="U23" s="59"/>
      <c r="V23" s="60"/>
      <c r="W23" s="61"/>
    </row>
    <row r="24" spans="1:23" x14ac:dyDescent="0.25">
      <c r="A24" s="177"/>
      <c r="B24" s="59" t="s">
        <v>169</v>
      </c>
      <c r="C24" s="59"/>
      <c r="D24" s="60"/>
      <c r="E24" s="61"/>
      <c r="F24" s="59"/>
      <c r="G24" s="60">
        <v>15</v>
      </c>
      <c r="H24" s="61">
        <v>2</v>
      </c>
      <c r="I24" s="59"/>
      <c r="J24" s="60"/>
      <c r="K24" s="61"/>
      <c r="L24" s="59">
        <v>90</v>
      </c>
      <c r="M24" s="60">
        <v>0</v>
      </c>
      <c r="N24" s="61"/>
      <c r="O24" s="59"/>
      <c r="P24" s="60">
        <v>46</v>
      </c>
      <c r="Q24" s="61">
        <v>43</v>
      </c>
      <c r="R24" s="59">
        <v>149</v>
      </c>
      <c r="S24" s="60"/>
      <c r="T24" s="61"/>
      <c r="U24" s="59">
        <v>63</v>
      </c>
      <c r="V24" s="60">
        <v>17</v>
      </c>
      <c r="W24" s="61">
        <v>240</v>
      </c>
    </row>
    <row r="25" spans="1:23" x14ac:dyDescent="0.25">
      <c r="A25" s="177"/>
      <c r="B25" s="59" t="s">
        <v>33</v>
      </c>
      <c r="C25" s="59"/>
      <c r="D25" s="60"/>
      <c r="E25" s="61"/>
      <c r="F25" s="59"/>
      <c r="G25" s="60">
        <v>717</v>
      </c>
      <c r="H25" s="61">
        <v>0</v>
      </c>
      <c r="I25" s="59"/>
      <c r="J25" s="60"/>
      <c r="K25" s="61"/>
      <c r="L25" s="59"/>
      <c r="M25" s="60"/>
      <c r="N25" s="61"/>
      <c r="O25" s="59"/>
      <c r="P25" s="60"/>
      <c r="Q25" s="61"/>
      <c r="R25" s="59"/>
      <c r="S25" s="60"/>
      <c r="T25" s="61"/>
      <c r="U25" s="59"/>
      <c r="V25" s="60"/>
      <c r="W25" s="61"/>
    </row>
    <row r="26" spans="1:23" x14ac:dyDescent="0.25">
      <c r="A26" s="177"/>
      <c r="B26" s="59" t="s">
        <v>34</v>
      </c>
      <c r="C26" s="59"/>
      <c r="D26" s="60"/>
      <c r="E26" s="61"/>
      <c r="F26" s="59"/>
      <c r="G26" s="60">
        <v>60</v>
      </c>
      <c r="H26" s="61">
        <v>0</v>
      </c>
      <c r="I26" s="59"/>
      <c r="J26" s="60"/>
      <c r="K26" s="61"/>
      <c r="L26" s="59"/>
      <c r="M26" s="60"/>
      <c r="N26" s="61"/>
      <c r="O26" s="59">
        <v>570</v>
      </c>
      <c r="P26" s="60"/>
      <c r="Q26" s="61"/>
      <c r="R26" s="59"/>
      <c r="S26" s="60"/>
      <c r="T26" s="61"/>
      <c r="U26" s="59"/>
      <c r="V26" s="60"/>
      <c r="W26" s="61"/>
    </row>
    <row r="27" spans="1:23" x14ac:dyDescent="0.25">
      <c r="A27" s="177"/>
      <c r="B27" s="59" t="s">
        <v>29</v>
      </c>
      <c r="C27" s="59"/>
      <c r="D27" s="60"/>
      <c r="E27" s="61"/>
      <c r="F27" s="59"/>
      <c r="G27" s="60"/>
      <c r="H27" s="61"/>
      <c r="I27" s="59"/>
      <c r="J27" s="60"/>
      <c r="K27" s="61"/>
      <c r="L27" s="59"/>
      <c r="M27" s="60"/>
      <c r="N27" s="61"/>
      <c r="O27" s="59"/>
      <c r="P27" s="60"/>
      <c r="Q27" s="61"/>
      <c r="R27" s="59"/>
      <c r="S27" s="60"/>
      <c r="T27" s="61"/>
      <c r="U27" s="59"/>
      <c r="V27" s="60"/>
      <c r="W27" s="61"/>
    </row>
    <row r="28" spans="1:23" x14ac:dyDescent="0.25">
      <c r="A28" s="177"/>
      <c r="B28" s="59" t="s">
        <v>37</v>
      </c>
      <c r="C28" s="59"/>
      <c r="D28" s="60"/>
      <c r="E28" s="61"/>
      <c r="F28" s="59"/>
      <c r="G28" s="60"/>
      <c r="H28" s="61"/>
      <c r="I28" s="59"/>
      <c r="J28" s="60"/>
      <c r="K28" s="61"/>
      <c r="L28" s="59"/>
      <c r="M28" s="60"/>
      <c r="N28" s="61"/>
      <c r="O28" s="59"/>
      <c r="P28" s="60"/>
      <c r="Q28" s="61"/>
      <c r="R28" s="59"/>
      <c r="S28" s="60"/>
      <c r="T28" s="61"/>
      <c r="U28" s="59"/>
      <c r="V28" s="60"/>
      <c r="W28" s="61"/>
    </row>
    <row r="29" spans="1:23" x14ac:dyDescent="0.25">
      <c r="A29" s="177"/>
      <c r="B29" s="59" t="s">
        <v>170</v>
      </c>
      <c r="C29" s="59"/>
      <c r="D29" s="60"/>
      <c r="E29" s="61"/>
      <c r="F29" s="59"/>
      <c r="G29" s="60"/>
      <c r="H29" s="61"/>
      <c r="I29" s="59"/>
      <c r="J29" s="60"/>
      <c r="K29" s="61"/>
      <c r="L29" s="59"/>
      <c r="M29" s="60"/>
      <c r="N29" s="61"/>
      <c r="O29" s="59"/>
      <c r="P29" s="60"/>
      <c r="Q29" s="61"/>
      <c r="R29" s="59"/>
      <c r="S29" s="60"/>
      <c r="T29" s="61"/>
      <c r="U29" s="59"/>
      <c r="V29" s="60"/>
      <c r="W29" s="61"/>
    </row>
    <row r="30" spans="1:23" x14ac:dyDescent="0.25">
      <c r="A30" s="177"/>
      <c r="B30" s="59" t="s">
        <v>36</v>
      </c>
      <c r="C30" s="59"/>
      <c r="D30" s="60"/>
      <c r="E30" s="61"/>
      <c r="F30" s="59"/>
      <c r="G30" s="60"/>
      <c r="H30" s="61"/>
      <c r="I30" s="59"/>
      <c r="J30" s="60"/>
      <c r="K30" s="61"/>
      <c r="L30" s="59"/>
      <c r="M30" s="60"/>
      <c r="N30" s="61"/>
      <c r="O30" s="59"/>
      <c r="P30" s="60"/>
      <c r="Q30" s="61"/>
      <c r="R30" s="59"/>
      <c r="S30" s="60"/>
      <c r="T30" s="61"/>
      <c r="U30" s="59"/>
      <c r="V30" s="60"/>
      <c r="W30" s="61"/>
    </row>
    <row r="31" spans="1:23" x14ac:dyDescent="0.25">
      <c r="A31" s="177"/>
      <c r="B31" s="59" t="s">
        <v>130</v>
      </c>
      <c r="C31" s="59"/>
      <c r="D31" s="60"/>
      <c r="E31" s="61"/>
      <c r="F31" s="59"/>
      <c r="G31" s="60"/>
      <c r="H31" s="61"/>
      <c r="I31" s="59"/>
      <c r="J31" s="60"/>
      <c r="K31" s="61"/>
      <c r="L31" s="59"/>
      <c r="M31" s="60"/>
      <c r="N31" s="61"/>
      <c r="O31" s="59"/>
      <c r="P31" s="60"/>
      <c r="Q31" s="61"/>
      <c r="R31" s="59"/>
      <c r="S31" s="60"/>
      <c r="T31" s="61"/>
      <c r="U31" s="59"/>
      <c r="V31" s="60"/>
      <c r="W31" s="61"/>
    </row>
    <row r="32" spans="1:23" x14ac:dyDescent="0.25">
      <c r="A32" s="178"/>
      <c r="B32" s="59" t="s">
        <v>30</v>
      </c>
      <c r="C32" s="63"/>
      <c r="D32" s="64"/>
      <c r="E32" s="65"/>
      <c r="F32" s="63"/>
      <c r="G32" s="64"/>
      <c r="H32" s="65"/>
      <c r="I32" s="63"/>
      <c r="J32" s="64"/>
      <c r="K32" s="65"/>
      <c r="L32" s="63"/>
      <c r="M32" s="64"/>
      <c r="N32" s="65"/>
      <c r="O32" s="63"/>
      <c r="P32" s="64"/>
      <c r="Q32" s="65"/>
      <c r="R32" s="63"/>
      <c r="S32" s="64"/>
      <c r="T32" s="65"/>
      <c r="U32" s="63"/>
      <c r="V32" s="64"/>
      <c r="W32" s="65"/>
    </row>
    <row r="33" spans="1:23" x14ac:dyDescent="0.25">
      <c r="A33" s="176" t="s">
        <v>39</v>
      </c>
      <c r="B33" s="66"/>
      <c r="C33" s="55"/>
      <c r="D33" s="56"/>
      <c r="E33" s="57">
        <f>SUM(E34,E35,E36,E37,E38,E39)</f>
        <v>72</v>
      </c>
      <c r="F33" s="69">
        <f>SUM(F34:F39)</f>
        <v>7744</v>
      </c>
      <c r="G33" s="70">
        <f>SUM(G34:G39)</f>
        <v>57478</v>
      </c>
      <c r="H33" s="70">
        <f>SUM(H34:H39)</f>
        <v>1433</v>
      </c>
      <c r="I33" s="69">
        <f t="shared" ref="I33:J33" si="2">SUM(I34,I35,I36,I37,I38,I39)</f>
        <v>707</v>
      </c>
      <c r="J33" s="70">
        <f t="shared" si="2"/>
        <v>800</v>
      </c>
      <c r="K33" s="71"/>
      <c r="L33" s="55"/>
      <c r="M33" s="56"/>
      <c r="N33" s="57"/>
      <c r="O33" s="55"/>
      <c r="P33" s="56"/>
      <c r="Q33" s="57"/>
      <c r="R33" s="55"/>
      <c r="S33" s="56"/>
      <c r="T33" s="57"/>
      <c r="U33" s="55"/>
      <c r="V33" s="56"/>
      <c r="W33" s="57"/>
    </row>
    <row r="34" spans="1:23" x14ac:dyDescent="0.25">
      <c r="A34" s="177"/>
      <c r="B34" s="59" t="s">
        <v>40</v>
      </c>
      <c r="C34" s="59"/>
      <c r="D34" s="60"/>
      <c r="E34" s="61"/>
      <c r="F34" s="72">
        <v>6592</v>
      </c>
      <c r="G34" s="73">
        <v>55290</v>
      </c>
      <c r="H34" s="74">
        <v>1405</v>
      </c>
      <c r="I34" s="72">
        <v>700</v>
      </c>
      <c r="J34" s="73">
        <v>800</v>
      </c>
      <c r="K34" s="74"/>
      <c r="L34" s="75"/>
      <c r="M34" s="76"/>
      <c r="N34" s="77"/>
      <c r="O34" s="75"/>
      <c r="P34" s="76"/>
      <c r="Q34" s="77"/>
      <c r="R34" s="59"/>
      <c r="S34" s="60"/>
      <c r="T34" s="61"/>
      <c r="U34" s="59"/>
      <c r="V34" s="60"/>
      <c r="W34" s="61"/>
    </row>
    <row r="35" spans="1:23" x14ac:dyDescent="0.25">
      <c r="A35" s="177"/>
      <c r="B35" s="59" t="s">
        <v>41</v>
      </c>
      <c r="C35" s="59"/>
      <c r="D35" s="60"/>
      <c r="E35" s="61"/>
      <c r="F35" s="59">
        <v>1152</v>
      </c>
      <c r="G35" s="60">
        <v>0</v>
      </c>
      <c r="H35" s="61">
        <v>26</v>
      </c>
      <c r="I35" s="59"/>
      <c r="J35" s="60"/>
      <c r="K35" s="61"/>
      <c r="L35" s="75"/>
      <c r="M35" s="76"/>
      <c r="N35" s="77"/>
      <c r="O35" s="59"/>
      <c r="P35" s="60"/>
      <c r="Q35" s="61"/>
      <c r="R35" s="75"/>
      <c r="S35" s="76"/>
      <c r="T35" s="77"/>
      <c r="U35" s="75"/>
      <c r="V35" s="76"/>
      <c r="W35" s="77"/>
    </row>
    <row r="36" spans="1:23" x14ac:dyDescent="0.25">
      <c r="A36" s="177"/>
      <c r="B36" s="59" t="s">
        <v>43</v>
      </c>
      <c r="C36" s="59"/>
      <c r="D36" s="60"/>
      <c r="E36" s="61"/>
      <c r="F36" s="59"/>
      <c r="G36" s="60">
        <v>40</v>
      </c>
      <c r="H36" s="61">
        <v>0</v>
      </c>
      <c r="I36" s="59"/>
      <c r="J36" s="60"/>
      <c r="K36" s="61"/>
      <c r="L36" s="75"/>
      <c r="M36" s="76"/>
      <c r="N36" s="77"/>
      <c r="O36" s="59"/>
      <c r="P36" s="60"/>
      <c r="Q36" s="61"/>
      <c r="R36" s="75"/>
      <c r="S36" s="76"/>
      <c r="T36" s="77"/>
      <c r="U36" s="75"/>
      <c r="V36" s="76"/>
      <c r="W36" s="77"/>
    </row>
    <row r="37" spans="1:23" x14ac:dyDescent="0.25">
      <c r="A37" s="177"/>
      <c r="B37" s="59" t="s">
        <v>171</v>
      </c>
      <c r="C37" s="59"/>
      <c r="D37" s="60"/>
      <c r="E37" s="61"/>
      <c r="F37" s="59"/>
      <c r="G37" s="60"/>
      <c r="H37" s="61"/>
      <c r="I37" s="59"/>
      <c r="J37" s="60"/>
      <c r="K37" s="61"/>
      <c r="L37" s="75"/>
      <c r="M37" s="76"/>
      <c r="N37" s="77"/>
      <c r="O37" s="59"/>
      <c r="P37" s="60"/>
      <c r="Q37" s="61"/>
      <c r="R37" s="75"/>
      <c r="S37" s="76"/>
      <c r="T37" s="77"/>
      <c r="U37" s="75"/>
      <c r="V37" s="76"/>
      <c r="W37" s="77"/>
    </row>
    <row r="38" spans="1:23" x14ac:dyDescent="0.25">
      <c r="A38" s="177"/>
      <c r="B38" s="59" t="s">
        <v>42</v>
      </c>
      <c r="C38" s="59"/>
      <c r="D38" s="60"/>
      <c r="E38" s="61">
        <v>72</v>
      </c>
      <c r="F38" s="59"/>
      <c r="G38" s="60"/>
      <c r="H38" s="61">
        <v>2</v>
      </c>
      <c r="I38" s="59">
        <v>7</v>
      </c>
      <c r="J38" s="60"/>
      <c r="K38" s="61"/>
      <c r="L38" s="75"/>
      <c r="M38" s="76"/>
      <c r="N38" s="77"/>
      <c r="O38" s="59"/>
      <c r="P38" s="60"/>
      <c r="Q38" s="61"/>
      <c r="R38" s="75"/>
      <c r="S38" s="76"/>
      <c r="T38" s="77"/>
      <c r="U38" s="75"/>
      <c r="V38" s="76"/>
      <c r="W38" s="77"/>
    </row>
    <row r="39" spans="1:23" x14ac:dyDescent="0.25">
      <c r="A39" s="178"/>
      <c r="B39" s="63" t="s">
        <v>44</v>
      </c>
      <c r="C39" s="63"/>
      <c r="D39" s="64"/>
      <c r="E39" s="65"/>
      <c r="F39" s="63"/>
      <c r="G39" s="64">
        <v>2148</v>
      </c>
      <c r="H39" s="65">
        <v>0</v>
      </c>
      <c r="I39" s="63"/>
      <c r="J39" s="64"/>
      <c r="K39" s="65"/>
      <c r="L39" s="63"/>
      <c r="M39" s="64"/>
      <c r="N39" s="65"/>
      <c r="O39" s="59"/>
      <c r="P39" s="60"/>
      <c r="Q39" s="61"/>
      <c r="R39" s="59"/>
      <c r="S39" s="60"/>
      <c r="T39" s="61"/>
      <c r="U39" s="59"/>
      <c r="V39" s="60"/>
      <c r="W39" s="61"/>
    </row>
    <row r="40" spans="1:23" x14ac:dyDescent="0.25">
      <c r="A40" s="176" t="s">
        <v>45</v>
      </c>
      <c r="B40" s="59"/>
      <c r="C40" s="55"/>
      <c r="D40" s="56"/>
      <c r="E40" s="57"/>
      <c r="F40" s="55">
        <f>SUM(F41,F42,F43,F44,F45,F46)</f>
        <v>700</v>
      </c>
      <c r="G40" s="56">
        <f>SUM(G41,G42,G43,G44,G45,G46)</f>
        <v>20</v>
      </c>
      <c r="H40" s="56">
        <f>SUM(H41,H42,H43,H44,H45,H46)</f>
        <v>60</v>
      </c>
      <c r="I40" s="55"/>
      <c r="J40" s="56"/>
      <c r="K40" s="57"/>
      <c r="L40" s="55"/>
      <c r="M40" s="56">
        <f>SUM(M41:M46)</f>
        <v>0</v>
      </c>
      <c r="N40" s="56"/>
      <c r="O40" s="55"/>
      <c r="P40" s="56">
        <f>SUM(P41,P42,P343,P44,P45,P46)</f>
        <v>80</v>
      </c>
      <c r="Q40" s="57">
        <f>SUM(Q41,Q42,Q43,Q44,Q45,Q46)</f>
        <v>0</v>
      </c>
      <c r="R40" s="55"/>
      <c r="S40" s="56"/>
      <c r="T40" s="57"/>
      <c r="U40" s="55"/>
      <c r="V40" s="56"/>
      <c r="W40" s="57"/>
    </row>
    <row r="41" spans="1:23" x14ac:dyDescent="0.25">
      <c r="A41" s="177"/>
      <c r="B41" s="59" t="s">
        <v>91</v>
      </c>
      <c r="C41" s="59"/>
      <c r="D41" s="60"/>
      <c r="E41" s="61"/>
      <c r="F41" s="59"/>
      <c r="G41" s="60"/>
      <c r="H41" s="61"/>
      <c r="I41" s="59"/>
      <c r="J41" s="60"/>
      <c r="K41" s="61"/>
      <c r="L41" s="59">
        <v>200</v>
      </c>
      <c r="M41" s="60">
        <v>0</v>
      </c>
      <c r="N41" s="60"/>
      <c r="O41" s="59"/>
      <c r="P41" s="60">
        <v>80</v>
      </c>
      <c r="Q41" s="61">
        <v>0</v>
      </c>
      <c r="R41" s="59"/>
      <c r="S41" s="60"/>
      <c r="T41" s="61"/>
      <c r="U41" s="59"/>
      <c r="V41" s="60"/>
      <c r="W41" s="61"/>
    </row>
    <row r="42" spans="1:23" x14ac:dyDescent="0.25">
      <c r="A42" s="177"/>
      <c r="B42" s="59" t="s">
        <v>50</v>
      </c>
      <c r="C42" s="59"/>
      <c r="D42" s="60"/>
      <c r="E42" s="61"/>
      <c r="F42" s="59">
        <v>700</v>
      </c>
      <c r="G42" s="60">
        <v>0</v>
      </c>
      <c r="H42" s="61"/>
      <c r="I42" s="59"/>
      <c r="J42" s="60"/>
      <c r="K42" s="61"/>
      <c r="L42" s="59"/>
      <c r="M42" s="60"/>
      <c r="N42" s="60"/>
      <c r="O42" s="59"/>
      <c r="P42" s="60"/>
      <c r="Q42" s="61"/>
      <c r="R42" s="59"/>
      <c r="S42" s="60"/>
      <c r="T42" s="61"/>
      <c r="U42" s="59"/>
      <c r="V42" s="60"/>
      <c r="W42" s="61"/>
    </row>
    <row r="43" spans="1:23" x14ac:dyDescent="0.25">
      <c r="A43" s="177"/>
      <c r="B43" s="59" t="s">
        <v>49</v>
      </c>
      <c r="C43" s="59"/>
      <c r="D43" s="60"/>
      <c r="E43" s="61"/>
      <c r="F43" s="59"/>
      <c r="G43" s="60"/>
      <c r="H43" s="61"/>
      <c r="I43" s="59"/>
      <c r="J43" s="60"/>
      <c r="K43" s="61"/>
      <c r="L43" s="59"/>
      <c r="M43" s="60"/>
      <c r="N43" s="60"/>
      <c r="O43" s="59"/>
      <c r="P43" s="60"/>
      <c r="Q43" s="61"/>
      <c r="R43" s="59"/>
      <c r="S43" s="60"/>
      <c r="T43" s="61"/>
      <c r="U43" s="59"/>
      <c r="V43" s="60"/>
      <c r="W43" s="61"/>
    </row>
    <row r="44" spans="1:23" x14ac:dyDescent="0.25">
      <c r="A44" s="177"/>
      <c r="B44" s="59" t="s">
        <v>48</v>
      </c>
      <c r="C44" s="59"/>
      <c r="D44" s="60"/>
      <c r="E44" s="61"/>
      <c r="F44" s="59"/>
      <c r="G44" s="60"/>
      <c r="H44" s="61"/>
      <c r="I44" s="59"/>
      <c r="J44" s="60"/>
      <c r="K44" s="61"/>
      <c r="L44" s="59"/>
      <c r="M44" s="60"/>
      <c r="N44" s="60"/>
      <c r="O44" s="59"/>
      <c r="P44" s="60"/>
      <c r="Q44" s="61"/>
      <c r="R44" s="59"/>
      <c r="S44" s="60"/>
      <c r="T44" s="61"/>
      <c r="U44" s="59"/>
      <c r="V44" s="60"/>
      <c r="W44" s="61"/>
    </row>
    <row r="45" spans="1:23" x14ac:dyDescent="0.25">
      <c r="A45" s="177"/>
      <c r="B45" s="59" t="s">
        <v>46</v>
      </c>
      <c r="C45" s="59"/>
      <c r="D45" s="60"/>
      <c r="E45" s="61"/>
      <c r="F45" s="59"/>
      <c r="G45" s="60"/>
      <c r="H45" s="61"/>
      <c r="I45" s="59"/>
      <c r="J45" s="60"/>
      <c r="K45" s="61"/>
      <c r="L45" s="59"/>
      <c r="M45" s="60"/>
      <c r="N45" s="60"/>
      <c r="O45" s="59"/>
      <c r="P45" s="60"/>
      <c r="Q45" s="61"/>
      <c r="R45" s="59"/>
      <c r="S45" s="60"/>
      <c r="T45" s="61"/>
      <c r="U45" s="59"/>
      <c r="V45" s="60"/>
      <c r="W45" s="61"/>
    </row>
    <row r="46" spans="1:23" x14ac:dyDescent="0.25">
      <c r="A46" s="178"/>
      <c r="B46" s="63" t="s">
        <v>172</v>
      </c>
      <c r="C46" s="59"/>
      <c r="D46" s="60"/>
      <c r="E46" s="61"/>
      <c r="F46" s="59"/>
      <c r="G46" s="60">
        <v>20</v>
      </c>
      <c r="H46" s="61">
        <v>60</v>
      </c>
      <c r="I46" s="59"/>
      <c r="J46" s="60"/>
      <c r="K46" s="61"/>
      <c r="L46" s="59"/>
      <c r="M46" s="60"/>
      <c r="N46" s="60"/>
      <c r="O46" s="63"/>
      <c r="P46" s="64"/>
      <c r="Q46" s="65"/>
      <c r="R46" s="63"/>
      <c r="S46" s="64"/>
      <c r="T46" s="65"/>
      <c r="U46" s="63"/>
      <c r="V46" s="64"/>
      <c r="W46" s="65"/>
    </row>
    <row r="47" spans="1:23" x14ac:dyDescent="0.25">
      <c r="A47" s="176" t="s">
        <v>52</v>
      </c>
      <c r="B47" s="66"/>
      <c r="C47" s="66"/>
      <c r="D47" s="67"/>
      <c r="E47" s="68"/>
      <c r="F47" s="55">
        <f>SUM(F48,F49,F50,F51,F52,F53,F54,F55,F56,F57,F58,F59,F60)</f>
        <v>23810</v>
      </c>
      <c r="G47" s="56">
        <f>SUM(G48,G49,G50,G51,G52,G53,G54,G55,G56,G57,G58,G59,G60)</f>
        <v>7988</v>
      </c>
      <c r="H47" s="56">
        <f>SUM(H48,H49,H50,H51,H52,H53,H54,H55,H56,H57,H58,H59,H60)</f>
        <v>11952</v>
      </c>
      <c r="I47" s="55">
        <f>SUM(I48:I60)</f>
        <v>1951</v>
      </c>
      <c r="J47" s="56">
        <f t="shared" ref="I47:N47" si="3">SUM(J48,J49,J50,J51,J52,J53,J55,J56,J57,J59,J60)</f>
        <v>0</v>
      </c>
      <c r="K47" s="56">
        <f t="shared" si="3"/>
        <v>0</v>
      </c>
      <c r="L47" s="55">
        <f t="shared" si="3"/>
        <v>317</v>
      </c>
      <c r="M47" s="56">
        <f t="shared" si="3"/>
        <v>236</v>
      </c>
      <c r="N47" s="56">
        <f t="shared" si="3"/>
        <v>253</v>
      </c>
      <c r="O47" s="55"/>
      <c r="P47" s="56"/>
      <c r="Q47" s="57"/>
      <c r="R47" s="55"/>
      <c r="S47" s="56"/>
      <c r="T47" s="57"/>
      <c r="U47" s="55"/>
      <c r="V47" s="56"/>
      <c r="W47" s="57"/>
    </row>
    <row r="48" spans="1:23" x14ac:dyDescent="0.25">
      <c r="A48" s="177"/>
      <c r="B48" s="59" t="s">
        <v>55</v>
      </c>
      <c r="C48" s="59"/>
      <c r="D48" s="60"/>
      <c r="E48" s="61"/>
      <c r="F48" s="59">
        <v>4100</v>
      </c>
      <c r="G48" s="60">
        <v>1115</v>
      </c>
      <c r="H48" s="61">
        <v>2072</v>
      </c>
      <c r="I48" s="59">
        <v>84</v>
      </c>
      <c r="J48" s="60"/>
      <c r="K48" s="61"/>
      <c r="L48" s="59"/>
      <c r="M48" s="60"/>
      <c r="N48" s="61"/>
      <c r="O48" s="59"/>
      <c r="P48" s="60"/>
      <c r="Q48" s="61"/>
      <c r="R48" s="59"/>
      <c r="S48" s="60"/>
      <c r="T48" s="61"/>
      <c r="U48" s="59"/>
      <c r="V48" s="60"/>
      <c r="W48" s="61"/>
    </row>
    <row r="49" spans="1:23" x14ac:dyDescent="0.25">
      <c r="A49" s="177"/>
      <c r="B49" s="59" t="s">
        <v>53</v>
      </c>
      <c r="C49" s="59"/>
      <c r="D49" s="60"/>
      <c r="E49" s="61"/>
      <c r="F49" s="59">
        <v>16</v>
      </c>
      <c r="G49" s="60">
        <v>0</v>
      </c>
      <c r="H49" s="61"/>
      <c r="I49" s="59">
        <v>1300</v>
      </c>
      <c r="J49" s="60"/>
      <c r="K49" s="61"/>
      <c r="L49" s="59">
        <v>226</v>
      </c>
      <c r="M49" s="60">
        <v>210</v>
      </c>
      <c r="N49" s="61">
        <v>144</v>
      </c>
      <c r="O49" s="59"/>
      <c r="P49" s="60"/>
      <c r="Q49" s="61"/>
      <c r="R49" s="59"/>
      <c r="S49" s="60"/>
      <c r="T49" s="61"/>
      <c r="U49" s="59"/>
      <c r="V49" s="60"/>
      <c r="W49" s="61"/>
    </row>
    <row r="50" spans="1:23" x14ac:dyDescent="0.25">
      <c r="A50" s="177"/>
      <c r="B50" s="59" t="s">
        <v>54</v>
      </c>
      <c r="C50" s="59"/>
      <c r="D50" s="60"/>
      <c r="E50" s="61"/>
      <c r="F50" s="59">
        <v>2813</v>
      </c>
      <c r="G50" s="60">
        <v>945</v>
      </c>
      <c r="H50" s="61">
        <v>2317</v>
      </c>
      <c r="I50" s="59">
        <v>135</v>
      </c>
      <c r="J50" s="60"/>
      <c r="K50" s="61"/>
      <c r="L50" s="59"/>
      <c r="M50" s="60"/>
      <c r="N50" s="61">
        <v>0</v>
      </c>
      <c r="O50" s="59"/>
      <c r="P50" s="60"/>
      <c r="Q50" s="61"/>
      <c r="R50" s="59"/>
      <c r="S50" s="60"/>
      <c r="T50" s="61"/>
      <c r="U50" s="59"/>
      <c r="V50" s="60"/>
      <c r="W50" s="61"/>
    </row>
    <row r="51" spans="1:23" x14ac:dyDescent="0.25">
      <c r="A51" s="177"/>
      <c r="B51" s="59" t="s">
        <v>56</v>
      </c>
      <c r="C51" s="59"/>
      <c r="D51" s="60"/>
      <c r="E51" s="61"/>
      <c r="F51" s="59">
        <v>8650</v>
      </c>
      <c r="G51" s="60">
        <v>1828</v>
      </c>
      <c r="H51" s="61">
        <v>2336</v>
      </c>
      <c r="I51" s="59">
        <v>102</v>
      </c>
      <c r="J51" s="60"/>
      <c r="K51" s="61"/>
      <c r="L51" s="59"/>
      <c r="M51" s="60"/>
      <c r="N51" s="61"/>
      <c r="O51" s="59"/>
      <c r="P51" s="60"/>
      <c r="Q51" s="61"/>
      <c r="R51" s="59"/>
      <c r="S51" s="60"/>
      <c r="T51" s="61"/>
      <c r="U51" s="59"/>
      <c r="V51" s="60"/>
      <c r="W51" s="61"/>
    </row>
    <row r="52" spans="1:23" x14ac:dyDescent="0.25">
      <c r="A52" s="177"/>
      <c r="B52" s="59" t="s">
        <v>57</v>
      </c>
      <c r="C52" s="59"/>
      <c r="D52" s="60"/>
      <c r="E52" s="61"/>
      <c r="F52" s="59">
        <v>1</v>
      </c>
      <c r="G52" s="60">
        <v>0</v>
      </c>
      <c r="H52" s="61"/>
      <c r="I52" s="59"/>
      <c r="J52" s="60"/>
      <c r="K52" s="61"/>
      <c r="L52" s="59">
        <v>91</v>
      </c>
      <c r="M52" s="60">
        <v>26</v>
      </c>
      <c r="N52" s="61">
        <v>109</v>
      </c>
      <c r="O52" s="59"/>
      <c r="P52" s="60"/>
      <c r="Q52" s="61"/>
      <c r="R52" s="59"/>
      <c r="S52" s="60"/>
      <c r="T52" s="61"/>
      <c r="U52" s="59"/>
      <c r="V52" s="60"/>
      <c r="W52" s="61"/>
    </row>
    <row r="53" spans="1:23" x14ac:dyDescent="0.25">
      <c r="A53" s="177"/>
      <c r="B53" s="59" t="s">
        <v>58</v>
      </c>
      <c r="C53" s="59"/>
      <c r="D53" s="60"/>
      <c r="E53" s="61"/>
      <c r="F53" s="59">
        <v>1900</v>
      </c>
      <c r="G53" s="60">
        <v>800</v>
      </c>
      <c r="H53" s="61">
        <v>920</v>
      </c>
      <c r="I53" s="59"/>
      <c r="J53" s="60"/>
      <c r="K53" s="61"/>
      <c r="L53" s="59"/>
      <c r="M53" s="60"/>
      <c r="N53" s="61"/>
      <c r="O53" s="59"/>
      <c r="P53" s="60"/>
      <c r="Q53" s="61"/>
      <c r="R53" s="59"/>
      <c r="S53" s="60"/>
      <c r="T53" s="61"/>
      <c r="U53" s="59"/>
      <c r="V53" s="60"/>
      <c r="W53" s="61"/>
    </row>
    <row r="54" spans="1:23" x14ac:dyDescent="0.25">
      <c r="A54" s="177"/>
      <c r="B54" s="59" t="s">
        <v>64</v>
      </c>
      <c r="C54" s="59"/>
      <c r="D54" s="60"/>
      <c r="E54" s="61"/>
      <c r="F54" s="59"/>
      <c r="G54" s="60">
        <v>100</v>
      </c>
      <c r="H54" s="61">
        <v>0</v>
      </c>
      <c r="I54" s="59"/>
      <c r="J54" s="60"/>
      <c r="K54" s="61"/>
      <c r="L54" s="59"/>
      <c r="M54" s="60"/>
      <c r="N54" s="61"/>
      <c r="O54" s="59"/>
      <c r="P54" s="60"/>
      <c r="Q54" s="61"/>
      <c r="R54" s="59"/>
      <c r="S54" s="60"/>
      <c r="T54" s="61"/>
      <c r="U54" s="59"/>
      <c r="V54" s="60"/>
      <c r="W54" s="61"/>
    </row>
    <row r="55" spans="1:23" x14ac:dyDescent="0.25">
      <c r="A55" s="177"/>
      <c r="B55" s="59" t="s">
        <v>59</v>
      </c>
      <c r="C55" s="59"/>
      <c r="D55" s="60"/>
      <c r="E55" s="61"/>
      <c r="F55" s="59">
        <v>295</v>
      </c>
      <c r="G55" s="60">
        <v>250</v>
      </c>
      <c r="H55" s="61">
        <v>400</v>
      </c>
      <c r="I55" s="59">
        <v>100</v>
      </c>
      <c r="J55" s="60"/>
      <c r="K55" s="61"/>
      <c r="L55" s="59"/>
      <c r="M55" s="60"/>
      <c r="N55" s="61"/>
      <c r="O55" s="59"/>
      <c r="P55" s="60"/>
      <c r="Q55" s="61"/>
      <c r="R55" s="59"/>
      <c r="S55" s="60"/>
      <c r="T55" s="61"/>
      <c r="U55" s="59"/>
      <c r="V55" s="60"/>
      <c r="W55" s="61"/>
    </row>
    <row r="56" spans="1:23" x14ac:dyDescent="0.25">
      <c r="A56" s="177"/>
      <c r="B56" s="59" t="s">
        <v>61</v>
      </c>
      <c r="C56" s="59"/>
      <c r="D56" s="60"/>
      <c r="E56" s="61"/>
      <c r="F56" s="59">
        <v>100</v>
      </c>
      <c r="G56" s="60">
        <v>100</v>
      </c>
      <c r="H56" s="61">
        <v>250</v>
      </c>
      <c r="I56" s="59"/>
      <c r="J56" s="60"/>
      <c r="K56" s="61"/>
      <c r="L56" s="59"/>
      <c r="M56" s="60"/>
      <c r="N56" s="61"/>
      <c r="O56" s="59"/>
      <c r="P56" s="60"/>
      <c r="Q56" s="61"/>
      <c r="R56" s="59"/>
      <c r="S56" s="60"/>
      <c r="T56" s="61"/>
      <c r="U56" s="59"/>
      <c r="V56" s="60"/>
      <c r="W56" s="61"/>
    </row>
    <row r="57" spans="1:23" x14ac:dyDescent="0.25">
      <c r="A57" s="177"/>
      <c r="B57" s="59" t="s">
        <v>149</v>
      </c>
      <c r="C57" s="59"/>
      <c r="D57" s="60"/>
      <c r="E57" s="61"/>
      <c r="F57" s="59"/>
      <c r="G57" s="60">
        <v>400</v>
      </c>
      <c r="H57" s="61">
        <v>290</v>
      </c>
      <c r="I57" s="59"/>
      <c r="J57" s="60"/>
      <c r="K57" s="61"/>
      <c r="L57" s="59"/>
      <c r="M57" s="60"/>
      <c r="N57" s="61"/>
      <c r="O57" s="59"/>
      <c r="P57" s="60"/>
      <c r="Q57" s="61"/>
      <c r="R57" s="59"/>
      <c r="S57" s="60"/>
      <c r="T57" s="61"/>
      <c r="U57" s="59"/>
      <c r="V57" s="60"/>
      <c r="W57" s="61"/>
    </row>
    <row r="58" spans="1:23" x14ac:dyDescent="0.25">
      <c r="A58" s="177"/>
      <c r="B58" s="59" t="s">
        <v>63</v>
      </c>
      <c r="C58" s="59"/>
      <c r="D58" s="60"/>
      <c r="E58" s="61"/>
      <c r="F58" s="59">
        <v>500</v>
      </c>
      <c r="G58" s="60">
        <v>150</v>
      </c>
      <c r="H58" s="61">
        <v>180</v>
      </c>
      <c r="I58" s="59"/>
      <c r="J58" s="60"/>
      <c r="K58" s="61"/>
      <c r="L58" s="59"/>
      <c r="M58" s="60"/>
      <c r="N58" s="61"/>
      <c r="O58" s="59"/>
      <c r="P58" s="60"/>
      <c r="Q58" s="61"/>
      <c r="R58" s="59"/>
      <c r="S58" s="60"/>
      <c r="T58" s="61"/>
      <c r="U58" s="59"/>
      <c r="V58" s="60"/>
      <c r="W58" s="61"/>
    </row>
    <row r="59" spans="1:23" x14ac:dyDescent="0.25">
      <c r="A59" s="177"/>
      <c r="B59" s="59" t="s">
        <v>141</v>
      </c>
      <c r="C59" s="59"/>
      <c r="D59" s="60"/>
      <c r="E59" s="61"/>
      <c r="F59" s="59">
        <v>803</v>
      </c>
      <c r="G59" s="60">
        <v>300</v>
      </c>
      <c r="H59" s="61">
        <v>458</v>
      </c>
      <c r="I59" s="59">
        <v>50</v>
      </c>
      <c r="J59" s="60"/>
      <c r="K59" s="61"/>
      <c r="L59" s="59"/>
      <c r="M59" s="60"/>
      <c r="N59" s="61"/>
      <c r="O59" s="59"/>
      <c r="P59" s="60"/>
      <c r="Q59" s="61"/>
      <c r="R59" s="59"/>
      <c r="S59" s="60"/>
      <c r="T59" s="61"/>
      <c r="U59" s="59"/>
      <c r="V59" s="60"/>
      <c r="W59" s="61"/>
    </row>
    <row r="60" spans="1:23" x14ac:dyDescent="0.25">
      <c r="A60" s="178"/>
      <c r="B60" s="63" t="s">
        <v>65</v>
      </c>
      <c r="C60" s="63"/>
      <c r="D60" s="64"/>
      <c r="E60" s="65"/>
      <c r="F60" s="63">
        <v>4632</v>
      </c>
      <c r="G60" s="64">
        <v>2000</v>
      </c>
      <c r="H60" s="65">
        <v>2729</v>
      </c>
      <c r="I60" s="63">
        <v>180</v>
      </c>
      <c r="J60" s="64"/>
      <c r="K60" s="65"/>
      <c r="L60" s="63"/>
      <c r="M60" s="64"/>
      <c r="N60" s="65"/>
      <c r="O60" s="63"/>
      <c r="P60" s="64"/>
      <c r="Q60" s="65"/>
      <c r="R60" s="63"/>
      <c r="S60" s="64"/>
      <c r="T60" s="65"/>
      <c r="U60" s="63"/>
      <c r="V60" s="64"/>
      <c r="W60" s="65"/>
    </row>
    <row r="61" spans="1:23" x14ac:dyDescent="0.25">
      <c r="A61" s="176" t="s">
        <v>66</v>
      </c>
      <c r="B61" s="66"/>
      <c r="C61" s="55"/>
      <c r="D61" s="56"/>
      <c r="E61" s="57"/>
      <c r="F61" s="55">
        <f>SUM(F62,F63,F64,F65,F66,F67,F68,F69)</f>
        <v>1235</v>
      </c>
      <c r="G61" s="56">
        <f>SUM(G62,G63,G64,G65,G66,G67,G68,G69)</f>
        <v>450</v>
      </c>
      <c r="H61" s="56">
        <f>SUM(H62,H63,H64,H65,H66,H67,H68,H69)</f>
        <v>1321</v>
      </c>
      <c r="I61" s="55">
        <f>SUM(I62:I69)</f>
        <v>20</v>
      </c>
      <c r="J61" s="56"/>
      <c r="K61" s="57"/>
      <c r="L61" s="55"/>
      <c r="M61" s="56"/>
      <c r="N61" s="57"/>
      <c r="O61" s="55"/>
      <c r="P61" s="56"/>
      <c r="Q61" s="57"/>
      <c r="R61" s="55"/>
      <c r="S61" s="56"/>
      <c r="T61" s="57"/>
      <c r="U61" s="55"/>
      <c r="V61" s="56"/>
      <c r="W61" s="57"/>
    </row>
    <row r="62" spans="1:23" x14ac:dyDescent="0.25">
      <c r="A62" s="177"/>
      <c r="B62" s="59" t="s">
        <v>173</v>
      </c>
      <c r="C62" s="59"/>
      <c r="D62" s="60"/>
      <c r="E62" s="61"/>
      <c r="F62" s="59">
        <v>391</v>
      </c>
      <c r="G62" s="60">
        <v>0</v>
      </c>
      <c r="H62" s="61">
        <v>720</v>
      </c>
      <c r="I62" s="59"/>
      <c r="J62" s="60"/>
      <c r="K62" s="61"/>
      <c r="L62" s="75"/>
      <c r="M62" s="76"/>
      <c r="N62" s="77"/>
      <c r="O62" s="59"/>
      <c r="P62" s="60"/>
      <c r="Q62" s="61"/>
      <c r="R62" s="59"/>
      <c r="S62" s="60"/>
      <c r="T62" s="61"/>
      <c r="U62" s="59"/>
      <c r="V62" s="60"/>
      <c r="W62" s="61"/>
    </row>
    <row r="63" spans="1:23" x14ac:dyDescent="0.25">
      <c r="A63" s="177"/>
      <c r="B63" s="59" t="s">
        <v>174</v>
      </c>
      <c r="C63" s="59"/>
      <c r="D63" s="60"/>
      <c r="E63" s="61"/>
      <c r="F63" s="59"/>
      <c r="G63" s="60"/>
      <c r="H63" s="61"/>
      <c r="I63" s="59"/>
      <c r="J63" s="60"/>
      <c r="K63" s="61"/>
      <c r="L63" s="75"/>
      <c r="M63" s="76"/>
      <c r="N63" s="77"/>
      <c r="O63" s="59"/>
      <c r="P63" s="60"/>
      <c r="Q63" s="61"/>
      <c r="R63" s="59"/>
      <c r="S63" s="60"/>
      <c r="T63" s="61"/>
      <c r="U63" s="59"/>
      <c r="V63" s="60"/>
      <c r="W63" s="61"/>
    </row>
    <row r="64" spans="1:23" x14ac:dyDescent="0.25">
      <c r="A64" s="177"/>
      <c r="B64" s="59" t="s">
        <v>96</v>
      </c>
      <c r="C64" s="59"/>
      <c r="D64" s="60"/>
      <c r="E64" s="61"/>
      <c r="F64" s="59"/>
      <c r="G64" s="60"/>
      <c r="H64" s="61"/>
      <c r="I64" s="59"/>
      <c r="J64" s="60"/>
      <c r="K64" s="61"/>
      <c r="L64" s="59"/>
      <c r="M64" s="60"/>
      <c r="N64" s="61"/>
      <c r="O64" s="59"/>
      <c r="P64" s="60"/>
      <c r="Q64" s="61"/>
      <c r="R64" s="59"/>
      <c r="S64" s="60"/>
      <c r="T64" s="61"/>
      <c r="U64" s="59"/>
      <c r="V64" s="60"/>
      <c r="W64" s="61"/>
    </row>
    <row r="65" spans="1:23" x14ac:dyDescent="0.25">
      <c r="A65" s="177"/>
      <c r="B65" s="59" t="s">
        <v>69</v>
      </c>
      <c r="C65" s="59"/>
      <c r="D65" s="60"/>
      <c r="E65" s="61"/>
      <c r="F65" s="59">
        <v>344</v>
      </c>
      <c r="G65" s="60">
        <v>250</v>
      </c>
      <c r="H65" s="61">
        <v>265</v>
      </c>
      <c r="I65" s="59"/>
      <c r="J65" s="60"/>
      <c r="K65" s="61"/>
      <c r="L65" s="59"/>
      <c r="M65" s="60"/>
      <c r="N65" s="61"/>
      <c r="O65" s="59"/>
      <c r="P65" s="60"/>
      <c r="Q65" s="61"/>
      <c r="R65" s="59"/>
      <c r="S65" s="60"/>
      <c r="T65" s="61"/>
      <c r="U65" s="59"/>
      <c r="V65" s="60"/>
      <c r="W65" s="61"/>
    </row>
    <row r="66" spans="1:23" x14ac:dyDescent="0.25">
      <c r="A66" s="177"/>
      <c r="B66" s="59" t="s">
        <v>70</v>
      </c>
      <c r="C66" s="59"/>
      <c r="D66" s="60"/>
      <c r="E66" s="61"/>
      <c r="F66" s="59"/>
      <c r="G66" s="60"/>
      <c r="H66" s="61"/>
      <c r="I66" s="59"/>
      <c r="J66" s="60"/>
      <c r="K66" s="61"/>
      <c r="L66" s="59"/>
      <c r="M66" s="60"/>
      <c r="N66" s="61"/>
      <c r="O66" s="59"/>
      <c r="P66" s="60"/>
      <c r="Q66" s="61"/>
      <c r="R66" s="59"/>
      <c r="S66" s="60"/>
      <c r="T66" s="61"/>
      <c r="U66" s="59"/>
      <c r="V66" s="60"/>
      <c r="W66" s="61"/>
    </row>
    <row r="67" spans="1:23" x14ac:dyDescent="0.25">
      <c r="A67" s="177"/>
      <c r="B67" s="59" t="s">
        <v>71</v>
      </c>
      <c r="C67" s="59"/>
      <c r="D67" s="60"/>
      <c r="E67" s="61"/>
      <c r="F67" s="59">
        <v>500</v>
      </c>
      <c r="G67" s="60">
        <v>200</v>
      </c>
      <c r="H67" s="61">
        <v>336</v>
      </c>
      <c r="I67" s="59">
        <v>20</v>
      </c>
      <c r="J67" s="60"/>
      <c r="K67" s="61"/>
      <c r="L67" s="59"/>
      <c r="M67" s="60"/>
      <c r="N67" s="61"/>
      <c r="O67" s="59"/>
      <c r="P67" s="60"/>
      <c r="Q67" s="61"/>
      <c r="R67" s="59"/>
      <c r="S67" s="60"/>
      <c r="T67" s="61"/>
      <c r="U67" s="59"/>
      <c r="V67" s="60"/>
      <c r="W67" s="61"/>
    </row>
    <row r="68" spans="1:23" x14ac:dyDescent="0.25">
      <c r="A68" s="177"/>
      <c r="B68" s="59" t="s">
        <v>103</v>
      </c>
      <c r="C68" s="59"/>
      <c r="D68" s="60"/>
      <c r="E68" s="61"/>
      <c r="F68" s="59"/>
      <c r="G68" s="60"/>
      <c r="H68" s="61"/>
      <c r="I68" s="59"/>
      <c r="J68" s="60"/>
      <c r="K68" s="61"/>
      <c r="L68" s="59"/>
      <c r="M68" s="60"/>
      <c r="N68" s="61"/>
      <c r="O68" s="59"/>
      <c r="P68" s="60"/>
      <c r="Q68" s="61"/>
      <c r="R68" s="59"/>
      <c r="S68" s="60"/>
      <c r="T68" s="61"/>
      <c r="U68" s="59"/>
      <c r="V68" s="60"/>
      <c r="W68" s="61"/>
    </row>
    <row r="69" spans="1:23" x14ac:dyDescent="0.25">
      <c r="A69" s="177"/>
      <c r="B69" s="59" t="s">
        <v>175</v>
      </c>
      <c r="C69" s="59"/>
      <c r="D69" s="60"/>
      <c r="E69" s="61"/>
      <c r="F69" s="59"/>
      <c r="G69" s="60"/>
      <c r="H69" s="61"/>
      <c r="I69" s="59"/>
      <c r="J69" s="60"/>
      <c r="K69" s="61"/>
      <c r="L69" s="59"/>
      <c r="M69" s="60"/>
      <c r="N69" s="61"/>
      <c r="O69" s="59"/>
      <c r="P69" s="60"/>
      <c r="Q69" s="61"/>
      <c r="R69" s="59"/>
      <c r="S69" s="60"/>
      <c r="T69" s="61"/>
      <c r="U69" s="59"/>
      <c r="V69" s="60"/>
      <c r="W69" s="61"/>
    </row>
    <row r="70" spans="1:23" x14ac:dyDescent="0.25">
      <c r="A70" s="160" t="s">
        <v>73</v>
      </c>
      <c r="B70" s="160"/>
      <c r="C70" s="44">
        <f t="shared" ref="C70:W70" si="4">SUM(C4,C11,C33,C40,C47,C61)</f>
        <v>3913</v>
      </c>
      <c r="D70" s="44">
        <f t="shared" si="4"/>
        <v>72</v>
      </c>
      <c r="E70" s="44">
        <f t="shared" si="4"/>
        <v>2911</v>
      </c>
      <c r="F70" s="44">
        <f t="shared" si="4"/>
        <v>34009</v>
      </c>
      <c r="G70" s="44">
        <f t="shared" si="4"/>
        <v>71917</v>
      </c>
      <c r="H70" s="44">
        <f t="shared" si="4"/>
        <v>15936</v>
      </c>
      <c r="I70" s="44">
        <f t="shared" si="4"/>
        <v>2688</v>
      </c>
      <c r="J70" s="44">
        <f t="shared" si="4"/>
        <v>800</v>
      </c>
      <c r="K70" s="44">
        <f t="shared" si="4"/>
        <v>0</v>
      </c>
      <c r="L70" s="44">
        <f t="shared" si="4"/>
        <v>497</v>
      </c>
      <c r="M70" s="44">
        <f t="shared" si="4"/>
        <v>256</v>
      </c>
      <c r="N70" s="44">
        <f t="shared" si="4"/>
        <v>253</v>
      </c>
      <c r="O70" s="44">
        <f t="shared" si="4"/>
        <v>664</v>
      </c>
      <c r="P70" s="44">
        <f t="shared" si="4"/>
        <v>207</v>
      </c>
      <c r="Q70" s="44">
        <f t="shared" si="4"/>
        <v>740</v>
      </c>
      <c r="R70" s="44">
        <f t="shared" si="4"/>
        <v>209</v>
      </c>
      <c r="S70" s="44">
        <f t="shared" si="4"/>
        <v>0</v>
      </c>
      <c r="T70" s="44">
        <f t="shared" si="4"/>
        <v>0</v>
      </c>
      <c r="U70" s="44">
        <f t="shared" si="4"/>
        <v>626</v>
      </c>
      <c r="V70" s="44">
        <f t="shared" si="4"/>
        <v>305</v>
      </c>
      <c r="W70" s="44">
        <f t="shared" si="4"/>
        <v>430</v>
      </c>
    </row>
  </sheetData>
  <mergeCells count="17">
    <mergeCell ref="A1:W1"/>
    <mergeCell ref="A2:A3"/>
    <mergeCell ref="B2:B3"/>
    <mergeCell ref="C2:E2"/>
    <mergeCell ref="F2:H2"/>
    <mergeCell ref="I2:K2"/>
    <mergeCell ref="L2:N2"/>
    <mergeCell ref="O2:Q2"/>
    <mergeCell ref="R2:T2"/>
    <mergeCell ref="U2:W2"/>
    <mergeCell ref="A70:B70"/>
    <mergeCell ref="A4:A10"/>
    <mergeCell ref="A11:A32"/>
    <mergeCell ref="A33:A39"/>
    <mergeCell ref="A40:A46"/>
    <mergeCell ref="A47:A60"/>
    <mergeCell ref="A61:A6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5"/>
  <sheetViews>
    <sheetView topLeftCell="C40" workbookViewId="0">
      <selection activeCell="H72" sqref="H72"/>
    </sheetView>
  </sheetViews>
  <sheetFormatPr defaultRowHeight="15" x14ac:dyDescent="0.25"/>
  <cols>
    <col min="1" max="1" width="18.28515625" customWidth="1"/>
    <col min="2" max="2" width="22" customWidth="1"/>
  </cols>
  <sheetData>
    <row r="1" spans="1:14" ht="15.75" x14ac:dyDescent="0.25">
      <c r="A1" s="161" t="s">
        <v>238</v>
      </c>
      <c r="B1" s="162"/>
      <c r="C1" s="162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3"/>
    </row>
    <row r="2" spans="1:14" x14ac:dyDescent="0.25">
      <c r="A2" s="164" t="s">
        <v>1</v>
      </c>
      <c r="B2" s="164" t="s">
        <v>177</v>
      </c>
      <c r="C2" s="179" t="s">
        <v>2</v>
      </c>
      <c r="D2" s="179"/>
      <c r="E2" s="179"/>
      <c r="F2" s="179" t="s">
        <v>4</v>
      </c>
      <c r="G2" s="179"/>
      <c r="H2" s="179"/>
      <c r="I2" s="179" t="s">
        <v>6</v>
      </c>
      <c r="J2" s="179"/>
      <c r="K2" s="179"/>
      <c r="L2" s="179" t="s">
        <v>5</v>
      </c>
      <c r="M2" s="179"/>
      <c r="N2" s="179"/>
    </row>
    <row r="3" spans="1:14" x14ac:dyDescent="0.25">
      <c r="A3" s="165"/>
      <c r="B3" s="165"/>
      <c r="C3" s="3" t="s">
        <v>164</v>
      </c>
      <c r="D3" s="3" t="s">
        <v>165</v>
      </c>
      <c r="E3" s="3" t="s">
        <v>74</v>
      </c>
      <c r="F3" s="3" t="s">
        <v>164</v>
      </c>
      <c r="G3" s="3" t="s">
        <v>165</v>
      </c>
      <c r="H3" s="3" t="s">
        <v>74</v>
      </c>
      <c r="I3" s="3" t="s">
        <v>164</v>
      </c>
      <c r="J3" s="3" t="s">
        <v>165</v>
      </c>
      <c r="K3" s="3" t="s">
        <v>74</v>
      </c>
      <c r="L3" s="3" t="s">
        <v>164</v>
      </c>
      <c r="M3" s="3" t="s">
        <v>165</v>
      </c>
      <c r="N3" s="3" t="s">
        <v>74</v>
      </c>
    </row>
    <row r="4" spans="1:14" x14ac:dyDescent="0.25">
      <c r="A4" s="173" t="s">
        <v>11</v>
      </c>
      <c r="B4" s="79"/>
      <c r="C4" s="80">
        <f>SUM(C5:C17)</f>
        <v>3135</v>
      </c>
      <c r="D4" s="79">
        <f>SUM(D5:D17)</f>
        <v>60</v>
      </c>
      <c r="E4" s="79">
        <f>SUM(E5:E17)</f>
        <v>2834</v>
      </c>
      <c r="F4" s="80"/>
      <c r="G4" s="79">
        <f>SUM(G5:G17)</f>
        <v>20</v>
      </c>
      <c r="H4" s="81">
        <f>SUM(H5,H6,H7,H8,H9,H10,H11,H12,H13,H14,H15,H16,H17)</f>
        <v>0</v>
      </c>
      <c r="I4" s="80"/>
      <c r="J4" s="79"/>
      <c r="K4" s="81"/>
      <c r="L4" s="80"/>
      <c r="M4" s="79"/>
      <c r="N4" s="81"/>
    </row>
    <row r="5" spans="1:14" x14ac:dyDescent="0.25">
      <c r="A5" s="174"/>
      <c r="B5" s="82" t="s">
        <v>178</v>
      </c>
      <c r="C5" s="83"/>
      <c r="D5" s="82"/>
      <c r="E5" s="84"/>
      <c r="F5" s="83"/>
      <c r="G5" s="82"/>
      <c r="H5" s="84"/>
      <c r="I5" s="83"/>
      <c r="J5" s="82"/>
      <c r="K5" s="84"/>
      <c r="L5" s="83"/>
      <c r="M5" s="82"/>
      <c r="N5" s="84"/>
    </row>
    <row r="6" spans="1:14" x14ac:dyDescent="0.25">
      <c r="A6" s="174"/>
      <c r="B6" s="82" t="s">
        <v>179</v>
      </c>
      <c r="C6" s="83"/>
      <c r="D6" s="82"/>
      <c r="E6" s="84"/>
      <c r="F6" s="83"/>
      <c r="G6" s="82"/>
      <c r="H6" s="84"/>
      <c r="I6" s="83"/>
      <c r="J6" s="82"/>
      <c r="K6" s="84"/>
      <c r="L6" s="83"/>
      <c r="M6" s="82"/>
      <c r="N6" s="84"/>
    </row>
    <row r="7" spans="1:14" x14ac:dyDescent="0.25">
      <c r="A7" s="174"/>
      <c r="B7" s="82" t="s">
        <v>180</v>
      </c>
      <c r="C7" s="83"/>
      <c r="D7" s="82"/>
      <c r="E7" s="84"/>
      <c r="F7" s="83"/>
      <c r="G7" s="82"/>
      <c r="H7" s="84"/>
      <c r="I7" s="83"/>
      <c r="J7" s="82"/>
      <c r="K7" s="84"/>
      <c r="L7" s="83"/>
      <c r="M7" s="82"/>
      <c r="N7" s="84"/>
    </row>
    <row r="8" spans="1:14" x14ac:dyDescent="0.25">
      <c r="A8" s="174"/>
      <c r="B8" s="82" t="s">
        <v>113</v>
      </c>
      <c r="C8" s="83">
        <v>885</v>
      </c>
      <c r="D8" s="82"/>
      <c r="E8" s="84">
        <v>539</v>
      </c>
      <c r="F8" s="83"/>
      <c r="G8" s="82"/>
      <c r="H8" s="84"/>
      <c r="I8" s="83"/>
      <c r="J8" s="82"/>
      <c r="K8" s="84"/>
      <c r="L8" s="83"/>
      <c r="M8" s="82"/>
      <c r="N8" s="84"/>
    </row>
    <row r="9" spans="1:14" x14ac:dyDescent="0.25">
      <c r="A9" s="174"/>
      <c r="B9" s="82" t="s">
        <v>181</v>
      </c>
      <c r="C9" s="83"/>
      <c r="D9" s="82"/>
      <c r="E9" s="84"/>
      <c r="F9" s="83"/>
      <c r="G9" s="82"/>
      <c r="H9" s="84"/>
      <c r="I9" s="83"/>
      <c r="J9" s="82"/>
      <c r="K9" s="84"/>
      <c r="L9" s="83"/>
      <c r="M9" s="82"/>
      <c r="N9" s="84"/>
    </row>
    <row r="10" spans="1:14" x14ac:dyDescent="0.25">
      <c r="A10" s="174"/>
      <c r="B10" s="82" t="s">
        <v>182</v>
      </c>
      <c r="C10" s="83">
        <v>163</v>
      </c>
      <c r="D10" s="82"/>
      <c r="E10" s="84">
        <v>456</v>
      </c>
      <c r="F10" s="83"/>
      <c r="G10" s="82">
        <v>20</v>
      </c>
      <c r="H10" s="84"/>
      <c r="I10" s="83"/>
      <c r="J10" s="82"/>
      <c r="K10" s="84"/>
      <c r="L10" s="83"/>
      <c r="M10" s="82"/>
      <c r="N10" s="84"/>
    </row>
    <row r="11" spans="1:14" x14ac:dyDescent="0.25">
      <c r="A11" s="174"/>
      <c r="B11" s="82" t="s">
        <v>183</v>
      </c>
      <c r="C11" s="83"/>
      <c r="D11" s="82"/>
      <c r="E11" s="84"/>
      <c r="F11" s="83"/>
      <c r="G11" s="82"/>
      <c r="H11" s="84"/>
      <c r="I11" s="83"/>
      <c r="J11" s="82"/>
      <c r="K11" s="84"/>
      <c r="L11" s="83"/>
      <c r="M11" s="82"/>
      <c r="N11" s="84"/>
    </row>
    <row r="12" spans="1:14" x14ac:dyDescent="0.25">
      <c r="A12" s="174"/>
      <c r="B12" s="82" t="s">
        <v>111</v>
      </c>
      <c r="C12" s="85">
        <v>962</v>
      </c>
      <c r="D12" s="82"/>
      <c r="E12" s="84">
        <v>1007</v>
      </c>
      <c r="F12" s="83"/>
      <c r="G12" s="82"/>
      <c r="H12" s="84"/>
      <c r="I12" s="83"/>
      <c r="J12" s="82"/>
      <c r="K12" s="84"/>
      <c r="L12" s="85"/>
      <c r="M12" s="82"/>
      <c r="N12" s="84"/>
    </row>
    <row r="13" spans="1:14" x14ac:dyDescent="0.25">
      <c r="A13" s="174"/>
      <c r="B13" s="82" t="s">
        <v>184</v>
      </c>
      <c r="C13" s="83"/>
      <c r="D13" s="82"/>
      <c r="E13" s="84"/>
      <c r="F13" s="83"/>
      <c r="G13" s="82"/>
      <c r="H13" s="84"/>
      <c r="I13" s="83"/>
      <c r="J13" s="82"/>
      <c r="K13" s="84"/>
      <c r="L13" s="83"/>
      <c r="M13" s="82"/>
      <c r="N13" s="84"/>
    </row>
    <row r="14" spans="1:14" x14ac:dyDescent="0.25">
      <c r="A14" s="174"/>
      <c r="B14" s="82" t="s">
        <v>185</v>
      </c>
      <c r="C14" s="83"/>
      <c r="D14" s="82">
        <v>60</v>
      </c>
      <c r="E14" s="84"/>
      <c r="F14" s="83"/>
      <c r="G14" s="82"/>
      <c r="H14" s="84"/>
      <c r="I14" s="83"/>
      <c r="J14" s="82"/>
      <c r="K14" s="84"/>
      <c r="L14" s="83"/>
      <c r="M14" s="82"/>
      <c r="N14" s="84"/>
    </row>
    <row r="15" spans="1:14" x14ac:dyDescent="0.25">
      <c r="A15" s="174"/>
      <c r="B15" s="82" t="s">
        <v>186</v>
      </c>
      <c r="C15" s="83"/>
      <c r="D15" s="82"/>
      <c r="E15" s="84"/>
      <c r="F15" s="83"/>
      <c r="G15" s="82"/>
      <c r="H15" s="84"/>
      <c r="I15" s="83"/>
      <c r="J15" s="82"/>
      <c r="K15" s="84"/>
      <c r="L15" s="83"/>
      <c r="M15" s="82"/>
      <c r="N15" s="84"/>
    </row>
    <row r="16" spans="1:14" x14ac:dyDescent="0.25">
      <c r="A16" s="174"/>
      <c r="B16" s="82" t="s">
        <v>187</v>
      </c>
      <c r="C16" s="83"/>
      <c r="D16" s="82"/>
      <c r="E16" s="84"/>
      <c r="F16" s="83"/>
      <c r="G16" s="82"/>
      <c r="H16" s="84"/>
      <c r="I16" s="83"/>
      <c r="J16" s="82"/>
      <c r="K16" s="84"/>
      <c r="L16" s="83"/>
      <c r="M16" s="82"/>
      <c r="N16" s="84"/>
    </row>
    <row r="17" spans="1:14" x14ac:dyDescent="0.25">
      <c r="A17" s="175"/>
      <c r="B17" s="82" t="s">
        <v>112</v>
      </c>
      <c r="C17" s="83">
        <v>1125</v>
      </c>
      <c r="D17" s="82"/>
      <c r="E17" s="84">
        <v>832</v>
      </c>
      <c r="F17" s="83"/>
      <c r="G17" s="82"/>
      <c r="H17" s="84"/>
      <c r="I17" s="83"/>
      <c r="J17" s="82"/>
      <c r="K17" s="84"/>
      <c r="L17" s="83"/>
      <c r="M17" s="82"/>
      <c r="N17" s="84"/>
    </row>
    <row r="18" spans="1:14" x14ac:dyDescent="0.25">
      <c r="A18" s="173" t="s">
        <v>117</v>
      </c>
      <c r="B18" s="80"/>
      <c r="C18" s="80"/>
      <c r="D18" s="79"/>
      <c r="E18" s="81"/>
      <c r="F18" s="80"/>
      <c r="G18" s="79"/>
      <c r="H18" s="81"/>
      <c r="I18" s="80"/>
      <c r="J18" s="79"/>
      <c r="K18" s="81"/>
      <c r="L18" s="80"/>
      <c r="M18" s="79"/>
      <c r="N18" s="81"/>
    </row>
    <row r="19" spans="1:14" x14ac:dyDescent="0.25">
      <c r="A19" s="174"/>
      <c r="B19" s="83" t="s">
        <v>188</v>
      </c>
      <c r="C19" s="83"/>
      <c r="D19" s="82"/>
      <c r="E19" s="84"/>
      <c r="F19" s="83"/>
      <c r="G19" s="82"/>
      <c r="H19" s="84"/>
      <c r="I19" s="86"/>
      <c r="J19" s="82"/>
      <c r="K19" s="84"/>
      <c r="L19" s="83"/>
      <c r="M19" s="82"/>
      <c r="N19" s="84"/>
    </row>
    <row r="20" spans="1:14" x14ac:dyDescent="0.25">
      <c r="A20" s="174"/>
      <c r="B20" s="83" t="s">
        <v>189</v>
      </c>
      <c r="C20" s="83"/>
      <c r="D20" s="82"/>
      <c r="E20" s="84"/>
      <c r="F20" s="83"/>
      <c r="G20" s="82"/>
      <c r="H20" s="84"/>
      <c r="I20" s="86"/>
      <c r="J20" s="82"/>
      <c r="K20" s="84"/>
      <c r="L20" s="83"/>
      <c r="M20" s="82"/>
      <c r="N20" s="84"/>
    </row>
    <row r="21" spans="1:14" x14ac:dyDescent="0.25">
      <c r="A21" s="174"/>
      <c r="B21" s="83" t="s">
        <v>118</v>
      </c>
      <c r="C21" s="83"/>
      <c r="D21" s="82"/>
      <c r="E21" s="84"/>
      <c r="F21" s="83"/>
      <c r="G21" s="82"/>
      <c r="H21" s="84"/>
      <c r="I21" s="86"/>
      <c r="J21" s="82"/>
      <c r="K21" s="84"/>
      <c r="L21" s="83"/>
      <c r="M21" s="82"/>
      <c r="N21" s="84"/>
    </row>
    <row r="22" spans="1:14" x14ac:dyDescent="0.25">
      <c r="A22" s="174"/>
      <c r="B22" s="83" t="s">
        <v>190</v>
      </c>
      <c r="C22" s="83"/>
      <c r="D22" s="82"/>
      <c r="E22" s="84"/>
      <c r="F22" s="83"/>
      <c r="G22" s="82"/>
      <c r="H22" s="84"/>
      <c r="I22" s="86"/>
      <c r="J22" s="82"/>
      <c r="K22" s="84"/>
      <c r="L22" s="83"/>
      <c r="M22" s="82"/>
      <c r="N22" s="84"/>
    </row>
    <row r="23" spans="1:14" x14ac:dyDescent="0.25">
      <c r="A23" s="174"/>
      <c r="B23" s="83" t="s">
        <v>191</v>
      </c>
      <c r="C23" s="83"/>
      <c r="D23" s="82"/>
      <c r="E23" s="84"/>
      <c r="F23" s="83"/>
      <c r="G23" s="82"/>
      <c r="H23" s="84"/>
      <c r="I23" s="86"/>
      <c r="J23" s="82"/>
      <c r="K23" s="84"/>
      <c r="L23" s="83"/>
      <c r="M23" s="82"/>
      <c r="N23" s="84"/>
    </row>
    <row r="24" spans="1:14" x14ac:dyDescent="0.25">
      <c r="A24" s="174"/>
      <c r="B24" s="83" t="s">
        <v>192</v>
      </c>
      <c r="C24" s="83"/>
      <c r="D24" s="82"/>
      <c r="E24" s="84"/>
      <c r="F24" s="83"/>
      <c r="G24" s="82"/>
      <c r="H24" s="84"/>
      <c r="I24" s="86"/>
      <c r="J24" s="82"/>
      <c r="K24" s="84"/>
      <c r="L24" s="83"/>
      <c r="M24" s="82"/>
      <c r="N24" s="84"/>
    </row>
    <row r="25" spans="1:14" x14ac:dyDescent="0.25">
      <c r="A25" s="174"/>
      <c r="B25" s="83" t="s">
        <v>193</v>
      </c>
      <c r="C25" s="83"/>
      <c r="D25" s="82"/>
      <c r="E25" s="84"/>
      <c r="F25" s="83"/>
      <c r="G25" s="82"/>
      <c r="H25" s="84"/>
      <c r="I25" s="86"/>
      <c r="J25" s="82"/>
      <c r="K25" s="84"/>
      <c r="L25" s="83"/>
      <c r="M25" s="82"/>
      <c r="N25" s="84"/>
    </row>
    <row r="26" spans="1:14" x14ac:dyDescent="0.25">
      <c r="A26" s="174"/>
      <c r="B26" s="83" t="s">
        <v>194</v>
      </c>
      <c r="C26" s="83"/>
      <c r="D26" s="82"/>
      <c r="E26" s="84"/>
      <c r="F26" s="83"/>
      <c r="G26" s="82"/>
      <c r="H26" s="84"/>
      <c r="I26" s="86"/>
      <c r="J26" s="82"/>
      <c r="K26" s="84"/>
      <c r="L26" s="83"/>
      <c r="M26" s="82"/>
      <c r="N26" s="84"/>
    </row>
    <row r="27" spans="1:14" x14ac:dyDescent="0.25">
      <c r="A27" s="174"/>
      <c r="B27" s="83" t="s">
        <v>195</v>
      </c>
      <c r="C27" s="83"/>
      <c r="D27" s="82"/>
      <c r="E27" s="84"/>
      <c r="F27" s="83"/>
      <c r="G27" s="82"/>
      <c r="H27" s="84"/>
      <c r="I27" s="86"/>
      <c r="J27" s="82"/>
      <c r="K27" s="84"/>
      <c r="L27" s="83"/>
      <c r="M27" s="82"/>
      <c r="N27" s="84"/>
    </row>
    <row r="28" spans="1:14" x14ac:dyDescent="0.25">
      <c r="A28" s="174"/>
      <c r="B28" s="83" t="s">
        <v>196</v>
      </c>
      <c r="C28" s="83"/>
      <c r="D28" s="82"/>
      <c r="E28" s="84"/>
      <c r="F28" s="83"/>
      <c r="G28" s="82"/>
      <c r="H28" s="84"/>
      <c r="I28" s="86"/>
      <c r="J28" s="82"/>
      <c r="K28" s="84"/>
      <c r="L28" s="83"/>
      <c r="M28" s="82"/>
      <c r="N28" s="84"/>
    </row>
    <row r="29" spans="1:14" x14ac:dyDescent="0.25">
      <c r="A29" s="174"/>
      <c r="B29" s="83" t="s">
        <v>197</v>
      </c>
      <c r="C29" s="83"/>
      <c r="D29" s="82"/>
      <c r="E29" s="84"/>
      <c r="F29" s="83"/>
      <c r="G29" s="82"/>
      <c r="H29" s="84"/>
      <c r="I29" s="86"/>
      <c r="J29" s="82"/>
      <c r="K29" s="84"/>
      <c r="L29" s="83"/>
      <c r="M29" s="82"/>
      <c r="N29" s="84"/>
    </row>
    <row r="30" spans="1:14" x14ac:dyDescent="0.25">
      <c r="A30" s="174"/>
      <c r="B30" s="83" t="s">
        <v>198</v>
      </c>
      <c r="C30" s="83"/>
      <c r="D30" s="82"/>
      <c r="E30" s="84"/>
      <c r="F30" s="83"/>
      <c r="G30" s="82"/>
      <c r="H30" s="84"/>
      <c r="I30" s="86"/>
      <c r="J30" s="82"/>
      <c r="K30" s="84"/>
      <c r="L30" s="83"/>
      <c r="M30" s="82"/>
      <c r="N30" s="84"/>
    </row>
    <row r="31" spans="1:14" x14ac:dyDescent="0.25">
      <c r="A31" s="175"/>
      <c r="B31" s="83"/>
      <c r="C31" s="87"/>
      <c r="D31" s="88"/>
      <c r="E31" s="89"/>
      <c r="F31" s="87"/>
      <c r="G31" s="88"/>
      <c r="H31" s="89"/>
      <c r="I31" s="87"/>
      <c r="J31" s="88"/>
      <c r="K31" s="89"/>
      <c r="L31" s="87"/>
      <c r="M31" s="88"/>
      <c r="N31" s="89"/>
    </row>
    <row r="32" spans="1:14" x14ac:dyDescent="0.25">
      <c r="A32" s="173" t="s">
        <v>40</v>
      </c>
      <c r="B32" s="80"/>
      <c r="C32" s="80"/>
      <c r="D32" s="79"/>
      <c r="E32" s="81"/>
      <c r="F32" s="80">
        <f>SUM(F33:F34)</f>
        <v>6592</v>
      </c>
      <c r="G32" s="79">
        <f>SUM(G33:G34)</f>
        <v>55290</v>
      </c>
      <c r="H32" s="79">
        <f>SUM(H33:H34)</f>
        <v>1405</v>
      </c>
      <c r="I32" s="80"/>
      <c r="J32" s="79"/>
      <c r="K32" s="81"/>
      <c r="L32" s="80"/>
      <c r="M32" s="79"/>
      <c r="N32" s="81"/>
    </row>
    <row r="33" spans="1:14" x14ac:dyDescent="0.25">
      <c r="A33" s="174"/>
      <c r="B33" s="86" t="s">
        <v>199</v>
      </c>
      <c r="C33" s="83"/>
      <c r="D33" s="82"/>
      <c r="E33" s="84"/>
      <c r="F33" s="83"/>
      <c r="G33" s="82"/>
      <c r="H33" s="84"/>
      <c r="I33" s="83"/>
      <c r="J33" s="82"/>
      <c r="K33" s="84"/>
      <c r="L33" s="83"/>
      <c r="M33" s="82"/>
      <c r="N33" s="84"/>
    </row>
    <row r="34" spans="1:14" x14ac:dyDescent="0.25">
      <c r="A34" s="175"/>
      <c r="B34" s="87" t="s">
        <v>136</v>
      </c>
      <c r="C34" s="87"/>
      <c r="D34" s="88"/>
      <c r="E34" s="89"/>
      <c r="F34" s="90">
        <v>6592</v>
      </c>
      <c r="G34" s="88">
        <v>55290</v>
      </c>
      <c r="H34" s="89">
        <v>1405</v>
      </c>
      <c r="I34" s="87"/>
      <c r="J34" s="88"/>
      <c r="K34" s="89"/>
      <c r="L34" s="87"/>
      <c r="M34" s="88"/>
      <c r="N34" s="89"/>
    </row>
    <row r="35" spans="1:14" x14ac:dyDescent="0.25">
      <c r="A35" s="181" t="s">
        <v>55</v>
      </c>
      <c r="B35" s="80"/>
      <c r="C35" s="80"/>
      <c r="D35" s="79"/>
      <c r="E35" s="81"/>
      <c r="F35" s="80">
        <f>SUM(F36:F45)</f>
        <v>4100</v>
      </c>
      <c r="G35" s="79">
        <f>SUM(G36:G45)</f>
        <v>1115</v>
      </c>
      <c r="H35" s="79">
        <f>SUM(H36:H45)</f>
        <v>2072</v>
      </c>
      <c r="I35" s="80"/>
      <c r="J35" s="79"/>
      <c r="K35" s="81"/>
      <c r="L35" s="80"/>
      <c r="M35" s="79"/>
      <c r="N35" s="81"/>
    </row>
    <row r="36" spans="1:14" x14ac:dyDescent="0.25">
      <c r="A36" s="182"/>
      <c r="B36" s="83" t="s">
        <v>200</v>
      </c>
      <c r="C36" s="83"/>
      <c r="D36" s="82"/>
      <c r="E36" s="84"/>
      <c r="F36" s="83"/>
      <c r="G36" s="82"/>
      <c r="H36" s="84"/>
      <c r="I36" s="91"/>
      <c r="J36" s="82"/>
      <c r="K36" s="84"/>
      <c r="L36" s="83"/>
      <c r="M36" s="82"/>
      <c r="N36" s="84"/>
    </row>
    <row r="37" spans="1:14" x14ac:dyDescent="0.25">
      <c r="A37" s="182"/>
      <c r="B37" s="83" t="s">
        <v>201</v>
      </c>
      <c r="C37" s="83"/>
      <c r="D37" s="82"/>
      <c r="E37" s="84"/>
      <c r="F37" s="83"/>
      <c r="G37" s="82"/>
      <c r="H37" s="84"/>
      <c r="I37" s="91"/>
      <c r="J37" s="82"/>
      <c r="K37" s="84"/>
      <c r="L37" s="83"/>
      <c r="M37" s="82"/>
      <c r="N37" s="84"/>
    </row>
    <row r="38" spans="1:14" x14ac:dyDescent="0.25">
      <c r="A38" s="182"/>
      <c r="B38" s="83" t="s">
        <v>158</v>
      </c>
      <c r="C38" s="83"/>
      <c r="D38" s="82"/>
      <c r="E38" s="84"/>
      <c r="F38" s="83"/>
      <c r="G38" s="82"/>
      <c r="H38" s="84"/>
      <c r="I38" s="91"/>
      <c r="J38" s="82"/>
      <c r="K38" s="84"/>
      <c r="L38" s="83"/>
      <c r="M38" s="82"/>
      <c r="N38" s="84"/>
    </row>
    <row r="39" spans="1:14" x14ac:dyDescent="0.25">
      <c r="A39" s="182"/>
      <c r="B39" s="83" t="s">
        <v>202</v>
      </c>
      <c r="C39" s="83"/>
      <c r="D39" s="82"/>
      <c r="E39" s="84"/>
      <c r="F39" s="83"/>
      <c r="G39" s="82"/>
      <c r="H39" s="84"/>
      <c r="I39" s="91"/>
      <c r="J39" s="82"/>
      <c r="K39" s="84"/>
      <c r="L39" s="83"/>
      <c r="M39" s="82"/>
      <c r="N39" s="84"/>
    </row>
    <row r="40" spans="1:14" x14ac:dyDescent="0.25">
      <c r="A40" s="182"/>
      <c r="B40" s="83" t="s">
        <v>203</v>
      </c>
      <c r="C40" s="83"/>
      <c r="D40" s="82"/>
      <c r="E40" s="84"/>
      <c r="F40" s="83"/>
      <c r="G40" s="82"/>
      <c r="H40" s="84"/>
      <c r="I40" s="91"/>
      <c r="J40" s="82"/>
      <c r="K40" s="84"/>
      <c r="L40" s="83"/>
      <c r="M40" s="82"/>
      <c r="N40" s="84"/>
    </row>
    <row r="41" spans="1:14" x14ac:dyDescent="0.25">
      <c r="A41" s="182"/>
      <c r="B41" s="83" t="s">
        <v>144</v>
      </c>
      <c r="C41" s="83"/>
      <c r="D41" s="82"/>
      <c r="E41" s="84"/>
      <c r="F41" s="83"/>
      <c r="G41" s="82"/>
      <c r="H41" s="84">
        <v>210</v>
      </c>
      <c r="I41" s="91"/>
      <c r="J41" s="82"/>
      <c r="K41" s="84"/>
      <c r="L41" s="83"/>
      <c r="M41" s="82"/>
      <c r="N41" s="84"/>
    </row>
    <row r="42" spans="1:14" x14ac:dyDescent="0.25">
      <c r="A42" s="182"/>
      <c r="B42" s="83" t="s">
        <v>50</v>
      </c>
      <c r="C42" s="83"/>
      <c r="D42" s="82"/>
      <c r="E42" s="84"/>
      <c r="F42" s="83"/>
      <c r="G42" s="82"/>
      <c r="H42" s="84"/>
      <c r="I42" s="91"/>
      <c r="J42" s="82"/>
      <c r="K42" s="84"/>
      <c r="L42" s="83"/>
      <c r="M42" s="82"/>
      <c r="N42" s="84"/>
    </row>
    <row r="43" spans="1:14" x14ac:dyDescent="0.25">
      <c r="A43" s="182"/>
      <c r="B43" s="83" t="s">
        <v>204</v>
      </c>
      <c r="C43" s="83"/>
      <c r="D43" s="82"/>
      <c r="E43" s="84"/>
      <c r="F43" s="83">
        <v>100</v>
      </c>
      <c r="G43" s="82"/>
      <c r="H43" s="84"/>
      <c r="I43" s="91"/>
      <c r="J43" s="82"/>
      <c r="K43" s="84"/>
      <c r="L43" s="83"/>
      <c r="M43" s="82"/>
      <c r="N43" s="84"/>
    </row>
    <row r="44" spans="1:14" x14ac:dyDescent="0.25">
      <c r="A44" s="182"/>
      <c r="B44" s="83" t="s">
        <v>145</v>
      </c>
      <c r="C44" s="83"/>
      <c r="D44" s="82"/>
      <c r="E44" s="84"/>
      <c r="F44" s="83">
        <v>1800</v>
      </c>
      <c r="G44" s="82"/>
      <c r="H44" s="84">
        <v>800</v>
      </c>
      <c r="I44" s="91"/>
      <c r="J44" s="82"/>
      <c r="K44" s="84"/>
      <c r="L44" s="83"/>
      <c r="M44" s="82"/>
      <c r="N44" s="84"/>
    </row>
    <row r="45" spans="1:14" x14ac:dyDescent="0.25">
      <c r="A45" s="183"/>
      <c r="B45" s="87" t="s">
        <v>146</v>
      </c>
      <c r="C45" s="87"/>
      <c r="D45" s="88"/>
      <c r="E45" s="89"/>
      <c r="F45" s="87">
        <v>2200</v>
      </c>
      <c r="G45" s="88">
        <v>1115</v>
      </c>
      <c r="H45" s="89">
        <v>1062</v>
      </c>
      <c r="I45" s="87"/>
      <c r="J45" s="88"/>
      <c r="K45" s="89"/>
      <c r="L45" s="87"/>
      <c r="M45" s="88"/>
      <c r="N45" s="89"/>
    </row>
    <row r="46" spans="1:14" x14ac:dyDescent="0.25">
      <c r="A46" s="173" t="s">
        <v>96</v>
      </c>
      <c r="B46" s="80"/>
      <c r="C46" s="80"/>
      <c r="D46" s="92"/>
      <c r="E46" s="93"/>
      <c r="F46" s="80">
        <f>SUM(F47:F52)</f>
        <v>16</v>
      </c>
      <c r="G46" s="92">
        <f>SUM(G47:G52)</f>
        <v>0</v>
      </c>
      <c r="H46" s="92">
        <f>SUM(H47:H52)</f>
        <v>144</v>
      </c>
      <c r="I46" s="80"/>
      <c r="J46" s="92"/>
      <c r="K46" s="93"/>
      <c r="L46" s="80">
        <f>SUM(L47:L52)</f>
        <v>226</v>
      </c>
      <c r="M46" s="79">
        <f>SUM(M47:M52)</f>
        <v>210</v>
      </c>
      <c r="N46" s="81">
        <f>SUM(N47:N52)</f>
        <v>210</v>
      </c>
    </row>
    <row r="47" spans="1:14" x14ac:dyDescent="0.25">
      <c r="A47" s="174"/>
      <c r="B47" s="83" t="s">
        <v>147</v>
      </c>
      <c r="C47" s="83"/>
      <c r="D47" s="82"/>
      <c r="E47" s="84"/>
      <c r="F47" s="83">
        <v>16</v>
      </c>
      <c r="G47" s="82"/>
      <c r="H47" s="84">
        <v>144</v>
      </c>
      <c r="I47" s="83"/>
      <c r="J47" s="82"/>
      <c r="K47" s="84"/>
      <c r="L47" s="83">
        <v>226</v>
      </c>
      <c r="M47" s="82">
        <v>210</v>
      </c>
      <c r="N47" s="84">
        <v>210</v>
      </c>
    </row>
    <row r="48" spans="1:14" x14ac:dyDescent="0.25">
      <c r="A48" s="174"/>
      <c r="B48" s="94" t="s">
        <v>205</v>
      </c>
      <c r="C48" s="83"/>
      <c r="D48" s="82"/>
      <c r="E48" s="84"/>
      <c r="F48" s="83"/>
      <c r="G48" s="82"/>
      <c r="H48" s="84"/>
      <c r="I48" s="83"/>
      <c r="J48" s="82"/>
      <c r="K48" s="84"/>
      <c r="L48" s="83"/>
      <c r="M48" s="82"/>
      <c r="N48" s="84"/>
    </row>
    <row r="49" spans="1:14" x14ac:dyDescent="0.25">
      <c r="A49" s="174"/>
      <c r="B49" s="94" t="s">
        <v>206</v>
      </c>
      <c r="C49" s="83"/>
      <c r="D49" s="82"/>
      <c r="E49" s="84"/>
      <c r="F49" s="83"/>
      <c r="G49" s="82"/>
      <c r="H49" s="84"/>
      <c r="I49" s="83"/>
      <c r="J49" s="82"/>
      <c r="K49" s="84"/>
      <c r="L49" s="83"/>
      <c r="M49" s="82"/>
      <c r="N49" s="84"/>
    </row>
    <row r="50" spans="1:14" x14ac:dyDescent="0.25">
      <c r="A50" s="174"/>
      <c r="B50" s="94" t="s">
        <v>207</v>
      </c>
      <c r="C50" s="83"/>
      <c r="D50" s="82"/>
      <c r="E50" s="84"/>
      <c r="F50" s="83"/>
      <c r="G50" s="82"/>
      <c r="H50" s="84"/>
      <c r="I50" s="83"/>
      <c r="J50" s="82"/>
      <c r="K50" s="84"/>
      <c r="L50" s="83"/>
      <c r="M50" s="82"/>
      <c r="N50" s="84"/>
    </row>
    <row r="51" spans="1:14" x14ac:dyDescent="0.25">
      <c r="A51" s="174"/>
      <c r="B51" s="94" t="s">
        <v>208</v>
      </c>
      <c r="C51" s="83"/>
      <c r="D51" s="82"/>
      <c r="E51" s="84"/>
      <c r="F51" s="83"/>
      <c r="G51" s="82"/>
      <c r="H51" s="84"/>
      <c r="I51" s="83"/>
      <c r="J51" s="82"/>
      <c r="K51" s="84"/>
      <c r="L51" s="83"/>
      <c r="M51" s="82"/>
      <c r="N51" s="84"/>
    </row>
    <row r="52" spans="1:14" x14ac:dyDescent="0.25">
      <c r="A52" s="175"/>
      <c r="B52" s="87" t="s">
        <v>209</v>
      </c>
      <c r="C52" s="87"/>
      <c r="D52" s="88"/>
      <c r="E52" s="89"/>
      <c r="F52" s="87"/>
      <c r="G52" s="88"/>
      <c r="H52" s="89"/>
      <c r="I52" s="87"/>
      <c r="J52" s="88"/>
      <c r="K52" s="89"/>
      <c r="L52" s="87"/>
      <c r="M52" s="88"/>
      <c r="N52" s="89"/>
    </row>
    <row r="53" spans="1:14" x14ac:dyDescent="0.25">
      <c r="A53" s="173" t="s">
        <v>54</v>
      </c>
      <c r="B53" s="80"/>
      <c r="C53" s="80"/>
      <c r="D53" s="79"/>
      <c r="E53" s="81"/>
      <c r="F53" s="80">
        <f>SUM(F54:F60)</f>
        <v>2813</v>
      </c>
      <c r="G53" s="79">
        <f>SUM(G54:G60)</f>
        <v>945</v>
      </c>
      <c r="H53" s="79">
        <f>SUM(H54:H60)</f>
        <v>2317</v>
      </c>
      <c r="I53" s="80"/>
      <c r="J53" s="79"/>
      <c r="K53" s="81"/>
      <c r="L53" s="80"/>
      <c r="M53" s="79"/>
      <c r="N53" s="81"/>
    </row>
    <row r="54" spans="1:14" x14ac:dyDescent="0.25">
      <c r="A54" s="174"/>
      <c r="B54" s="83" t="s">
        <v>210</v>
      </c>
      <c r="C54" s="83"/>
      <c r="D54" s="82"/>
      <c r="E54" s="84"/>
      <c r="F54" s="83"/>
      <c r="G54" s="82"/>
      <c r="H54" s="84"/>
      <c r="I54" s="83"/>
      <c r="J54" s="82"/>
      <c r="K54" s="84"/>
      <c r="L54" s="83"/>
      <c r="M54" s="82"/>
      <c r="N54" s="84"/>
    </row>
    <row r="55" spans="1:14" x14ac:dyDescent="0.25">
      <c r="A55" s="174"/>
      <c r="B55" s="83" t="s">
        <v>211</v>
      </c>
      <c r="C55" s="83"/>
      <c r="D55" s="82"/>
      <c r="E55" s="84"/>
      <c r="F55" s="83"/>
      <c r="G55" s="82"/>
      <c r="H55" s="84"/>
      <c r="I55" s="83"/>
      <c r="J55" s="82"/>
      <c r="K55" s="84"/>
      <c r="L55" s="83"/>
      <c r="M55" s="82"/>
      <c r="N55" s="84"/>
    </row>
    <row r="56" spans="1:14" x14ac:dyDescent="0.25">
      <c r="A56" s="174"/>
      <c r="B56" s="83" t="s">
        <v>212</v>
      </c>
      <c r="C56" s="83"/>
      <c r="D56" s="82"/>
      <c r="E56" s="84"/>
      <c r="F56" s="83"/>
      <c r="G56" s="82"/>
      <c r="H56" s="84"/>
      <c r="I56" s="83"/>
      <c r="J56" s="82"/>
      <c r="K56" s="84"/>
      <c r="L56" s="83"/>
      <c r="M56" s="82"/>
      <c r="N56" s="84"/>
    </row>
    <row r="57" spans="1:14" x14ac:dyDescent="0.25">
      <c r="A57" s="174"/>
      <c r="B57" s="83" t="s">
        <v>239</v>
      </c>
      <c r="C57" s="83"/>
      <c r="D57" s="82"/>
      <c r="E57" s="84"/>
      <c r="F57" s="83"/>
      <c r="G57" s="82"/>
      <c r="H57" s="84">
        <v>90</v>
      </c>
      <c r="I57" s="83"/>
      <c r="J57" s="82"/>
      <c r="K57" s="84"/>
      <c r="L57" s="83"/>
      <c r="M57" s="82"/>
      <c r="N57" s="84"/>
    </row>
    <row r="58" spans="1:14" x14ac:dyDescent="0.25">
      <c r="A58" s="174"/>
      <c r="B58" s="83" t="s">
        <v>213</v>
      </c>
      <c r="C58" s="83"/>
      <c r="D58" s="82"/>
      <c r="E58" s="84"/>
      <c r="F58" s="83"/>
      <c r="G58" s="82">
        <v>45</v>
      </c>
      <c r="H58" s="84"/>
      <c r="I58" s="83"/>
      <c r="J58" s="82"/>
      <c r="K58" s="84"/>
      <c r="L58" s="83"/>
      <c r="M58" s="82"/>
      <c r="N58" s="84"/>
    </row>
    <row r="59" spans="1:14" x14ac:dyDescent="0.25">
      <c r="A59" s="174"/>
      <c r="B59" s="83" t="s">
        <v>214</v>
      </c>
      <c r="C59" s="83"/>
      <c r="D59" s="82"/>
      <c r="E59" s="84"/>
      <c r="F59" s="83"/>
      <c r="G59" s="82"/>
      <c r="H59" s="84"/>
      <c r="I59" s="83"/>
      <c r="J59" s="82"/>
      <c r="K59" s="84"/>
      <c r="L59" s="83"/>
      <c r="M59" s="82"/>
      <c r="N59" s="84"/>
    </row>
    <row r="60" spans="1:14" x14ac:dyDescent="0.25">
      <c r="A60" s="175"/>
      <c r="B60" s="87" t="s">
        <v>215</v>
      </c>
      <c r="C60" s="87"/>
      <c r="D60" s="88"/>
      <c r="E60" s="89"/>
      <c r="F60" s="87">
        <v>2813</v>
      </c>
      <c r="G60" s="88">
        <v>900</v>
      </c>
      <c r="H60" s="89">
        <v>2227</v>
      </c>
      <c r="I60" s="87"/>
      <c r="J60" s="88"/>
      <c r="K60" s="89"/>
      <c r="L60" s="87"/>
      <c r="M60" s="88"/>
      <c r="N60" s="89"/>
    </row>
    <row r="61" spans="1:14" x14ac:dyDescent="0.25">
      <c r="A61" s="173" t="s">
        <v>56</v>
      </c>
      <c r="B61" s="91"/>
      <c r="C61" s="80"/>
      <c r="D61" s="79"/>
      <c r="E61" s="81"/>
      <c r="F61" s="80">
        <f>SUM(F62:F68)</f>
        <v>8650</v>
      </c>
      <c r="G61" s="79">
        <f>SUM(G62:G68)</f>
        <v>1828</v>
      </c>
      <c r="H61" s="79">
        <f>SUM(H62:H68)</f>
        <v>2336</v>
      </c>
      <c r="I61" s="80"/>
      <c r="J61" s="79"/>
      <c r="K61" s="81"/>
      <c r="L61" s="80"/>
      <c r="M61" s="79"/>
      <c r="N61" s="81"/>
    </row>
    <row r="62" spans="1:14" x14ac:dyDescent="0.25">
      <c r="A62" s="174"/>
      <c r="B62" s="83" t="s">
        <v>151</v>
      </c>
      <c r="C62" s="83"/>
      <c r="D62" s="82"/>
      <c r="E62" s="84"/>
      <c r="F62" s="83">
        <v>8650</v>
      </c>
      <c r="G62" s="82">
        <v>1608</v>
      </c>
      <c r="H62" s="84">
        <v>1750</v>
      </c>
      <c r="I62" s="91"/>
      <c r="J62" s="82"/>
      <c r="K62" s="84"/>
      <c r="L62" s="83"/>
      <c r="M62" s="82"/>
      <c r="N62" s="84"/>
    </row>
    <row r="63" spans="1:14" x14ac:dyDescent="0.25">
      <c r="A63" s="174"/>
      <c r="B63" s="83" t="s">
        <v>216</v>
      </c>
      <c r="C63" s="83"/>
      <c r="D63" s="82"/>
      <c r="E63" s="84"/>
      <c r="F63" s="83"/>
      <c r="G63" s="82"/>
      <c r="H63" s="84"/>
      <c r="I63" s="91"/>
      <c r="J63" s="82"/>
      <c r="K63" s="84"/>
      <c r="L63" s="83"/>
      <c r="M63" s="82"/>
      <c r="N63" s="84"/>
    </row>
    <row r="64" spans="1:14" x14ac:dyDescent="0.25">
      <c r="A64" s="174"/>
      <c r="B64" s="83" t="s">
        <v>217</v>
      </c>
      <c r="C64" s="83"/>
      <c r="D64" s="82"/>
      <c r="E64" s="84"/>
      <c r="F64" s="83"/>
      <c r="G64" s="82"/>
      <c r="H64" s="84"/>
      <c r="I64" s="91"/>
      <c r="J64" s="82"/>
      <c r="K64" s="84"/>
      <c r="L64" s="83"/>
      <c r="M64" s="82"/>
      <c r="N64" s="84"/>
    </row>
    <row r="65" spans="1:14" x14ac:dyDescent="0.25">
      <c r="A65" s="174"/>
      <c r="B65" s="83" t="s">
        <v>218</v>
      </c>
      <c r="C65" s="83"/>
      <c r="D65" s="82"/>
      <c r="E65" s="84"/>
      <c r="F65" s="83"/>
      <c r="G65" s="82">
        <v>220</v>
      </c>
      <c r="H65" s="84">
        <v>30</v>
      </c>
      <c r="I65" s="91"/>
      <c r="J65" s="82"/>
      <c r="K65" s="84"/>
      <c r="L65" s="83"/>
      <c r="M65" s="82"/>
      <c r="N65" s="84"/>
    </row>
    <row r="66" spans="1:14" x14ac:dyDescent="0.25">
      <c r="A66" s="174"/>
      <c r="B66" s="83" t="s">
        <v>240</v>
      </c>
      <c r="C66" s="83"/>
      <c r="D66" s="82"/>
      <c r="E66" s="84"/>
      <c r="F66" s="83"/>
      <c r="G66" s="82"/>
      <c r="H66" s="84">
        <v>100</v>
      </c>
      <c r="I66" s="91"/>
      <c r="J66" s="82"/>
      <c r="K66" s="84"/>
      <c r="L66" s="83"/>
      <c r="M66" s="82"/>
      <c r="N66" s="84"/>
    </row>
    <row r="67" spans="1:14" x14ac:dyDescent="0.25">
      <c r="A67" s="174"/>
      <c r="B67" s="83" t="s">
        <v>219</v>
      </c>
      <c r="C67" s="83"/>
      <c r="D67" s="82"/>
      <c r="E67" s="84"/>
      <c r="F67" s="83"/>
      <c r="G67" s="82"/>
      <c r="H67" s="84"/>
      <c r="I67" s="91"/>
      <c r="J67" s="82"/>
      <c r="K67" s="84"/>
      <c r="L67" s="83"/>
      <c r="M67" s="82"/>
      <c r="N67" s="84"/>
    </row>
    <row r="68" spans="1:14" x14ac:dyDescent="0.25">
      <c r="A68" s="174"/>
      <c r="B68" s="83" t="s">
        <v>152</v>
      </c>
      <c r="C68" s="83"/>
      <c r="D68" s="82"/>
      <c r="E68" s="84"/>
      <c r="F68" s="83"/>
      <c r="G68" s="82"/>
      <c r="H68" s="84">
        <v>456</v>
      </c>
      <c r="I68" s="83"/>
      <c r="J68" s="82"/>
      <c r="K68" s="84"/>
      <c r="L68" s="83"/>
      <c r="M68" s="82"/>
      <c r="N68" s="84"/>
    </row>
    <row r="69" spans="1:14" x14ac:dyDescent="0.25">
      <c r="A69" s="180" t="s">
        <v>57</v>
      </c>
      <c r="B69" s="80"/>
      <c r="C69" s="80"/>
      <c r="D69" s="79"/>
      <c r="E69" s="81"/>
      <c r="F69" s="80">
        <f>SUM(F70:F73)</f>
        <v>1</v>
      </c>
      <c r="G69" s="79">
        <f t="shared" ref="G69:H69" si="0">SUM(G70:G72)</f>
        <v>0</v>
      </c>
      <c r="H69" s="79">
        <f t="shared" si="0"/>
        <v>109</v>
      </c>
      <c r="I69" s="80"/>
      <c r="J69" s="79"/>
      <c r="K69" s="79"/>
      <c r="L69" s="80">
        <f>SUM(L70:L72)</f>
        <v>91</v>
      </c>
      <c r="M69" s="79">
        <f>SUM(M70:M72)</f>
        <v>26</v>
      </c>
      <c r="N69" s="81">
        <f>SUM(N70:N72)</f>
        <v>0</v>
      </c>
    </row>
    <row r="70" spans="1:14" x14ac:dyDescent="0.25">
      <c r="A70" s="180"/>
      <c r="B70" s="83" t="s">
        <v>220</v>
      </c>
      <c r="C70" s="83"/>
      <c r="D70" s="82"/>
      <c r="E70" s="84"/>
      <c r="F70" s="83"/>
      <c r="G70" s="82"/>
      <c r="H70" s="84"/>
      <c r="I70" s="83"/>
      <c r="J70" s="82"/>
      <c r="K70" s="82"/>
      <c r="L70" s="83"/>
      <c r="M70" s="82"/>
      <c r="N70" s="84"/>
    </row>
    <row r="71" spans="1:14" x14ac:dyDescent="0.25">
      <c r="A71" s="180"/>
      <c r="B71" s="83" t="s">
        <v>221</v>
      </c>
      <c r="C71" s="83"/>
      <c r="D71" s="82"/>
      <c r="E71" s="84"/>
      <c r="F71" s="83">
        <v>1</v>
      </c>
      <c r="G71" s="82"/>
      <c r="H71" s="84">
        <v>109</v>
      </c>
      <c r="I71" s="83"/>
      <c r="J71" s="82"/>
      <c r="K71" s="82"/>
      <c r="L71" s="83">
        <v>91</v>
      </c>
      <c r="M71" s="82">
        <v>26</v>
      </c>
      <c r="N71" s="84"/>
    </row>
    <row r="72" spans="1:14" x14ac:dyDescent="0.25">
      <c r="A72" s="180"/>
      <c r="B72" s="83" t="s">
        <v>222</v>
      </c>
      <c r="C72" s="83"/>
      <c r="D72" s="82"/>
      <c r="E72" s="84"/>
      <c r="F72" s="83"/>
      <c r="G72" s="82"/>
      <c r="H72" s="84"/>
      <c r="I72" s="83"/>
      <c r="J72" s="82"/>
      <c r="K72" s="82"/>
      <c r="L72" s="83"/>
      <c r="M72" s="82"/>
      <c r="N72" s="84"/>
    </row>
    <row r="73" spans="1:14" x14ac:dyDescent="0.25">
      <c r="A73" s="180"/>
      <c r="B73" s="83" t="s">
        <v>223</v>
      </c>
      <c r="C73" s="87"/>
      <c r="D73" s="88"/>
      <c r="E73" s="89"/>
      <c r="F73" s="87"/>
      <c r="G73" s="88"/>
      <c r="H73" s="89"/>
      <c r="I73" s="87"/>
      <c r="J73" s="88"/>
      <c r="K73" s="88"/>
      <c r="L73" s="87"/>
      <c r="M73" s="88"/>
      <c r="N73" s="89"/>
    </row>
    <row r="74" spans="1:14" x14ac:dyDescent="0.25">
      <c r="A74" s="180" t="s">
        <v>58</v>
      </c>
      <c r="B74" s="80"/>
      <c r="C74" s="80"/>
      <c r="D74" s="79"/>
      <c r="E74" s="81"/>
      <c r="F74" s="80">
        <f>SUM(F75:F78)</f>
        <v>1900</v>
      </c>
      <c r="G74" s="79">
        <f>SUM(G75:G78)</f>
        <v>800</v>
      </c>
      <c r="H74" s="79">
        <f>SUM(H75:H78)</f>
        <v>920</v>
      </c>
      <c r="I74" s="80"/>
      <c r="J74" s="79"/>
      <c r="K74" s="81"/>
      <c r="L74" s="91"/>
      <c r="M74" s="95"/>
      <c r="N74" s="96"/>
    </row>
    <row r="75" spans="1:14" x14ac:dyDescent="0.25">
      <c r="A75" s="180"/>
      <c r="B75" s="83" t="s">
        <v>224</v>
      </c>
      <c r="C75" s="91"/>
      <c r="D75" s="82"/>
      <c r="E75" s="84"/>
      <c r="F75" s="83">
        <v>1900</v>
      </c>
      <c r="G75" s="82">
        <v>800</v>
      </c>
      <c r="H75" s="84">
        <v>20</v>
      </c>
      <c r="I75" s="83"/>
      <c r="J75" s="82"/>
      <c r="K75" s="84"/>
      <c r="L75" s="91"/>
      <c r="M75" s="82"/>
      <c r="N75" s="84"/>
    </row>
    <row r="76" spans="1:14" x14ac:dyDescent="0.25">
      <c r="A76" s="180"/>
      <c r="B76" s="83" t="s">
        <v>225</v>
      </c>
      <c r="C76" s="91"/>
      <c r="D76" s="82"/>
      <c r="E76" s="84"/>
      <c r="F76" s="83"/>
      <c r="G76" s="82"/>
      <c r="H76" s="84"/>
      <c r="I76" s="83"/>
      <c r="J76" s="82"/>
      <c r="K76" s="84"/>
      <c r="L76" s="91"/>
      <c r="M76" s="82"/>
      <c r="N76" s="84"/>
    </row>
    <row r="77" spans="1:14" x14ac:dyDescent="0.25">
      <c r="A77" s="180"/>
      <c r="B77" s="83" t="s">
        <v>155</v>
      </c>
      <c r="C77" s="91"/>
      <c r="D77" s="82"/>
      <c r="E77" s="84"/>
      <c r="F77" s="83"/>
      <c r="G77" s="82"/>
      <c r="H77" s="84">
        <v>900</v>
      </c>
      <c r="I77" s="83"/>
      <c r="J77" s="82"/>
      <c r="K77" s="84"/>
      <c r="L77" s="91"/>
      <c r="M77" s="82"/>
      <c r="N77" s="84"/>
    </row>
    <row r="78" spans="1:14" x14ac:dyDescent="0.25">
      <c r="A78" s="180"/>
      <c r="B78" s="83" t="s">
        <v>226</v>
      </c>
      <c r="C78" s="83"/>
      <c r="D78" s="82"/>
      <c r="E78" s="84"/>
      <c r="F78" s="83"/>
      <c r="G78" s="82"/>
      <c r="H78" s="84"/>
      <c r="I78" s="87"/>
      <c r="J78" s="88"/>
      <c r="K78" s="89"/>
      <c r="L78" s="87"/>
      <c r="M78" s="88"/>
      <c r="N78" s="89"/>
    </row>
    <row r="79" spans="1:14" x14ac:dyDescent="0.25">
      <c r="A79" s="180" t="s">
        <v>59</v>
      </c>
      <c r="B79" s="80"/>
      <c r="C79" s="80"/>
      <c r="D79" s="79"/>
      <c r="E79" s="81"/>
      <c r="F79" s="80">
        <f>SUM(F80:F83)</f>
        <v>295</v>
      </c>
      <c r="G79" s="79">
        <f>SUM(G80:G83)</f>
        <v>250</v>
      </c>
      <c r="H79" s="81">
        <f>SUM(H80:H83)</f>
        <v>0</v>
      </c>
      <c r="I79" s="79"/>
      <c r="J79" s="79"/>
      <c r="K79" s="81"/>
      <c r="L79" s="80"/>
      <c r="M79" s="79"/>
      <c r="N79" s="81"/>
    </row>
    <row r="80" spans="1:14" x14ac:dyDescent="0.25">
      <c r="A80" s="180"/>
      <c r="B80" s="83" t="s">
        <v>156</v>
      </c>
      <c r="C80" s="91"/>
      <c r="D80" s="82"/>
      <c r="E80" s="84"/>
      <c r="F80" s="83"/>
      <c r="G80" s="82">
        <v>250</v>
      </c>
      <c r="H80" s="84"/>
      <c r="I80" s="82"/>
      <c r="J80" s="82"/>
      <c r="K80" s="84"/>
      <c r="L80" s="91"/>
      <c r="M80" s="82"/>
      <c r="N80" s="84"/>
    </row>
    <row r="81" spans="1:14" x14ac:dyDescent="0.25">
      <c r="A81" s="180"/>
      <c r="B81" s="83" t="s">
        <v>227</v>
      </c>
      <c r="C81" s="91"/>
      <c r="D81" s="82"/>
      <c r="E81" s="84"/>
      <c r="F81" s="83">
        <v>295</v>
      </c>
      <c r="G81" s="82"/>
      <c r="H81" s="84"/>
      <c r="I81" s="82"/>
      <c r="J81" s="82"/>
      <c r="K81" s="84"/>
      <c r="L81" s="91"/>
      <c r="M81" s="82"/>
      <c r="N81" s="84"/>
    </row>
    <row r="82" spans="1:14" x14ac:dyDescent="0.25">
      <c r="A82" s="180"/>
      <c r="B82" s="83" t="s">
        <v>228</v>
      </c>
      <c r="C82" s="91"/>
      <c r="D82" s="82"/>
      <c r="E82" s="84"/>
      <c r="F82" s="83"/>
      <c r="G82" s="82"/>
      <c r="H82" s="84"/>
      <c r="I82" s="82"/>
      <c r="J82" s="82"/>
      <c r="K82" s="84"/>
      <c r="L82" s="91"/>
      <c r="M82" s="82"/>
      <c r="N82" s="84"/>
    </row>
    <row r="83" spans="1:14" x14ac:dyDescent="0.25">
      <c r="A83" s="180"/>
      <c r="B83" s="83" t="s">
        <v>229</v>
      </c>
      <c r="C83" s="87"/>
      <c r="D83" s="88"/>
      <c r="E83" s="89"/>
      <c r="F83" s="87"/>
      <c r="G83" s="88"/>
      <c r="H83" s="89"/>
      <c r="I83" s="88"/>
      <c r="J83" s="88"/>
      <c r="K83" s="89"/>
      <c r="L83" s="87"/>
      <c r="M83" s="88"/>
      <c r="N83" s="89"/>
    </row>
    <row r="84" spans="1:14" x14ac:dyDescent="0.25">
      <c r="A84" s="180" t="s">
        <v>65</v>
      </c>
      <c r="B84" s="80"/>
      <c r="C84" s="80"/>
      <c r="D84" s="79"/>
      <c r="E84" s="81"/>
      <c r="F84" s="80">
        <f>SUM(F85:F94)</f>
        <v>4632</v>
      </c>
      <c r="G84" s="79">
        <f>SUM(G85:G94)</f>
        <v>2000</v>
      </c>
      <c r="H84" s="81">
        <f>SUM(H85:H94)</f>
        <v>2729</v>
      </c>
      <c r="I84" s="79"/>
      <c r="J84" s="79"/>
      <c r="K84" s="81"/>
      <c r="L84" s="91"/>
      <c r="M84" s="95"/>
      <c r="N84" s="96"/>
    </row>
    <row r="85" spans="1:14" x14ac:dyDescent="0.25">
      <c r="A85" s="180"/>
      <c r="B85" s="83" t="s">
        <v>230</v>
      </c>
      <c r="C85" s="83"/>
      <c r="D85" s="82"/>
      <c r="E85" s="84"/>
      <c r="F85" s="83"/>
      <c r="G85" s="82"/>
      <c r="H85" s="84"/>
      <c r="I85" s="82"/>
      <c r="J85" s="82"/>
      <c r="K85" s="84"/>
      <c r="L85" s="83"/>
      <c r="M85" s="82"/>
      <c r="N85" s="84"/>
    </row>
    <row r="86" spans="1:14" x14ac:dyDescent="0.25">
      <c r="A86" s="180"/>
      <c r="B86" s="83" t="s">
        <v>217</v>
      </c>
      <c r="C86" s="83"/>
      <c r="D86" s="82"/>
      <c r="E86" s="84"/>
      <c r="F86" s="83"/>
      <c r="G86" s="82"/>
      <c r="H86" s="84"/>
      <c r="I86" s="82"/>
      <c r="J86" s="82"/>
      <c r="K86" s="84"/>
      <c r="L86" s="83"/>
      <c r="M86" s="82"/>
      <c r="N86" s="84"/>
    </row>
    <row r="87" spans="1:14" x14ac:dyDescent="0.25">
      <c r="A87" s="180"/>
      <c r="B87" s="83" t="s">
        <v>231</v>
      </c>
      <c r="C87" s="83"/>
      <c r="D87" s="82"/>
      <c r="E87" s="84"/>
      <c r="F87" s="83"/>
      <c r="G87" s="82"/>
      <c r="H87" s="84">
        <v>200</v>
      </c>
      <c r="I87" s="82"/>
      <c r="J87" s="82"/>
      <c r="K87" s="84"/>
      <c r="L87" s="83"/>
      <c r="M87" s="82"/>
      <c r="N87" s="84"/>
    </row>
    <row r="88" spans="1:14" x14ac:dyDescent="0.25">
      <c r="A88" s="180"/>
      <c r="B88" s="83" t="s">
        <v>232</v>
      </c>
      <c r="C88" s="83"/>
      <c r="D88" s="82"/>
      <c r="E88" s="84"/>
      <c r="F88" s="83"/>
      <c r="G88" s="82"/>
      <c r="H88" s="84"/>
      <c r="I88" s="82"/>
      <c r="J88" s="82"/>
      <c r="K88" s="84"/>
      <c r="L88" s="83"/>
      <c r="M88" s="82"/>
      <c r="N88" s="84"/>
    </row>
    <row r="89" spans="1:14" x14ac:dyDescent="0.25">
      <c r="A89" s="180"/>
      <c r="B89" s="83" t="s">
        <v>233</v>
      </c>
      <c r="C89" s="83"/>
      <c r="D89" s="82"/>
      <c r="E89" s="84"/>
      <c r="F89" s="83">
        <v>4032</v>
      </c>
      <c r="G89" s="82">
        <v>1400</v>
      </c>
      <c r="H89" s="84">
        <v>424</v>
      </c>
      <c r="I89" s="82"/>
      <c r="J89" s="82"/>
      <c r="K89" s="84"/>
      <c r="L89" s="83"/>
      <c r="M89" s="82"/>
      <c r="N89" s="84"/>
    </row>
    <row r="90" spans="1:14" x14ac:dyDescent="0.25">
      <c r="A90" s="180"/>
      <c r="B90" s="83" t="s">
        <v>234</v>
      </c>
      <c r="C90" s="83"/>
      <c r="D90" s="82"/>
      <c r="E90" s="84"/>
      <c r="F90" s="83"/>
      <c r="G90" s="82"/>
      <c r="H90" s="84"/>
      <c r="I90" s="82"/>
      <c r="J90" s="82"/>
      <c r="K90" s="84"/>
      <c r="L90" s="83"/>
      <c r="M90" s="82"/>
      <c r="N90" s="84"/>
    </row>
    <row r="91" spans="1:14" x14ac:dyDescent="0.25">
      <c r="A91" s="180"/>
      <c r="B91" s="83" t="s">
        <v>158</v>
      </c>
      <c r="C91" s="83"/>
      <c r="D91" s="82"/>
      <c r="E91" s="84"/>
      <c r="F91" s="83">
        <v>600</v>
      </c>
      <c r="G91" s="82">
        <v>600</v>
      </c>
      <c r="H91" s="84">
        <v>1755</v>
      </c>
      <c r="I91" s="82"/>
      <c r="J91" s="82"/>
      <c r="K91" s="84"/>
      <c r="L91" s="83"/>
      <c r="M91" s="82"/>
      <c r="N91" s="84"/>
    </row>
    <row r="92" spans="1:14" x14ac:dyDescent="0.25">
      <c r="A92" s="180"/>
      <c r="B92" s="83" t="s">
        <v>235</v>
      </c>
      <c r="C92" s="83"/>
      <c r="D92" s="82"/>
      <c r="E92" s="84"/>
      <c r="F92" s="83"/>
      <c r="G92" s="82"/>
      <c r="H92" s="84">
        <v>350</v>
      </c>
      <c r="I92" s="82"/>
      <c r="J92" s="82"/>
      <c r="K92" s="84"/>
      <c r="L92" s="83"/>
      <c r="M92" s="82"/>
      <c r="N92" s="84"/>
    </row>
    <row r="93" spans="1:14" x14ac:dyDescent="0.25">
      <c r="A93" s="173"/>
      <c r="B93" s="83" t="s">
        <v>236</v>
      </c>
      <c r="C93" s="83"/>
      <c r="D93" s="82"/>
      <c r="E93" s="84"/>
      <c r="F93" s="83"/>
      <c r="G93" s="82"/>
      <c r="H93" s="84"/>
      <c r="I93" s="82"/>
      <c r="J93" s="82"/>
      <c r="K93" s="84"/>
      <c r="L93" s="83"/>
      <c r="M93" s="82"/>
      <c r="N93" s="84"/>
    </row>
    <row r="94" spans="1:14" x14ac:dyDescent="0.25">
      <c r="A94" s="173"/>
      <c r="B94" s="83" t="s">
        <v>237</v>
      </c>
      <c r="C94" s="83"/>
      <c r="D94" s="82"/>
      <c r="E94" s="84"/>
      <c r="F94" s="83"/>
      <c r="G94" s="82"/>
      <c r="H94" s="84"/>
      <c r="I94" s="82"/>
      <c r="J94" s="82"/>
      <c r="K94" s="84"/>
      <c r="L94" s="83"/>
      <c r="M94" s="82"/>
      <c r="N94" s="84"/>
    </row>
    <row r="95" spans="1:14" x14ac:dyDescent="0.25">
      <c r="A95" s="160" t="s">
        <v>73</v>
      </c>
      <c r="B95" s="160"/>
      <c r="C95" s="22">
        <f t="shared" ref="C95:M95" si="1">SUM(C4,C18,C32,C35,C46,C53,C61,C69,C74,C79,C84)</f>
        <v>3135</v>
      </c>
      <c r="D95" s="22">
        <f t="shared" si="1"/>
        <v>60</v>
      </c>
      <c r="E95" s="22">
        <f t="shared" si="1"/>
        <v>2834</v>
      </c>
      <c r="F95" s="22">
        <f t="shared" si="1"/>
        <v>28999</v>
      </c>
      <c r="G95" s="22">
        <f t="shared" si="1"/>
        <v>62248</v>
      </c>
      <c r="H95" s="22">
        <f t="shared" si="1"/>
        <v>12032</v>
      </c>
      <c r="I95" s="22">
        <f t="shared" si="1"/>
        <v>0</v>
      </c>
      <c r="J95" s="22">
        <f t="shared" si="1"/>
        <v>0</v>
      </c>
      <c r="K95" s="22">
        <f t="shared" si="1"/>
        <v>0</v>
      </c>
      <c r="L95" s="22">
        <f t="shared" si="1"/>
        <v>317</v>
      </c>
      <c r="M95" s="22">
        <f t="shared" si="1"/>
        <v>236</v>
      </c>
      <c r="N95" s="22">
        <f t="shared" ref="N95" si="2">SUM(N4,N18,N32,N35,N46,N53,N61,N69,N74,N79,N84)</f>
        <v>210</v>
      </c>
    </row>
  </sheetData>
  <mergeCells count="19">
    <mergeCell ref="A1:N1"/>
    <mergeCell ref="A2:A3"/>
    <mergeCell ref="B2:B3"/>
    <mergeCell ref="C2:E2"/>
    <mergeCell ref="F2:H2"/>
    <mergeCell ref="I2:K2"/>
    <mergeCell ref="L2:N2"/>
    <mergeCell ref="A95:B95"/>
    <mergeCell ref="A4:A17"/>
    <mergeCell ref="A18:A31"/>
    <mergeCell ref="A32:A34"/>
    <mergeCell ref="A35:A45"/>
    <mergeCell ref="A46:A52"/>
    <mergeCell ref="A53:A60"/>
    <mergeCell ref="A61:A68"/>
    <mergeCell ref="A69:A73"/>
    <mergeCell ref="A74:A78"/>
    <mergeCell ref="A79:A83"/>
    <mergeCell ref="A84:A9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"/>
  <sheetViews>
    <sheetView topLeftCell="A16" zoomScale="70" zoomScaleNormal="70" workbookViewId="0">
      <selection activeCell="C62" sqref="C62"/>
    </sheetView>
  </sheetViews>
  <sheetFormatPr defaultRowHeight="15" x14ac:dyDescent="0.25"/>
  <cols>
    <col min="2" max="2" width="19.7109375" customWidth="1"/>
  </cols>
  <sheetData>
    <row r="1" spans="1:17" ht="15.75" x14ac:dyDescent="0.25">
      <c r="A1" s="187" t="s">
        <v>251</v>
      </c>
      <c r="B1" s="187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</row>
    <row r="2" spans="1:17" x14ac:dyDescent="0.25">
      <c r="A2" s="164" t="s">
        <v>0</v>
      </c>
      <c r="B2" s="164" t="s">
        <v>1</v>
      </c>
      <c r="C2" s="189" t="s">
        <v>4</v>
      </c>
      <c r="D2" s="179"/>
      <c r="E2" s="179"/>
      <c r="F2" s="179" t="s">
        <v>5</v>
      </c>
      <c r="G2" s="179"/>
      <c r="H2" s="179"/>
      <c r="I2" s="179" t="s">
        <v>76</v>
      </c>
      <c r="J2" s="179"/>
      <c r="K2" s="179"/>
      <c r="L2" s="179" t="s">
        <v>2</v>
      </c>
      <c r="M2" s="179"/>
      <c r="N2" s="179"/>
      <c r="O2" s="179" t="s">
        <v>77</v>
      </c>
      <c r="P2" s="179"/>
      <c r="Q2" s="179"/>
    </row>
    <row r="3" spans="1:17" x14ac:dyDescent="0.25">
      <c r="A3" s="165"/>
      <c r="B3" s="165"/>
      <c r="C3" s="1" t="s">
        <v>164</v>
      </c>
      <c r="D3" s="1" t="s">
        <v>165</v>
      </c>
      <c r="E3" s="1" t="s">
        <v>74</v>
      </c>
      <c r="F3" s="1" t="s">
        <v>164</v>
      </c>
      <c r="G3" s="1" t="s">
        <v>165</v>
      </c>
      <c r="H3" s="1" t="s">
        <v>74</v>
      </c>
      <c r="I3" s="1" t="s">
        <v>164</v>
      </c>
      <c r="J3" s="1" t="s">
        <v>165</v>
      </c>
      <c r="K3" s="1" t="s">
        <v>74</v>
      </c>
      <c r="L3" s="1" t="s">
        <v>164</v>
      </c>
      <c r="M3" s="1" t="s">
        <v>165</v>
      </c>
      <c r="N3" s="1" t="s">
        <v>74</v>
      </c>
      <c r="O3" s="1" t="s">
        <v>164</v>
      </c>
      <c r="P3" s="1" t="s">
        <v>165</v>
      </c>
      <c r="Q3" s="1" t="s">
        <v>74</v>
      </c>
    </row>
    <row r="4" spans="1:17" x14ac:dyDescent="0.25">
      <c r="A4" s="184" t="s">
        <v>10</v>
      </c>
      <c r="B4" s="98"/>
      <c r="C4" s="99"/>
      <c r="D4" s="100"/>
      <c r="E4" s="101"/>
      <c r="F4" s="99"/>
      <c r="G4" s="100"/>
      <c r="H4" s="101"/>
      <c r="I4" s="99"/>
      <c r="J4" s="100"/>
      <c r="K4" s="101"/>
      <c r="L4" s="99">
        <f>SUM(L5:L9)</f>
        <v>4000</v>
      </c>
      <c r="M4" s="100">
        <f>SUM(M5:M9)</f>
        <v>0</v>
      </c>
      <c r="N4" s="100">
        <f>SUM(N5:N9)</f>
        <v>2734</v>
      </c>
      <c r="O4" s="99"/>
      <c r="P4" s="100"/>
      <c r="Q4" s="101"/>
    </row>
    <row r="5" spans="1:17" x14ac:dyDescent="0.25">
      <c r="A5" s="185"/>
      <c r="B5" s="102" t="s">
        <v>79</v>
      </c>
      <c r="C5" s="103"/>
      <c r="D5" s="104"/>
      <c r="E5" s="105"/>
      <c r="F5" s="103"/>
      <c r="G5" s="104"/>
      <c r="H5" s="105"/>
      <c r="I5" s="103"/>
      <c r="J5" s="104"/>
      <c r="K5" s="105"/>
      <c r="L5" s="106"/>
      <c r="M5" s="107"/>
      <c r="N5" s="108">
        <v>2734</v>
      </c>
      <c r="O5" s="106"/>
      <c r="P5" s="107"/>
      <c r="Q5" s="108"/>
    </row>
    <row r="6" spans="1:17" x14ac:dyDescent="0.25">
      <c r="A6" s="185"/>
      <c r="B6" s="102" t="s">
        <v>241</v>
      </c>
      <c r="C6" s="103"/>
      <c r="D6" s="104"/>
      <c r="E6" s="105"/>
      <c r="F6" s="103"/>
      <c r="G6" s="104"/>
      <c r="H6" s="105"/>
      <c r="I6" s="106"/>
      <c r="J6" s="107"/>
      <c r="K6" s="108"/>
      <c r="L6" s="106"/>
      <c r="M6" s="107"/>
      <c r="N6" s="108"/>
      <c r="O6" s="106"/>
      <c r="P6" s="107"/>
      <c r="Q6" s="108"/>
    </row>
    <row r="7" spans="1:17" x14ac:dyDescent="0.25">
      <c r="A7" s="185"/>
      <c r="B7" s="102" t="s">
        <v>242</v>
      </c>
      <c r="C7" s="103"/>
      <c r="D7" s="104"/>
      <c r="E7" s="105"/>
      <c r="F7" s="103"/>
      <c r="G7" s="104"/>
      <c r="H7" s="105"/>
      <c r="I7" s="106"/>
      <c r="J7" s="107"/>
      <c r="K7" s="108"/>
      <c r="L7" s="106"/>
      <c r="M7" s="107"/>
      <c r="N7" s="108"/>
      <c r="O7" s="106"/>
      <c r="P7" s="107"/>
      <c r="Q7" s="108"/>
    </row>
    <row r="8" spans="1:17" x14ac:dyDescent="0.25">
      <c r="A8" s="185"/>
      <c r="B8" s="102" t="s">
        <v>13</v>
      </c>
      <c r="C8" s="106"/>
      <c r="D8" s="107"/>
      <c r="E8" s="108"/>
      <c r="F8" s="103"/>
      <c r="G8" s="104"/>
      <c r="H8" s="105"/>
      <c r="I8" s="103"/>
      <c r="J8" s="104"/>
      <c r="K8" s="105"/>
      <c r="L8" s="106"/>
      <c r="M8" s="107"/>
      <c r="N8" s="108"/>
      <c r="O8" s="106"/>
      <c r="P8" s="107"/>
      <c r="Q8" s="108"/>
    </row>
    <row r="9" spans="1:17" x14ac:dyDescent="0.25">
      <c r="A9" s="186"/>
      <c r="B9" s="109" t="s">
        <v>11</v>
      </c>
      <c r="C9" s="110"/>
      <c r="D9" s="111"/>
      <c r="E9" s="112"/>
      <c r="F9" s="113"/>
      <c r="G9" s="114"/>
      <c r="H9" s="115"/>
      <c r="I9" s="113"/>
      <c r="J9" s="114"/>
      <c r="K9" s="115"/>
      <c r="L9" s="110">
        <v>4000</v>
      </c>
      <c r="M9" s="111"/>
      <c r="N9" s="112"/>
      <c r="O9" s="110"/>
      <c r="P9" s="111"/>
      <c r="Q9" s="112"/>
    </row>
    <row r="10" spans="1:17" x14ac:dyDescent="0.25">
      <c r="A10" s="184" t="s">
        <v>17</v>
      </c>
      <c r="B10" s="116"/>
      <c r="C10" s="99">
        <f>SUM(C11,C12,C13:C31)</f>
        <v>87</v>
      </c>
      <c r="D10" s="100">
        <f>SUM(D11,D12,D13:D31)</f>
        <v>60</v>
      </c>
      <c r="E10" s="100">
        <f>SUM(E11,E12,E13:E31)</f>
        <v>140</v>
      </c>
      <c r="F10" s="99">
        <f>SUM(F11,F12,F13:F31)</f>
        <v>0</v>
      </c>
      <c r="G10" s="99">
        <f t="shared" ref="G10:I10" si="0">SUM(G11,G12,G13:G31)</f>
        <v>0</v>
      </c>
      <c r="H10" s="99">
        <f t="shared" si="0"/>
        <v>38</v>
      </c>
      <c r="I10" s="99">
        <f t="shared" si="0"/>
        <v>20</v>
      </c>
      <c r="J10" s="100">
        <f t="shared" ref="J10:K10" si="1">SUM(J11,J12,J13:J31)</f>
        <v>20</v>
      </c>
      <c r="K10" s="100">
        <f t="shared" si="1"/>
        <v>0</v>
      </c>
      <c r="L10" s="99"/>
      <c r="M10" s="100"/>
      <c r="N10" s="101"/>
      <c r="O10" s="99">
        <f>SUM(O11:O31)</f>
        <v>5</v>
      </c>
      <c r="P10" s="100">
        <f>SUM(P11:P31)</f>
        <v>0</v>
      </c>
      <c r="Q10" s="101"/>
    </row>
    <row r="11" spans="1:17" x14ac:dyDescent="0.25">
      <c r="A11" s="185"/>
      <c r="B11" s="102" t="s">
        <v>18</v>
      </c>
      <c r="C11" s="106">
        <v>25</v>
      </c>
      <c r="D11" s="107">
        <v>20</v>
      </c>
      <c r="E11" s="108">
        <v>14</v>
      </c>
      <c r="F11" s="106"/>
      <c r="G11" s="107"/>
      <c r="H11" s="108">
        <v>10</v>
      </c>
      <c r="I11" s="106"/>
      <c r="J11" s="107"/>
      <c r="K11" s="108"/>
      <c r="L11" s="106"/>
      <c r="M11" s="107"/>
      <c r="N11" s="108"/>
      <c r="O11" s="106"/>
      <c r="P11" s="107"/>
      <c r="Q11" s="108"/>
    </row>
    <row r="12" spans="1:17" x14ac:dyDescent="0.25">
      <c r="A12" s="185"/>
      <c r="B12" s="102" t="s">
        <v>19</v>
      </c>
      <c r="C12" s="106"/>
      <c r="D12" s="107"/>
      <c r="E12" s="108">
        <v>4</v>
      </c>
      <c r="F12" s="106"/>
      <c r="G12" s="107"/>
      <c r="H12" s="108"/>
      <c r="I12" s="106"/>
      <c r="J12" s="107"/>
      <c r="K12" s="108"/>
      <c r="L12" s="106"/>
      <c r="M12" s="107"/>
      <c r="N12" s="108"/>
      <c r="O12" s="106"/>
      <c r="P12" s="107"/>
      <c r="Q12" s="108"/>
    </row>
    <row r="13" spans="1:17" x14ac:dyDescent="0.25">
      <c r="A13" s="185"/>
      <c r="B13" s="102" t="s">
        <v>243</v>
      </c>
      <c r="C13" s="106"/>
      <c r="D13" s="107"/>
      <c r="E13" s="108"/>
      <c r="F13" s="106"/>
      <c r="G13" s="107"/>
      <c r="H13" s="108"/>
      <c r="I13" s="106"/>
      <c r="J13" s="107"/>
      <c r="K13" s="108"/>
      <c r="L13" s="106"/>
      <c r="M13" s="107"/>
      <c r="N13" s="108"/>
      <c r="O13" s="106"/>
      <c r="P13" s="107"/>
      <c r="Q13" s="108"/>
    </row>
    <row r="14" spans="1:17" x14ac:dyDescent="0.25">
      <c r="A14" s="185"/>
      <c r="B14" s="102" t="s">
        <v>82</v>
      </c>
      <c r="C14" s="106">
        <v>5</v>
      </c>
      <c r="D14" s="107"/>
      <c r="E14" s="108"/>
      <c r="F14" s="106"/>
      <c r="G14" s="107"/>
      <c r="H14" s="108"/>
      <c r="I14" s="106"/>
      <c r="J14" s="107"/>
      <c r="K14" s="108"/>
      <c r="L14" s="106"/>
      <c r="M14" s="107"/>
      <c r="N14" s="108"/>
      <c r="O14" s="106"/>
      <c r="P14" s="107"/>
      <c r="Q14" s="108"/>
    </row>
    <row r="15" spans="1:17" x14ac:dyDescent="0.25">
      <c r="A15" s="185"/>
      <c r="B15" s="102" t="s">
        <v>22</v>
      </c>
      <c r="C15" s="106"/>
      <c r="D15" s="107"/>
      <c r="E15" s="108"/>
      <c r="F15" s="106"/>
      <c r="G15" s="107"/>
      <c r="H15" s="108"/>
      <c r="I15" s="106"/>
      <c r="J15" s="107"/>
      <c r="K15" s="108"/>
      <c r="L15" s="106"/>
      <c r="M15" s="107"/>
      <c r="N15" s="108"/>
      <c r="O15" s="106"/>
      <c r="P15" s="107"/>
      <c r="Q15" s="108"/>
    </row>
    <row r="16" spans="1:17" x14ac:dyDescent="0.25">
      <c r="A16" s="185"/>
      <c r="B16" s="102" t="s">
        <v>84</v>
      </c>
      <c r="C16" s="106"/>
      <c r="D16" s="107"/>
      <c r="E16" s="108"/>
      <c r="F16" s="106"/>
      <c r="G16" s="107"/>
      <c r="H16" s="108"/>
      <c r="I16" s="106"/>
      <c r="J16" s="107"/>
      <c r="K16" s="108"/>
      <c r="L16" s="106"/>
      <c r="M16" s="107"/>
      <c r="N16" s="108"/>
      <c r="O16" s="106"/>
      <c r="P16" s="107"/>
      <c r="Q16" s="108"/>
    </row>
    <row r="17" spans="1:17" x14ac:dyDescent="0.25">
      <c r="A17" s="185"/>
      <c r="B17" s="102" t="s">
        <v>244</v>
      </c>
      <c r="C17" s="106"/>
      <c r="D17" s="107"/>
      <c r="E17" s="108"/>
      <c r="F17" s="106"/>
      <c r="G17" s="107"/>
      <c r="H17" s="108"/>
      <c r="I17" s="106"/>
      <c r="J17" s="107"/>
      <c r="K17" s="108"/>
      <c r="L17" s="106"/>
      <c r="M17" s="107"/>
      <c r="N17" s="108"/>
      <c r="O17" s="106"/>
      <c r="P17" s="107"/>
      <c r="Q17" s="108"/>
    </row>
    <row r="18" spans="1:17" x14ac:dyDescent="0.25">
      <c r="A18" s="185"/>
      <c r="B18" s="102" t="s">
        <v>25</v>
      </c>
      <c r="C18" s="106">
        <v>12</v>
      </c>
      <c r="D18" s="107">
        <v>20</v>
      </c>
      <c r="E18" s="108"/>
      <c r="F18" s="106"/>
      <c r="G18" s="107"/>
      <c r="H18" s="108">
        <v>10</v>
      </c>
      <c r="I18" s="106"/>
      <c r="J18" s="107"/>
      <c r="K18" s="108"/>
      <c r="L18" s="106"/>
      <c r="M18" s="107"/>
      <c r="N18" s="108"/>
      <c r="O18" s="106"/>
      <c r="P18" s="107"/>
      <c r="Q18" s="108"/>
    </row>
    <row r="19" spans="1:17" x14ac:dyDescent="0.25">
      <c r="A19" s="185"/>
      <c r="B19" s="102" t="s">
        <v>26</v>
      </c>
      <c r="C19" s="106">
        <v>20</v>
      </c>
      <c r="D19" s="107"/>
      <c r="E19" s="108">
        <v>14</v>
      </c>
      <c r="F19" s="106"/>
      <c r="G19" s="107"/>
      <c r="H19" s="108"/>
      <c r="I19" s="106"/>
      <c r="J19" s="107"/>
      <c r="K19" s="108"/>
      <c r="L19" s="106"/>
      <c r="M19" s="107"/>
      <c r="N19" s="108"/>
      <c r="O19" s="106"/>
      <c r="P19" s="107"/>
      <c r="Q19" s="108"/>
    </row>
    <row r="20" spans="1:17" x14ac:dyDescent="0.25">
      <c r="A20" s="185"/>
      <c r="B20" s="102" t="s">
        <v>245</v>
      </c>
      <c r="C20" s="106"/>
      <c r="D20" s="107"/>
      <c r="E20" s="108"/>
      <c r="F20" s="106"/>
      <c r="G20" s="107"/>
      <c r="H20" s="108">
        <v>8</v>
      </c>
      <c r="I20" s="106">
        <v>20</v>
      </c>
      <c r="J20" s="107">
        <v>20</v>
      </c>
      <c r="K20" s="108"/>
      <c r="L20" s="106"/>
      <c r="M20" s="107"/>
      <c r="N20" s="108"/>
      <c r="O20" s="106"/>
      <c r="P20" s="107"/>
      <c r="Q20" s="108"/>
    </row>
    <row r="21" spans="1:17" x14ac:dyDescent="0.25">
      <c r="A21" s="185"/>
      <c r="B21" s="102" t="s">
        <v>27</v>
      </c>
      <c r="C21" s="106"/>
      <c r="D21" s="107">
        <v>20</v>
      </c>
      <c r="E21" s="108">
        <v>14</v>
      </c>
      <c r="F21" s="106"/>
      <c r="G21" s="107"/>
      <c r="H21" s="108">
        <v>10</v>
      </c>
      <c r="I21" s="106"/>
      <c r="J21" s="107"/>
      <c r="K21" s="108"/>
      <c r="L21" s="106"/>
      <c r="M21" s="107"/>
      <c r="N21" s="108"/>
      <c r="O21" s="106"/>
      <c r="P21" s="107"/>
      <c r="Q21" s="108"/>
    </row>
    <row r="22" spans="1:17" x14ac:dyDescent="0.25">
      <c r="A22" s="185"/>
      <c r="B22" s="102" t="s">
        <v>37</v>
      </c>
      <c r="C22" s="106"/>
      <c r="D22" s="107"/>
      <c r="E22" s="108"/>
      <c r="F22" s="106"/>
      <c r="G22" s="107"/>
      <c r="H22" s="108"/>
      <c r="I22" s="106"/>
      <c r="J22" s="107"/>
      <c r="K22" s="108"/>
      <c r="L22" s="106"/>
      <c r="M22" s="107"/>
      <c r="N22" s="108"/>
      <c r="O22" s="106"/>
      <c r="P22" s="107"/>
      <c r="Q22" s="108"/>
    </row>
    <row r="23" spans="1:17" x14ac:dyDescent="0.25">
      <c r="A23" s="185"/>
      <c r="B23" s="102" t="s">
        <v>28</v>
      </c>
      <c r="C23" s="106">
        <v>15</v>
      </c>
      <c r="D23" s="107"/>
      <c r="E23" s="108"/>
      <c r="F23" s="106"/>
      <c r="G23" s="107"/>
      <c r="H23" s="108"/>
      <c r="I23" s="106"/>
      <c r="J23" s="107"/>
      <c r="K23" s="108"/>
      <c r="L23" s="106"/>
      <c r="M23" s="107"/>
      <c r="N23" s="108"/>
      <c r="O23" s="106"/>
      <c r="P23" s="107"/>
      <c r="Q23" s="108"/>
    </row>
    <row r="24" spans="1:17" x14ac:dyDescent="0.25">
      <c r="A24" s="185"/>
      <c r="B24" s="102" t="s">
        <v>88</v>
      </c>
      <c r="C24" s="106"/>
      <c r="D24" s="107"/>
      <c r="E24" s="108"/>
      <c r="F24" s="106"/>
      <c r="G24" s="107"/>
      <c r="H24" s="108"/>
      <c r="I24" s="106"/>
      <c r="J24" s="107"/>
      <c r="K24" s="108"/>
      <c r="L24" s="106"/>
      <c r="M24" s="107"/>
      <c r="N24" s="108"/>
      <c r="O24" s="106"/>
      <c r="P24" s="107"/>
      <c r="Q24" s="108"/>
    </row>
    <row r="25" spans="1:17" x14ac:dyDescent="0.25">
      <c r="A25" s="185"/>
      <c r="B25" s="102" t="s">
        <v>86</v>
      </c>
      <c r="C25" s="106"/>
      <c r="D25" s="107"/>
      <c r="E25" s="108"/>
      <c r="F25" s="106"/>
      <c r="G25" s="107"/>
      <c r="H25" s="108"/>
      <c r="I25" s="106"/>
      <c r="J25" s="107"/>
      <c r="K25" s="108"/>
      <c r="L25" s="106"/>
      <c r="M25" s="107"/>
      <c r="N25" s="108"/>
      <c r="O25" s="106"/>
      <c r="P25" s="107"/>
      <c r="Q25" s="108"/>
    </row>
    <row r="26" spans="1:17" x14ac:dyDescent="0.25">
      <c r="A26" s="185"/>
      <c r="B26" s="102" t="s">
        <v>170</v>
      </c>
      <c r="C26" s="106"/>
      <c r="D26" s="107"/>
      <c r="E26" s="108"/>
      <c r="F26" s="106"/>
      <c r="G26" s="107"/>
      <c r="H26" s="108"/>
      <c r="I26" s="106"/>
      <c r="J26" s="107"/>
      <c r="K26" s="108"/>
      <c r="L26" s="106"/>
      <c r="M26" s="107"/>
      <c r="N26" s="108"/>
      <c r="O26" s="106"/>
      <c r="P26" s="107"/>
      <c r="Q26" s="108"/>
    </row>
    <row r="27" spans="1:17" x14ac:dyDescent="0.25">
      <c r="A27" s="185"/>
      <c r="B27" s="102" t="s">
        <v>38</v>
      </c>
      <c r="C27" s="106">
        <v>10</v>
      </c>
      <c r="D27" s="107"/>
      <c r="E27" s="108"/>
      <c r="F27" s="106"/>
      <c r="G27" s="107"/>
      <c r="H27" s="108"/>
      <c r="I27" s="106"/>
      <c r="J27" s="107"/>
      <c r="K27" s="108"/>
      <c r="L27" s="106"/>
      <c r="M27" s="107"/>
      <c r="N27" s="108"/>
      <c r="O27" s="106"/>
      <c r="P27" s="107"/>
      <c r="Q27" s="108"/>
    </row>
    <row r="28" spans="1:17" x14ac:dyDescent="0.25">
      <c r="A28" s="185"/>
      <c r="B28" s="117" t="s">
        <v>246</v>
      </c>
      <c r="C28" s="106"/>
      <c r="D28" s="107"/>
      <c r="E28" s="108">
        <v>94</v>
      </c>
      <c r="F28" s="106"/>
      <c r="G28" s="107"/>
      <c r="H28" s="108"/>
      <c r="I28" s="106"/>
      <c r="J28" s="107"/>
      <c r="K28" s="108"/>
      <c r="L28" s="106"/>
      <c r="M28" s="107"/>
      <c r="N28" s="108"/>
      <c r="O28" s="106"/>
      <c r="P28" s="107"/>
      <c r="Q28" s="108"/>
    </row>
    <row r="29" spans="1:17" x14ac:dyDescent="0.25">
      <c r="A29" s="185"/>
      <c r="B29" s="117" t="s">
        <v>247</v>
      </c>
      <c r="C29" s="106"/>
      <c r="D29" s="107"/>
      <c r="E29" s="108"/>
      <c r="F29" s="106"/>
      <c r="G29" s="107"/>
      <c r="H29" s="108"/>
      <c r="I29" s="106"/>
      <c r="J29" s="107"/>
      <c r="K29" s="108"/>
      <c r="L29" s="106"/>
      <c r="M29" s="107"/>
      <c r="N29" s="108"/>
      <c r="O29" s="106"/>
      <c r="P29" s="107"/>
      <c r="Q29" s="108"/>
    </row>
    <row r="30" spans="1:17" x14ac:dyDescent="0.25">
      <c r="A30" s="185"/>
      <c r="B30" s="117" t="s">
        <v>24</v>
      </c>
      <c r="C30" s="106"/>
      <c r="D30" s="107"/>
      <c r="E30" s="108"/>
      <c r="F30" s="106"/>
      <c r="G30" s="107"/>
      <c r="H30" s="108"/>
      <c r="I30" s="106"/>
      <c r="J30" s="107"/>
      <c r="K30" s="108"/>
      <c r="L30" s="106"/>
      <c r="M30" s="107"/>
      <c r="N30" s="108"/>
      <c r="O30" s="106">
        <v>5</v>
      </c>
      <c r="P30" s="107"/>
      <c r="Q30" s="108"/>
    </row>
    <row r="31" spans="1:17" x14ac:dyDescent="0.25">
      <c r="A31" s="186"/>
      <c r="B31" s="109" t="s">
        <v>248</v>
      </c>
      <c r="C31" s="110"/>
      <c r="D31" s="111"/>
      <c r="E31" s="112"/>
      <c r="F31" s="110"/>
      <c r="G31" s="111"/>
      <c r="H31" s="112"/>
      <c r="I31" s="110"/>
      <c r="J31" s="111"/>
      <c r="K31" s="112"/>
      <c r="L31" s="110"/>
      <c r="M31" s="111"/>
      <c r="N31" s="112"/>
      <c r="O31" s="110"/>
      <c r="P31" s="111"/>
      <c r="Q31" s="112"/>
    </row>
    <row r="32" spans="1:17" x14ac:dyDescent="0.25">
      <c r="A32" s="184" t="s">
        <v>39</v>
      </c>
      <c r="B32" s="118"/>
      <c r="C32" s="119"/>
      <c r="D32" s="120">
        <f>SUM(D33:D36)</f>
        <v>1320</v>
      </c>
      <c r="E32" s="120">
        <f>SUM(E33:E36)</f>
        <v>467</v>
      </c>
      <c r="F32" s="119"/>
      <c r="G32" s="120"/>
      <c r="H32" s="121"/>
      <c r="I32" s="119"/>
      <c r="J32" s="120"/>
      <c r="K32" s="121"/>
      <c r="L32" s="119"/>
      <c r="M32" s="120"/>
      <c r="N32" s="121"/>
      <c r="O32" s="119"/>
      <c r="P32" s="120"/>
      <c r="Q32" s="121"/>
    </row>
    <row r="33" spans="1:17" x14ac:dyDescent="0.25">
      <c r="A33" s="185"/>
      <c r="B33" s="102" t="s">
        <v>42</v>
      </c>
      <c r="C33" s="106"/>
      <c r="D33" s="107"/>
      <c r="E33" s="108"/>
      <c r="F33" s="103"/>
      <c r="G33" s="104"/>
      <c r="H33" s="105"/>
      <c r="I33" s="103"/>
      <c r="J33" s="104"/>
      <c r="K33" s="105"/>
      <c r="L33" s="106"/>
      <c r="M33" s="107"/>
      <c r="N33" s="108"/>
      <c r="O33" s="106"/>
      <c r="P33" s="107"/>
      <c r="Q33" s="108"/>
    </row>
    <row r="34" spans="1:17" x14ac:dyDescent="0.25">
      <c r="A34" s="185"/>
      <c r="B34" s="102" t="s">
        <v>41</v>
      </c>
      <c r="C34" s="106"/>
      <c r="D34" s="107"/>
      <c r="E34" s="108"/>
      <c r="F34" s="103"/>
      <c r="G34" s="104"/>
      <c r="H34" s="105"/>
      <c r="I34" s="103"/>
      <c r="J34" s="104"/>
      <c r="K34" s="105"/>
      <c r="L34" s="106"/>
      <c r="M34" s="107"/>
      <c r="N34" s="108"/>
      <c r="O34" s="106"/>
      <c r="P34" s="107"/>
      <c r="Q34" s="108"/>
    </row>
    <row r="35" spans="1:17" x14ac:dyDescent="0.25">
      <c r="A35" s="185"/>
      <c r="B35" s="102" t="s">
        <v>40</v>
      </c>
      <c r="C35" s="122">
        <v>280</v>
      </c>
      <c r="D35" s="123">
        <v>600</v>
      </c>
      <c r="E35" s="124">
        <v>352</v>
      </c>
      <c r="F35" s="106"/>
      <c r="G35" s="107"/>
      <c r="H35" s="108"/>
      <c r="I35" s="106"/>
      <c r="J35" s="107"/>
      <c r="K35" s="108"/>
      <c r="L35" s="106"/>
      <c r="M35" s="107"/>
      <c r="N35" s="108"/>
      <c r="O35" s="106"/>
      <c r="P35" s="107"/>
      <c r="Q35" s="108"/>
    </row>
    <row r="36" spans="1:17" x14ac:dyDescent="0.25">
      <c r="A36" s="186"/>
      <c r="B36" s="109" t="s">
        <v>44</v>
      </c>
      <c r="C36" s="106">
        <v>40</v>
      </c>
      <c r="D36" s="107">
        <v>720</v>
      </c>
      <c r="E36" s="108">
        <v>115</v>
      </c>
      <c r="F36" s="106"/>
      <c r="G36" s="107"/>
      <c r="H36" s="108"/>
      <c r="I36" s="106"/>
      <c r="J36" s="107"/>
      <c r="K36" s="108"/>
      <c r="L36" s="106"/>
      <c r="M36" s="107"/>
      <c r="N36" s="108"/>
      <c r="O36" s="106"/>
      <c r="P36" s="107"/>
      <c r="Q36" s="108"/>
    </row>
    <row r="37" spans="1:17" x14ac:dyDescent="0.25">
      <c r="A37" s="184" t="s">
        <v>45</v>
      </c>
      <c r="B37" s="118"/>
      <c r="C37" s="99"/>
      <c r="D37" s="100"/>
      <c r="E37" s="101"/>
      <c r="F37" s="99"/>
      <c r="G37" s="100"/>
      <c r="H37" s="101"/>
      <c r="I37" s="99"/>
      <c r="J37" s="100"/>
      <c r="K37" s="101"/>
      <c r="L37" s="99"/>
      <c r="M37" s="100"/>
      <c r="N37" s="101"/>
      <c r="O37" s="99"/>
      <c r="P37" s="100"/>
      <c r="Q37" s="101"/>
    </row>
    <row r="38" spans="1:17" x14ac:dyDescent="0.25">
      <c r="A38" s="185"/>
      <c r="B38" s="102" t="s">
        <v>91</v>
      </c>
      <c r="C38" s="106"/>
      <c r="D38" s="107"/>
      <c r="E38" s="108"/>
      <c r="F38" s="106"/>
      <c r="G38" s="107"/>
      <c r="H38" s="108"/>
      <c r="I38" s="106"/>
      <c r="J38" s="107"/>
      <c r="K38" s="108"/>
      <c r="L38" s="106"/>
      <c r="M38" s="107"/>
      <c r="N38" s="108"/>
      <c r="O38" s="106"/>
      <c r="P38" s="107"/>
      <c r="Q38" s="108"/>
    </row>
    <row r="39" spans="1:17" x14ac:dyDescent="0.25">
      <c r="A39" s="185"/>
      <c r="B39" s="125" t="s">
        <v>50</v>
      </c>
      <c r="C39" s="106"/>
      <c r="D39" s="107"/>
      <c r="E39" s="108"/>
      <c r="F39" s="106"/>
      <c r="G39" s="107"/>
      <c r="H39" s="108"/>
      <c r="I39" s="106"/>
      <c r="J39" s="107"/>
      <c r="K39" s="108"/>
      <c r="L39" s="106"/>
      <c r="M39" s="107"/>
      <c r="N39" s="108"/>
      <c r="O39" s="106"/>
      <c r="P39" s="107"/>
      <c r="Q39" s="108"/>
    </row>
    <row r="40" spans="1:17" x14ac:dyDescent="0.25">
      <c r="A40" s="185"/>
      <c r="B40" s="102" t="s">
        <v>49</v>
      </c>
      <c r="C40" s="106"/>
      <c r="D40" s="107"/>
      <c r="E40" s="108"/>
      <c r="F40" s="106"/>
      <c r="G40" s="107"/>
      <c r="H40" s="108"/>
      <c r="I40" s="106"/>
      <c r="J40" s="107"/>
      <c r="K40" s="108"/>
      <c r="L40" s="106"/>
      <c r="M40" s="107"/>
      <c r="N40" s="108"/>
      <c r="O40" s="106"/>
      <c r="P40" s="107"/>
      <c r="Q40" s="108"/>
    </row>
    <row r="41" spans="1:17" x14ac:dyDescent="0.25">
      <c r="A41" s="185"/>
      <c r="B41" s="102" t="s">
        <v>249</v>
      </c>
      <c r="C41" s="106"/>
      <c r="D41" s="107"/>
      <c r="E41" s="108"/>
      <c r="F41" s="106"/>
      <c r="G41" s="107"/>
      <c r="H41" s="108"/>
      <c r="I41" s="106"/>
      <c r="J41" s="107"/>
      <c r="K41" s="108"/>
      <c r="L41" s="106"/>
      <c r="M41" s="107"/>
      <c r="N41" s="108"/>
      <c r="O41" s="106"/>
      <c r="P41" s="107"/>
      <c r="Q41" s="108"/>
    </row>
    <row r="42" spans="1:17" x14ac:dyDescent="0.25">
      <c r="A42" s="185"/>
      <c r="B42" s="102" t="s">
        <v>93</v>
      </c>
      <c r="C42" s="106"/>
      <c r="D42" s="107"/>
      <c r="E42" s="108"/>
      <c r="F42" s="106"/>
      <c r="G42" s="107"/>
      <c r="H42" s="108"/>
      <c r="I42" s="106"/>
      <c r="J42" s="107"/>
      <c r="K42" s="108"/>
      <c r="L42" s="106"/>
      <c r="M42" s="107"/>
      <c r="N42" s="108"/>
      <c r="O42" s="106"/>
      <c r="P42" s="107"/>
      <c r="Q42" s="108"/>
    </row>
    <row r="43" spans="1:17" x14ac:dyDescent="0.25">
      <c r="A43" s="185"/>
      <c r="B43" s="102" t="s">
        <v>47</v>
      </c>
      <c r="C43" s="106"/>
      <c r="D43" s="107"/>
      <c r="E43" s="108"/>
      <c r="F43" s="106"/>
      <c r="G43" s="107"/>
      <c r="H43" s="108"/>
      <c r="I43" s="106"/>
      <c r="J43" s="107"/>
      <c r="K43" s="108"/>
      <c r="L43" s="106"/>
      <c r="M43" s="107"/>
      <c r="N43" s="108"/>
      <c r="O43" s="106"/>
      <c r="P43" s="107"/>
      <c r="Q43" s="108"/>
    </row>
    <row r="44" spans="1:17" x14ac:dyDescent="0.25">
      <c r="A44" s="186"/>
      <c r="B44" s="109" t="s">
        <v>250</v>
      </c>
      <c r="C44" s="110"/>
      <c r="D44" s="111"/>
      <c r="E44" s="112"/>
      <c r="F44" s="110"/>
      <c r="G44" s="111"/>
      <c r="H44" s="112"/>
      <c r="I44" s="110"/>
      <c r="J44" s="111"/>
      <c r="K44" s="112"/>
      <c r="L44" s="110"/>
      <c r="M44" s="111"/>
      <c r="N44" s="112"/>
      <c r="O44" s="110"/>
      <c r="P44" s="111"/>
      <c r="Q44" s="112"/>
    </row>
    <row r="45" spans="1:17" x14ac:dyDescent="0.25">
      <c r="A45" s="184" t="s">
        <v>52</v>
      </c>
      <c r="B45" s="118"/>
      <c r="C45" s="99">
        <f>SUM(C46:C60)</f>
        <v>4839</v>
      </c>
      <c r="D45" s="100">
        <f>SUM(D46:D60)</f>
        <v>93</v>
      </c>
      <c r="E45" s="100">
        <f>SUM(E46:E60)</f>
        <v>199</v>
      </c>
      <c r="F45" s="99">
        <f>SUM(F46:F60)</f>
        <v>0</v>
      </c>
      <c r="G45" s="99">
        <f t="shared" ref="G45:H45" si="2">SUM(G46:G60)</f>
        <v>0</v>
      </c>
      <c r="H45" s="99">
        <f t="shared" si="2"/>
        <v>825</v>
      </c>
      <c r="I45" s="99"/>
      <c r="J45" s="100"/>
      <c r="K45" s="101"/>
      <c r="L45" s="99"/>
      <c r="M45" s="100"/>
      <c r="N45" s="101"/>
      <c r="O45" s="99"/>
      <c r="P45" s="100"/>
      <c r="Q45" s="101"/>
    </row>
    <row r="46" spans="1:17" x14ac:dyDescent="0.25">
      <c r="A46" s="185"/>
      <c r="B46" s="102" t="s">
        <v>94</v>
      </c>
      <c r="C46" s="106">
        <v>30</v>
      </c>
      <c r="D46" s="107">
        <v>14</v>
      </c>
      <c r="E46" s="108"/>
      <c r="F46" s="106"/>
      <c r="G46" s="107"/>
      <c r="H46" s="108"/>
      <c r="I46" s="106"/>
      <c r="J46" s="107"/>
      <c r="K46" s="108"/>
      <c r="L46" s="106"/>
      <c r="M46" s="107"/>
      <c r="N46" s="108"/>
      <c r="O46" s="106"/>
      <c r="P46" s="107"/>
      <c r="Q46" s="108"/>
    </row>
    <row r="47" spans="1:17" x14ac:dyDescent="0.25">
      <c r="A47" s="185"/>
      <c r="B47" s="102" t="s">
        <v>55</v>
      </c>
      <c r="C47" s="106">
        <v>167</v>
      </c>
      <c r="D47" s="107">
        <v>62</v>
      </c>
      <c r="E47" s="108">
        <v>50</v>
      </c>
      <c r="F47" s="106"/>
      <c r="G47" s="107"/>
      <c r="H47" s="108"/>
      <c r="I47" s="106"/>
      <c r="J47" s="107"/>
      <c r="K47" s="108"/>
      <c r="L47" s="106"/>
      <c r="M47" s="107"/>
      <c r="N47" s="108"/>
      <c r="O47" s="106"/>
      <c r="P47" s="107"/>
      <c r="Q47" s="108"/>
    </row>
    <row r="48" spans="1:17" x14ac:dyDescent="0.25">
      <c r="A48" s="185"/>
      <c r="B48" s="102" t="s">
        <v>95</v>
      </c>
      <c r="C48" s="106"/>
      <c r="D48" s="107"/>
      <c r="E48" s="108"/>
      <c r="F48" s="106"/>
      <c r="G48" s="107"/>
      <c r="H48" s="108"/>
      <c r="I48" s="106"/>
      <c r="J48" s="107"/>
      <c r="K48" s="108"/>
      <c r="L48" s="106"/>
      <c r="M48" s="107"/>
      <c r="N48" s="108"/>
      <c r="O48" s="106"/>
      <c r="P48" s="107"/>
      <c r="Q48" s="108"/>
    </row>
    <row r="49" spans="1:17" x14ac:dyDescent="0.25">
      <c r="A49" s="185"/>
      <c r="B49" s="102" t="s">
        <v>96</v>
      </c>
      <c r="C49" s="106">
        <v>4581</v>
      </c>
      <c r="D49" s="107">
        <v>5</v>
      </c>
      <c r="E49" s="108">
        <v>9</v>
      </c>
      <c r="F49" s="106"/>
      <c r="G49" s="107"/>
      <c r="H49" s="108"/>
      <c r="I49" s="106"/>
      <c r="J49" s="107"/>
      <c r="K49" s="108"/>
      <c r="L49" s="106"/>
      <c r="M49" s="107"/>
      <c r="N49" s="108"/>
      <c r="O49" s="106"/>
      <c r="P49" s="107"/>
      <c r="Q49" s="108"/>
    </row>
    <row r="50" spans="1:17" x14ac:dyDescent="0.25">
      <c r="A50" s="185"/>
      <c r="B50" s="102" t="s">
        <v>54</v>
      </c>
      <c r="C50" s="106">
        <v>27</v>
      </c>
      <c r="D50" s="107"/>
      <c r="E50" s="108"/>
      <c r="F50" s="106"/>
      <c r="G50" s="107"/>
      <c r="H50" s="108">
        <v>75</v>
      </c>
      <c r="I50" s="106"/>
      <c r="J50" s="107"/>
      <c r="K50" s="108"/>
      <c r="L50" s="106"/>
      <c r="M50" s="107"/>
      <c r="N50" s="108"/>
      <c r="O50" s="106"/>
      <c r="P50" s="107"/>
      <c r="Q50" s="108"/>
    </row>
    <row r="51" spans="1:17" x14ac:dyDescent="0.25">
      <c r="A51" s="185"/>
      <c r="B51" s="102" t="s">
        <v>56</v>
      </c>
      <c r="C51" s="106"/>
      <c r="D51" s="107">
        <v>7</v>
      </c>
      <c r="E51" s="108">
        <v>70</v>
      </c>
      <c r="F51" s="106"/>
      <c r="G51" s="107"/>
      <c r="H51" s="108">
        <v>80</v>
      </c>
      <c r="I51" s="106"/>
      <c r="J51" s="107"/>
      <c r="K51" s="108"/>
      <c r="L51" s="106"/>
      <c r="M51" s="107"/>
      <c r="N51" s="108"/>
      <c r="O51" s="106"/>
      <c r="P51" s="107"/>
      <c r="Q51" s="108"/>
    </row>
    <row r="52" spans="1:17" x14ac:dyDescent="0.25">
      <c r="A52" s="185"/>
      <c r="B52" s="102" t="s">
        <v>97</v>
      </c>
      <c r="C52" s="106">
        <v>5</v>
      </c>
      <c r="D52" s="107">
        <v>5</v>
      </c>
      <c r="E52" s="108"/>
      <c r="F52" s="106"/>
      <c r="G52" s="107"/>
      <c r="H52" s="108"/>
      <c r="I52" s="106"/>
      <c r="J52" s="107"/>
      <c r="K52" s="108"/>
      <c r="L52" s="106"/>
      <c r="M52" s="107"/>
      <c r="N52" s="108"/>
      <c r="O52" s="106"/>
      <c r="P52" s="107"/>
      <c r="Q52" s="108"/>
    </row>
    <row r="53" spans="1:17" x14ac:dyDescent="0.25">
      <c r="A53" s="185"/>
      <c r="B53" s="102" t="s">
        <v>98</v>
      </c>
      <c r="C53" s="106"/>
      <c r="D53" s="107"/>
      <c r="E53" s="108"/>
      <c r="F53" s="106"/>
      <c r="G53" s="107"/>
      <c r="H53" s="108"/>
      <c r="I53" s="106"/>
      <c r="J53" s="107"/>
      <c r="K53" s="108"/>
      <c r="L53" s="106"/>
      <c r="M53" s="107"/>
      <c r="N53" s="108"/>
      <c r="O53" s="106"/>
      <c r="P53" s="107"/>
      <c r="Q53" s="108"/>
    </row>
    <row r="54" spans="1:17" x14ac:dyDescent="0.25">
      <c r="A54" s="185"/>
      <c r="B54" s="102" t="s">
        <v>58</v>
      </c>
      <c r="C54" s="106"/>
      <c r="D54" s="107"/>
      <c r="E54" s="108">
        <v>50</v>
      </c>
      <c r="F54" s="106"/>
      <c r="G54" s="107"/>
      <c r="H54" s="108"/>
      <c r="I54" s="106"/>
      <c r="J54" s="107"/>
      <c r="K54" s="108"/>
      <c r="L54" s="106"/>
      <c r="M54" s="107"/>
      <c r="N54" s="108"/>
      <c r="O54" s="106"/>
      <c r="P54" s="107"/>
      <c r="Q54" s="108"/>
    </row>
    <row r="55" spans="1:17" x14ac:dyDescent="0.25">
      <c r="A55" s="185"/>
      <c r="B55" s="102" t="s">
        <v>99</v>
      </c>
      <c r="C55" s="106"/>
      <c r="D55" s="107"/>
      <c r="E55" s="108"/>
      <c r="F55" s="106"/>
      <c r="G55" s="107"/>
      <c r="H55" s="108"/>
      <c r="I55" s="106"/>
      <c r="J55" s="107"/>
      <c r="K55" s="108"/>
      <c r="L55" s="106"/>
      <c r="M55" s="107"/>
      <c r="N55" s="108"/>
      <c r="O55" s="106"/>
      <c r="P55" s="107"/>
      <c r="Q55" s="108"/>
    </row>
    <row r="56" spans="1:17" x14ac:dyDescent="0.25">
      <c r="A56" s="185"/>
      <c r="B56" s="102" t="s">
        <v>63</v>
      </c>
      <c r="C56" s="106"/>
      <c r="D56" s="107"/>
      <c r="E56" s="108"/>
      <c r="F56" s="106"/>
      <c r="G56" s="107"/>
      <c r="H56" s="108"/>
      <c r="I56" s="106"/>
      <c r="J56" s="107"/>
      <c r="K56" s="108"/>
      <c r="L56" s="106"/>
      <c r="M56" s="107"/>
      <c r="N56" s="108"/>
      <c r="O56" s="106"/>
      <c r="P56" s="107"/>
      <c r="Q56" s="108"/>
    </row>
    <row r="57" spans="1:17" x14ac:dyDescent="0.25">
      <c r="A57" s="185"/>
      <c r="B57" s="125" t="s">
        <v>50</v>
      </c>
      <c r="C57" s="106"/>
      <c r="D57" s="107"/>
      <c r="E57" s="108"/>
      <c r="F57" s="106"/>
      <c r="G57" s="107"/>
      <c r="H57" s="108"/>
      <c r="I57" s="106"/>
      <c r="J57" s="107"/>
      <c r="K57" s="108"/>
      <c r="L57" s="106"/>
      <c r="M57" s="107"/>
      <c r="N57" s="108"/>
      <c r="O57" s="106"/>
      <c r="P57" s="107"/>
      <c r="Q57" s="108"/>
    </row>
    <row r="58" spans="1:17" x14ac:dyDescent="0.25">
      <c r="A58" s="185"/>
      <c r="B58" s="102" t="s">
        <v>101</v>
      </c>
      <c r="C58" s="106"/>
      <c r="D58" s="107"/>
      <c r="E58" s="108"/>
      <c r="F58" s="106"/>
      <c r="G58" s="107"/>
      <c r="H58" s="108">
        <v>350</v>
      </c>
      <c r="I58" s="106"/>
      <c r="J58" s="107"/>
      <c r="K58" s="108"/>
      <c r="L58" s="106"/>
      <c r="M58" s="107"/>
      <c r="N58" s="108"/>
      <c r="O58" s="106"/>
      <c r="P58" s="107"/>
      <c r="Q58" s="108"/>
    </row>
    <row r="59" spans="1:17" x14ac:dyDescent="0.25">
      <c r="A59" s="185"/>
      <c r="B59" s="102" t="s">
        <v>102</v>
      </c>
      <c r="C59" s="106">
        <v>29</v>
      </c>
      <c r="D59" s="107"/>
      <c r="E59" s="108">
        <v>20</v>
      </c>
      <c r="F59" s="106"/>
      <c r="G59" s="107"/>
      <c r="H59" s="108">
        <v>320</v>
      </c>
      <c r="I59" s="106"/>
      <c r="J59" s="107"/>
      <c r="K59" s="108"/>
      <c r="L59" s="106"/>
      <c r="M59" s="107"/>
      <c r="N59" s="108"/>
      <c r="O59" s="106"/>
      <c r="P59" s="107"/>
      <c r="Q59" s="108"/>
    </row>
    <row r="60" spans="1:17" x14ac:dyDescent="0.25">
      <c r="A60" s="186"/>
      <c r="B60" s="109" t="s">
        <v>248</v>
      </c>
      <c r="C60" s="110"/>
      <c r="D60" s="111"/>
      <c r="E60" s="112"/>
      <c r="F60" s="110"/>
      <c r="G60" s="111"/>
      <c r="H60" s="112"/>
      <c r="I60" s="110"/>
      <c r="J60" s="111"/>
      <c r="K60" s="112"/>
      <c r="L60" s="110"/>
      <c r="M60" s="111"/>
      <c r="N60" s="112"/>
      <c r="O60" s="110"/>
      <c r="P60" s="111"/>
      <c r="Q60" s="112"/>
    </row>
    <row r="61" spans="1:17" x14ac:dyDescent="0.25">
      <c r="A61" s="184" t="s">
        <v>103</v>
      </c>
      <c r="B61" s="116"/>
      <c r="C61" s="99">
        <f>SUM(C62:C66)</f>
        <v>60</v>
      </c>
      <c r="D61" s="100">
        <f>SUM(D62:D66)</f>
        <v>10</v>
      </c>
      <c r="E61" s="100">
        <f>SUM(E62:E66)</f>
        <v>0</v>
      </c>
      <c r="F61" s="99">
        <f>SUM(F62:F66)</f>
        <v>0</v>
      </c>
      <c r="G61" s="100"/>
      <c r="H61" s="101"/>
      <c r="I61" s="99"/>
      <c r="J61" s="100"/>
      <c r="K61" s="101"/>
      <c r="L61" s="99"/>
      <c r="M61" s="100"/>
      <c r="N61" s="101"/>
      <c r="O61" s="99"/>
      <c r="P61" s="100"/>
      <c r="Q61" s="101"/>
    </row>
    <row r="62" spans="1:17" x14ac:dyDescent="0.25">
      <c r="A62" s="185"/>
      <c r="B62" s="102" t="s">
        <v>104</v>
      </c>
      <c r="C62" s="106"/>
      <c r="D62" s="107"/>
      <c r="E62" s="108"/>
      <c r="F62" s="126"/>
      <c r="G62" s="127"/>
      <c r="H62" s="128"/>
      <c r="I62" s="126"/>
      <c r="J62" s="127"/>
      <c r="K62" s="128"/>
      <c r="L62" s="106"/>
      <c r="M62" s="107"/>
      <c r="N62" s="108"/>
      <c r="O62" s="106"/>
      <c r="P62" s="107"/>
      <c r="Q62" s="108"/>
    </row>
    <row r="63" spans="1:17" x14ac:dyDescent="0.25">
      <c r="A63" s="185"/>
      <c r="B63" s="102" t="s">
        <v>70</v>
      </c>
      <c r="C63" s="106"/>
      <c r="D63" s="107"/>
      <c r="E63" s="108"/>
      <c r="F63" s="126"/>
      <c r="G63" s="127"/>
      <c r="H63" s="128"/>
      <c r="I63" s="126"/>
      <c r="J63" s="127"/>
      <c r="K63" s="128"/>
      <c r="L63" s="106"/>
      <c r="M63" s="107"/>
      <c r="N63" s="108"/>
      <c r="O63" s="106"/>
      <c r="P63" s="107"/>
      <c r="Q63" s="108"/>
    </row>
    <row r="64" spans="1:17" x14ac:dyDescent="0.25">
      <c r="A64" s="185"/>
      <c r="B64" s="102" t="s">
        <v>71</v>
      </c>
      <c r="C64" s="106">
        <v>60</v>
      </c>
      <c r="D64" s="107">
        <v>10</v>
      </c>
      <c r="E64" s="108"/>
      <c r="F64" s="126"/>
      <c r="G64" s="127"/>
      <c r="H64" s="128"/>
      <c r="I64" s="126"/>
      <c r="J64" s="127"/>
      <c r="K64" s="128"/>
      <c r="L64" s="106"/>
      <c r="M64" s="107"/>
      <c r="N64" s="108"/>
      <c r="O64" s="106"/>
      <c r="P64" s="107"/>
      <c r="Q64" s="108"/>
    </row>
    <row r="65" spans="1:17" x14ac:dyDescent="0.25">
      <c r="A65" s="185"/>
      <c r="B65" s="102" t="s">
        <v>69</v>
      </c>
      <c r="C65" s="106"/>
      <c r="D65" s="107"/>
      <c r="E65" s="108"/>
      <c r="F65" s="126"/>
      <c r="G65" s="127"/>
      <c r="H65" s="128"/>
      <c r="I65" s="126"/>
      <c r="J65" s="127"/>
      <c r="K65" s="128"/>
      <c r="L65" s="106"/>
      <c r="M65" s="107"/>
      <c r="N65" s="108"/>
      <c r="O65" s="106"/>
      <c r="P65" s="107"/>
      <c r="Q65" s="108"/>
    </row>
    <row r="66" spans="1:17" x14ac:dyDescent="0.25">
      <c r="A66" s="185"/>
      <c r="B66" s="102" t="s">
        <v>67</v>
      </c>
      <c r="C66" s="106"/>
      <c r="D66" s="107"/>
      <c r="E66" s="108"/>
      <c r="F66" s="126"/>
      <c r="G66" s="127"/>
      <c r="H66" s="128"/>
      <c r="I66" s="126"/>
      <c r="J66" s="127"/>
      <c r="K66" s="128"/>
      <c r="L66" s="106"/>
      <c r="M66" s="107"/>
      <c r="N66" s="108"/>
      <c r="O66" s="106"/>
      <c r="P66" s="107"/>
      <c r="Q66" s="108"/>
    </row>
    <row r="67" spans="1:17" x14ac:dyDescent="0.25">
      <c r="A67" s="160" t="s">
        <v>73</v>
      </c>
      <c r="B67" s="160"/>
      <c r="C67" s="129">
        <f t="shared" ref="C67:Q67" si="3">SUM(C4,C10,C32,C37,C45,C61)</f>
        <v>4986</v>
      </c>
      <c r="D67" s="129">
        <f t="shared" si="3"/>
        <v>1483</v>
      </c>
      <c r="E67" s="129">
        <f t="shared" si="3"/>
        <v>806</v>
      </c>
      <c r="F67" s="129">
        <f t="shared" si="3"/>
        <v>0</v>
      </c>
      <c r="G67" s="129">
        <f t="shared" si="3"/>
        <v>0</v>
      </c>
      <c r="H67" s="129">
        <f t="shared" si="3"/>
        <v>863</v>
      </c>
      <c r="I67" s="129">
        <f t="shared" si="3"/>
        <v>20</v>
      </c>
      <c r="J67" s="129">
        <f t="shared" si="3"/>
        <v>20</v>
      </c>
      <c r="K67" s="129">
        <f t="shared" si="3"/>
        <v>0</v>
      </c>
      <c r="L67" s="129">
        <f t="shared" si="3"/>
        <v>4000</v>
      </c>
      <c r="M67" s="129">
        <f t="shared" si="3"/>
        <v>0</v>
      </c>
      <c r="N67" s="129">
        <f t="shared" si="3"/>
        <v>2734</v>
      </c>
      <c r="O67" s="129">
        <f t="shared" si="3"/>
        <v>5</v>
      </c>
      <c r="P67" s="129">
        <f t="shared" si="3"/>
        <v>0</v>
      </c>
      <c r="Q67" s="129">
        <f t="shared" si="3"/>
        <v>0</v>
      </c>
    </row>
  </sheetData>
  <mergeCells count="15">
    <mergeCell ref="A1:Q1"/>
    <mergeCell ref="A2:A3"/>
    <mergeCell ref="B2:B3"/>
    <mergeCell ref="C2:E2"/>
    <mergeCell ref="F2:H2"/>
    <mergeCell ref="I2:K2"/>
    <mergeCell ref="L2:N2"/>
    <mergeCell ref="O2:Q2"/>
    <mergeCell ref="A67:B67"/>
    <mergeCell ref="A4:A9"/>
    <mergeCell ref="A10:A31"/>
    <mergeCell ref="A32:A36"/>
    <mergeCell ref="A37:A44"/>
    <mergeCell ref="A45:A60"/>
    <mergeCell ref="A61:A6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opLeftCell="A7" zoomScale="70" zoomScaleNormal="70" workbookViewId="0">
      <selection activeCell="L53" sqref="L53"/>
    </sheetView>
  </sheetViews>
  <sheetFormatPr defaultRowHeight="15" x14ac:dyDescent="0.25"/>
  <cols>
    <col min="1" max="1" width="17.85546875" customWidth="1"/>
    <col min="2" max="2" width="19.28515625" customWidth="1"/>
  </cols>
  <sheetData>
    <row r="1" spans="1:8" x14ac:dyDescent="0.25">
      <c r="A1" s="197" t="s">
        <v>252</v>
      </c>
      <c r="B1" s="198"/>
      <c r="C1" s="198"/>
      <c r="D1" s="198"/>
      <c r="E1" s="198"/>
      <c r="F1" s="198"/>
      <c r="G1" s="198"/>
      <c r="H1" s="199"/>
    </row>
    <row r="2" spans="1:8" x14ac:dyDescent="0.25">
      <c r="A2" s="200" t="s">
        <v>1</v>
      </c>
      <c r="B2" s="200" t="s">
        <v>177</v>
      </c>
      <c r="C2" s="202" t="s">
        <v>4</v>
      </c>
      <c r="D2" s="203"/>
      <c r="E2" s="204"/>
      <c r="F2" s="202" t="s">
        <v>2</v>
      </c>
      <c r="G2" s="203"/>
      <c r="H2" s="204"/>
    </row>
    <row r="3" spans="1:8" x14ac:dyDescent="0.25">
      <c r="A3" s="201"/>
      <c r="B3" s="201"/>
      <c r="C3" s="130" t="s">
        <v>163</v>
      </c>
      <c r="D3" s="130" t="s">
        <v>164</v>
      </c>
      <c r="E3" s="130" t="s">
        <v>165</v>
      </c>
      <c r="F3" s="130" t="s">
        <v>163</v>
      </c>
      <c r="G3" s="130" t="s">
        <v>164</v>
      </c>
      <c r="H3" s="130" t="s">
        <v>165</v>
      </c>
    </row>
    <row r="4" spans="1:8" x14ac:dyDescent="0.25">
      <c r="A4" s="191" t="s">
        <v>18</v>
      </c>
      <c r="B4" s="131"/>
      <c r="C4" s="132">
        <f>SUM(C5:C7)</f>
        <v>25</v>
      </c>
      <c r="D4" s="133">
        <f t="shared" ref="D4" si="0">SUM(D5,D7)</f>
        <v>20</v>
      </c>
      <c r="E4" s="133">
        <f>SUM(E5,E6,E7)</f>
        <v>14</v>
      </c>
      <c r="F4" s="134"/>
      <c r="G4" s="135"/>
      <c r="H4" s="136"/>
    </row>
    <row r="5" spans="1:8" x14ac:dyDescent="0.25">
      <c r="A5" s="192"/>
      <c r="B5" s="83" t="s">
        <v>253</v>
      </c>
      <c r="C5" s="137">
        <v>25</v>
      </c>
      <c r="D5" s="138">
        <v>20</v>
      </c>
      <c r="E5" s="139"/>
      <c r="F5" s="140"/>
      <c r="G5" s="141"/>
      <c r="H5" s="142"/>
    </row>
    <row r="6" spans="1:8" x14ac:dyDescent="0.25">
      <c r="A6" s="192"/>
      <c r="B6" s="83" t="s">
        <v>18</v>
      </c>
      <c r="C6" s="137"/>
      <c r="D6" s="138"/>
      <c r="E6" s="139">
        <v>14</v>
      </c>
      <c r="F6" s="140"/>
      <c r="G6" s="141"/>
      <c r="H6" s="142"/>
    </row>
    <row r="7" spans="1:8" x14ac:dyDescent="0.25">
      <c r="A7" s="193"/>
      <c r="B7" s="87" t="s">
        <v>254</v>
      </c>
      <c r="C7" s="137"/>
      <c r="D7" s="138"/>
      <c r="E7" s="144"/>
      <c r="F7" s="145"/>
      <c r="G7" s="146"/>
      <c r="H7" s="147"/>
    </row>
    <row r="8" spans="1:8" x14ac:dyDescent="0.25">
      <c r="A8" s="191" t="s">
        <v>19</v>
      </c>
      <c r="B8" s="97"/>
      <c r="C8" s="148">
        <f t="shared" ref="C8:E8" si="1">SUM(C9)</f>
        <v>0</v>
      </c>
      <c r="D8" s="149">
        <f t="shared" si="1"/>
        <v>0</v>
      </c>
      <c r="E8" s="149">
        <f t="shared" si="1"/>
        <v>4</v>
      </c>
      <c r="F8" s="134"/>
      <c r="G8" s="135"/>
      <c r="H8" s="136"/>
    </row>
    <row r="9" spans="1:8" x14ac:dyDescent="0.25">
      <c r="A9" s="193"/>
      <c r="B9" s="87" t="s">
        <v>19</v>
      </c>
      <c r="C9" s="145"/>
      <c r="D9" s="146"/>
      <c r="E9" s="147">
        <v>4</v>
      </c>
      <c r="F9" s="145"/>
      <c r="G9" s="146"/>
      <c r="H9" s="147"/>
    </row>
    <row r="10" spans="1:8" x14ac:dyDescent="0.25">
      <c r="A10" s="191" t="s">
        <v>91</v>
      </c>
      <c r="B10" s="97"/>
      <c r="C10" s="132"/>
      <c r="D10" s="133"/>
      <c r="E10" s="150"/>
      <c r="F10" s="134"/>
      <c r="G10" s="135"/>
      <c r="H10" s="136"/>
    </row>
    <row r="11" spans="1:8" x14ac:dyDescent="0.25">
      <c r="A11" s="193"/>
      <c r="B11" s="87" t="s">
        <v>91</v>
      </c>
      <c r="C11" s="143"/>
      <c r="D11" s="151"/>
      <c r="E11" s="144"/>
      <c r="F11" s="145"/>
      <c r="G11" s="146"/>
      <c r="H11" s="147"/>
    </row>
    <row r="12" spans="1:8" x14ac:dyDescent="0.25">
      <c r="A12" s="195" t="s">
        <v>117</v>
      </c>
      <c r="B12" s="97"/>
      <c r="C12" s="80"/>
      <c r="D12" s="79"/>
      <c r="E12" s="81"/>
      <c r="F12" s="134"/>
      <c r="G12" s="135"/>
      <c r="H12" s="136"/>
    </row>
    <row r="13" spans="1:8" x14ac:dyDescent="0.25">
      <c r="A13" s="194"/>
      <c r="B13" s="83" t="s">
        <v>189</v>
      </c>
      <c r="C13" s="83"/>
      <c r="D13" s="82"/>
      <c r="E13" s="84"/>
      <c r="F13" s="140"/>
      <c r="G13" s="141"/>
      <c r="H13" s="142"/>
    </row>
    <row r="14" spans="1:8" x14ac:dyDescent="0.25">
      <c r="A14" s="194"/>
      <c r="B14" s="83" t="s">
        <v>255</v>
      </c>
      <c r="C14" s="83"/>
      <c r="D14" s="82"/>
      <c r="E14" s="84"/>
      <c r="F14" s="140"/>
      <c r="G14" s="141"/>
      <c r="H14" s="142"/>
    </row>
    <row r="15" spans="1:8" x14ac:dyDescent="0.25">
      <c r="A15" s="194"/>
      <c r="B15" s="83" t="s">
        <v>118</v>
      </c>
      <c r="C15" s="83"/>
      <c r="D15" s="82"/>
      <c r="E15" s="84"/>
      <c r="F15" s="140"/>
      <c r="G15" s="141"/>
      <c r="H15" s="142"/>
    </row>
    <row r="16" spans="1:8" x14ac:dyDescent="0.25">
      <c r="A16" s="194"/>
      <c r="B16" s="83" t="s">
        <v>193</v>
      </c>
      <c r="C16" s="83"/>
      <c r="D16" s="82"/>
      <c r="E16" s="84"/>
      <c r="F16" s="140"/>
      <c r="G16" s="141"/>
      <c r="H16" s="142"/>
    </row>
    <row r="17" spans="1:8" x14ac:dyDescent="0.25">
      <c r="A17" s="194"/>
      <c r="B17" s="83" t="s">
        <v>217</v>
      </c>
      <c r="C17" s="83"/>
      <c r="D17" s="82"/>
      <c r="E17" s="84"/>
      <c r="F17" s="140"/>
      <c r="G17" s="141"/>
      <c r="H17" s="142"/>
    </row>
    <row r="18" spans="1:8" x14ac:dyDescent="0.25">
      <c r="A18" s="196"/>
      <c r="B18" s="87" t="s">
        <v>256</v>
      </c>
      <c r="C18" s="87"/>
      <c r="D18" s="88"/>
      <c r="E18" s="89"/>
      <c r="F18" s="145"/>
      <c r="G18" s="146"/>
      <c r="H18" s="147"/>
    </row>
    <row r="19" spans="1:8" x14ac:dyDescent="0.25">
      <c r="A19" s="191" t="s">
        <v>40</v>
      </c>
      <c r="B19" s="80"/>
      <c r="C19" s="148">
        <f>SUM(C20,C21)</f>
        <v>280</v>
      </c>
      <c r="D19" s="149">
        <f t="shared" ref="D19:E19" si="2">SUM(D20,D21)</f>
        <v>600</v>
      </c>
      <c r="E19" s="149">
        <f t="shared" si="2"/>
        <v>352</v>
      </c>
      <c r="F19" s="134"/>
      <c r="G19" s="135"/>
      <c r="H19" s="136"/>
    </row>
    <row r="20" spans="1:8" x14ac:dyDescent="0.25">
      <c r="A20" s="192"/>
      <c r="B20" s="83" t="s">
        <v>257</v>
      </c>
      <c r="C20" s="140"/>
      <c r="D20" s="141"/>
      <c r="E20" s="142"/>
      <c r="F20" s="140"/>
      <c r="G20" s="141"/>
      <c r="H20" s="142"/>
    </row>
    <row r="21" spans="1:8" x14ac:dyDescent="0.25">
      <c r="A21" s="193"/>
      <c r="B21" s="87" t="s">
        <v>136</v>
      </c>
      <c r="C21" s="145">
        <v>280</v>
      </c>
      <c r="D21" s="146">
        <v>600</v>
      </c>
      <c r="E21" s="147">
        <v>352</v>
      </c>
      <c r="F21" s="140"/>
      <c r="G21" s="141"/>
      <c r="H21" s="142"/>
    </row>
    <row r="22" spans="1:8" x14ac:dyDescent="0.25">
      <c r="A22" s="191" t="s">
        <v>56</v>
      </c>
      <c r="B22" s="97"/>
      <c r="C22" s="148"/>
      <c r="D22" s="149">
        <f>SUM(D23:D27)</f>
        <v>7</v>
      </c>
      <c r="E22" s="149">
        <f>SUM(E23,E24,E25,E26,E27)</f>
        <v>70</v>
      </c>
      <c r="F22" s="134"/>
      <c r="G22" s="135"/>
      <c r="H22" s="136"/>
    </row>
    <row r="23" spans="1:8" x14ac:dyDescent="0.25">
      <c r="A23" s="192"/>
      <c r="B23" s="83" t="s">
        <v>258</v>
      </c>
      <c r="C23" s="140"/>
      <c r="D23" s="141"/>
      <c r="E23" s="141">
        <v>70</v>
      </c>
      <c r="F23" s="140"/>
      <c r="G23" s="141"/>
      <c r="H23" s="142"/>
    </row>
    <row r="24" spans="1:8" x14ac:dyDescent="0.25">
      <c r="A24" s="192"/>
      <c r="B24" s="83" t="s">
        <v>259</v>
      </c>
      <c r="C24" s="140"/>
      <c r="D24" s="141">
        <v>7</v>
      </c>
      <c r="E24" s="141"/>
      <c r="F24" s="140"/>
      <c r="G24" s="141"/>
      <c r="H24" s="142"/>
    </row>
    <row r="25" spans="1:8" x14ac:dyDescent="0.25">
      <c r="A25" s="192"/>
      <c r="B25" s="83" t="s">
        <v>240</v>
      </c>
      <c r="C25" s="140"/>
      <c r="D25" s="141"/>
      <c r="E25" s="141"/>
      <c r="F25" s="140"/>
      <c r="G25" s="141"/>
      <c r="H25" s="142"/>
    </row>
    <row r="26" spans="1:8" x14ac:dyDescent="0.25">
      <c r="A26" s="192"/>
      <c r="B26" s="83" t="s">
        <v>257</v>
      </c>
      <c r="C26" s="140"/>
      <c r="D26" s="141"/>
      <c r="E26" s="141"/>
      <c r="F26" s="140"/>
      <c r="G26" s="141"/>
      <c r="H26" s="142"/>
    </row>
    <row r="27" spans="1:8" x14ac:dyDescent="0.25">
      <c r="A27" s="193"/>
      <c r="B27" s="87" t="s">
        <v>152</v>
      </c>
      <c r="C27" s="140"/>
      <c r="D27" s="141"/>
      <c r="E27" s="141"/>
      <c r="F27" s="145"/>
      <c r="G27" s="146"/>
      <c r="H27" s="147"/>
    </row>
    <row r="28" spans="1:8" x14ac:dyDescent="0.25">
      <c r="A28" s="191" t="s">
        <v>49</v>
      </c>
      <c r="B28" s="97"/>
      <c r="C28" s="148"/>
      <c r="D28" s="149"/>
      <c r="E28" s="152"/>
      <c r="F28" s="148"/>
      <c r="G28" s="149"/>
      <c r="H28" s="152"/>
    </row>
    <row r="29" spans="1:8" x14ac:dyDescent="0.25">
      <c r="A29" s="192"/>
      <c r="B29" s="83" t="s">
        <v>260</v>
      </c>
      <c r="C29" s="140"/>
      <c r="D29" s="141"/>
      <c r="E29" s="142"/>
      <c r="F29" s="153"/>
      <c r="G29" s="154"/>
      <c r="H29" s="155"/>
    </row>
    <row r="30" spans="1:8" x14ac:dyDescent="0.25">
      <c r="A30" s="193"/>
      <c r="B30" s="87" t="s">
        <v>257</v>
      </c>
      <c r="C30" s="145"/>
      <c r="D30" s="146"/>
      <c r="E30" s="147"/>
      <c r="F30" s="140"/>
      <c r="G30" s="141"/>
      <c r="H30" s="142"/>
    </row>
    <row r="31" spans="1:8" x14ac:dyDescent="0.25">
      <c r="A31" s="191" t="s">
        <v>25</v>
      </c>
      <c r="B31" s="97"/>
      <c r="C31" s="148">
        <f>SUM(C32,C33)</f>
        <v>12</v>
      </c>
      <c r="D31" s="149">
        <f>SUM(D32:D33)</f>
        <v>20</v>
      </c>
      <c r="E31" s="149">
        <f>SUM(E32:E33)</f>
        <v>0</v>
      </c>
      <c r="F31" s="134"/>
      <c r="G31" s="135"/>
      <c r="H31" s="136"/>
    </row>
    <row r="32" spans="1:8" x14ac:dyDescent="0.25">
      <c r="A32" s="192"/>
      <c r="B32" s="83" t="s">
        <v>261</v>
      </c>
      <c r="C32" s="140">
        <v>2</v>
      </c>
      <c r="D32" s="141">
        <v>20</v>
      </c>
      <c r="E32" s="141"/>
      <c r="F32" s="140"/>
      <c r="G32" s="141"/>
      <c r="H32" s="142"/>
    </row>
    <row r="33" spans="1:8" x14ac:dyDescent="0.25">
      <c r="A33" s="193"/>
      <c r="B33" s="87" t="s">
        <v>262</v>
      </c>
      <c r="C33" s="145">
        <v>10</v>
      </c>
      <c r="D33" s="146"/>
      <c r="E33" s="146"/>
      <c r="F33" s="145"/>
      <c r="G33" s="146"/>
      <c r="H33" s="147"/>
    </row>
    <row r="34" spans="1:8" x14ac:dyDescent="0.25">
      <c r="A34" s="191" t="s">
        <v>26</v>
      </c>
      <c r="B34" s="97"/>
      <c r="C34" s="148">
        <f>SUM(C35)</f>
        <v>20</v>
      </c>
      <c r="D34" s="149">
        <f>SUM(D35)</f>
        <v>0</v>
      </c>
      <c r="E34" s="149">
        <f>SUM(E35)</f>
        <v>14</v>
      </c>
      <c r="F34" s="140"/>
      <c r="G34" s="141"/>
      <c r="H34" s="142"/>
    </row>
    <row r="35" spans="1:8" x14ac:dyDescent="0.25">
      <c r="A35" s="193"/>
      <c r="B35" s="87" t="s">
        <v>26</v>
      </c>
      <c r="C35" s="145">
        <v>20</v>
      </c>
      <c r="D35" s="146"/>
      <c r="E35" s="147">
        <v>14</v>
      </c>
      <c r="F35" s="145"/>
      <c r="G35" s="146"/>
      <c r="H35" s="147"/>
    </row>
    <row r="36" spans="1:8" x14ac:dyDescent="0.25">
      <c r="A36" s="192" t="s">
        <v>65</v>
      </c>
      <c r="B36" s="83"/>
      <c r="C36" s="148">
        <f>SUM(C37:C41)</f>
        <v>29</v>
      </c>
      <c r="D36" s="149">
        <f>SUM(D37:D41)</f>
        <v>0</v>
      </c>
      <c r="E36" s="149">
        <f>SUM(E37:E41)</f>
        <v>20</v>
      </c>
      <c r="F36" s="134"/>
      <c r="G36" s="135"/>
      <c r="H36" s="136"/>
    </row>
    <row r="37" spans="1:8" x14ac:dyDescent="0.25">
      <c r="A37" s="192"/>
      <c r="B37" s="83" t="s">
        <v>263</v>
      </c>
      <c r="C37" s="140"/>
      <c r="D37" s="141"/>
      <c r="E37" s="142"/>
      <c r="F37" s="140"/>
      <c r="G37" s="141"/>
      <c r="H37" s="142"/>
    </row>
    <row r="38" spans="1:8" x14ac:dyDescent="0.25">
      <c r="A38" s="192"/>
      <c r="B38" s="83" t="s">
        <v>158</v>
      </c>
      <c r="C38" s="140"/>
      <c r="D38" s="141"/>
      <c r="E38" s="142"/>
      <c r="F38" s="140"/>
      <c r="G38" s="141"/>
      <c r="H38" s="142"/>
    </row>
    <row r="39" spans="1:8" x14ac:dyDescent="0.25">
      <c r="A39" s="192"/>
      <c r="B39" s="83" t="s">
        <v>264</v>
      </c>
      <c r="C39" s="140"/>
      <c r="D39" s="141"/>
      <c r="E39" s="142"/>
      <c r="F39" s="140"/>
      <c r="G39" s="141"/>
      <c r="H39" s="142"/>
    </row>
    <row r="40" spans="1:8" x14ac:dyDescent="0.25">
      <c r="A40" s="192"/>
      <c r="B40" s="83" t="s">
        <v>236</v>
      </c>
      <c r="C40" s="140"/>
      <c r="D40" s="141"/>
      <c r="E40" s="142"/>
      <c r="F40" s="140"/>
      <c r="G40" s="141"/>
      <c r="H40" s="142"/>
    </row>
    <row r="41" spans="1:8" x14ac:dyDescent="0.25">
      <c r="A41" s="192"/>
      <c r="B41" s="83" t="s">
        <v>157</v>
      </c>
      <c r="C41" s="145">
        <v>29</v>
      </c>
      <c r="D41" s="146"/>
      <c r="E41" s="147">
        <v>20</v>
      </c>
      <c r="F41" s="145"/>
      <c r="G41" s="146"/>
      <c r="H41" s="147"/>
    </row>
    <row r="42" spans="1:8" x14ac:dyDescent="0.25">
      <c r="A42" s="191" t="s">
        <v>48</v>
      </c>
      <c r="B42" s="97"/>
      <c r="C42" s="148"/>
      <c r="D42" s="149"/>
      <c r="E42" s="152"/>
      <c r="F42" s="148"/>
      <c r="G42" s="149"/>
      <c r="H42" s="152"/>
    </row>
    <row r="43" spans="1:8" x14ac:dyDescent="0.25">
      <c r="A43" s="193"/>
      <c r="B43" s="87" t="s">
        <v>48</v>
      </c>
      <c r="C43" s="145"/>
      <c r="D43" s="146"/>
      <c r="E43" s="147"/>
      <c r="F43" s="145"/>
      <c r="G43" s="146"/>
      <c r="H43" s="147"/>
    </row>
    <row r="44" spans="1:8" x14ac:dyDescent="0.25">
      <c r="A44" s="194" t="s">
        <v>44</v>
      </c>
      <c r="B44" s="83"/>
      <c r="C44" s="148">
        <f>SUM(C45:C47)</f>
        <v>40</v>
      </c>
      <c r="D44" s="149">
        <f>SUM(D45:D47)</f>
        <v>720</v>
      </c>
      <c r="E44" s="149">
        <f>SUM(E45:E47)</f>
        <v>115</v>
      </c>
      <c r="F44" s="134"/>
      <c r="G44" s="135"/>
      <c r="H44" s="136"/>
    </row>
    <row r="45" spans="1:8" x14ac:dyDescent="0.25">
      <c r="A45" s="194"/>
      <c r="B45" s="83" t="s">
        <v>265</v>
      </c>
      <c r="C45" s="140"/>
      <c r="D45" s="141"/>
      <c r="E45" s="142"/>
      <c r="F45" s="140"/>
      <c r="G45" s="141"/>
      <c r="H45" s="142"/>
    </row>
    <row r="46" spans="1:8" x14ac:dyDescent="0.25">
      <c r="A46" s="194"/>
      <c r="B46" s="83" t="s">
        <v>266</v>
      </c>
      <c r="C46" s="140">
        <v>40</v>
      </c>
      <c r="D46" s="141">
        <v>720</v>
      </c>
      <c r="E46" s="142">
        <v>115</v>
      </c>
      <c r="F46" s="140"/>
      <c r="G46" s="141"/>
      <c r="H46" s="142"/>
    </row>
    <row r="47" spans="1:8" x14ac:dyDescent="0.25">
      <c r="A47" s="194"/>
      <c r="B47" s="83" t="s">
        <v>257</v>
      </c>
      <c r="C47" s="145"/>
      <c r="D47" s="146"/>
      <c r="E47" s="147"/>
      <c r="F47" s="145"/>
      <c r="G47" s="146"/>
      <c r="H47" s="147"/>
    </row>
    <row r="48" spans="1:8" x14ac:dyDescent="0.25">
      <c r="A48" s="195" t="s">
        <v>11</v>
      </c>
      <c r="B48" s="80"/>
      <c r="C48" s="148"/>
      <c r="D48" s="149"/>
      <c r="E48" s="152"/>
      <c r="F48" s="148">
        <f>SUM(F49:F57)</f>
        <v>4000</v>
      </c>
      <c r="G48" s="149">
        <f>SUM(G49:G57)</f>
        <v>0</v>
      </c>
      <c r="H48" s="152">
        <f>SUM(H49:H57)</f>
        <v>2734</v>
      </c>
    </row>
    <row r="49" spans="1:8" x14ac:dyDescent="0.25">
      <c r="A49" s="194"/>
      <c r="B49" s="83" t="s">
        <v>111</v>
      </c>
      <c r="C49" s="140"/>
      <c r="D49" s="141"/>
      <c r="E49" s="142"/>
      <c r="F49" s="140"/>
      <c r="G49" s="141"/>
      <c r="H49" s="142">
        <v>907</v>
      </c>
    </row>
    <row r="50" spans="1:8" x14ac:dyDescent="0.25">
      <c r="A50" s="194"/>
      <c r="B50" s="83" t="s">
        <v>182</v>
      </c>
      <c r="C50" s="140"/>
      <c r="D50" s="141"/>
      <c r="E50" s="142"/>
      <c r="F50" s="140"/>
      <c r="G50" s="141"/>
      <c r="H50" s="142">
        <v>456</v>
      </c>
    </row>
    <row r="51" spans="1:8" x14ac:dyDescent="0.25">
      <c r="A51" s="194"/>
      <c r="B51" s="83" t="s">
        <v>179</v>
      </c>
      <c r="C51" s="140"/>
      <c r="D51" s="141"/>
      <c r="E51" s="142"/>
      <c r="F51" s="140"/>
      <c r="G51" s="141"/>
      <c r="H51" s="142"/>
    </row>
    <row r="52" spans="1:8" x14ac:dyDescent="0.25">
      <c r="A52" s="194"/>
      <c r="B52" s="83" t="s">
        <v>113</v>
      </c>
      <c r="C52" s="140"/>
      <c r="D52" s="141"/>
      <c r="E52" s="142"/>
      <c r="F52" s="140">
        <v>4000</v>
      </c>
      <c r="G52" s="141"/>
      <c r="H52" s="142">
        <v>539</v>
      </c>
    </row>
    <row r="53" spans="1:8" x14ac:dyDescent="0.25">
      <c r="A53" s="194"/>
      <c r="B53" s="83" t="s">
        <v>178</v>
      </c>
      <c r="C53" s="140"/>
      <c r="D53" s="141"/>
      <c r="E53" s="142"/>
      <c r="F53" s="140"/>
      <c r="G53" s="141"/>
      <c r="H53" s="142"/>
    </row>
    <row r="54" spans="1:8" x14ac:dyDescent="0.25">
      <c r="A54" s="194"/>
      <c r="B54" s="83" t="s">
        <v>267</v>
      </c>
      <c r="C54" s="140"/>
      <c r="D54" s="141"/>
      <c r="E54" s="142"/>
      <c r="F54" s="140"/>
      <c r="G54" s="141"/>
      <c r="H54" s="142"/>
    </row>
    <row r="55" spans="1:8" x14ac:dyDescent="0.25">
      <c r="A55" s="194"/>
      <c r="B55" s="83" t="s">
        <v>268</v>
      </c>
      <c r="C55" s="140"/>
      <c r="D55" s="141"/>
      <c r="E55" s="142"/>
      <c r="F55" s="140"/>
      <c r="G55" s="141"/>
      <c r="H55" s="142"/>
    </row>
    <row r="56" spans="1:8" x14ac:dyDescent="0.25">
      <c r="A56" s="194"/>
      <c r="B56" s="83" t="s">
        <v>180</v>
      </c>
      <c r="C56" s="140"/>
      <c r="D56" s="141"/>
      <c r="E56" s="142"/>
      <c r="F56" s="140"/>
      <c r="G56" s="141"/>
      <c r="H56" s="142"/>
    </row>
    <row r="57" spans="1:8" x14ac:dyDescent="0.25">
      <c r="A57" s="194"/>
      <c r="B57" s="83" t="s">
        <v>112</v>
      </c>
      <c r="C57" s="140"/>
      <c r="D57" s="141"/>
      <c r="E57" s="142"/>
      <c r="F57" s="140"/>
      <c r="G57" s="141"/>
      <c r="H57" s="142">
        <v>832</v>
      </c>
    </row>
    <row r="58" spans="1:8" x14ac:dyDescent="0.25">
      <c r="A58" s="190" t="s">
        <v>269</v>
      </c>
      <c r="B58" s="190"/>
      <c r="C58" s="156">
        <f t="shared" ref="C58:D58" si="3">SUM(C4,C8,C12,C19,C22,C28,C31,C34,C36,C42,C44,C48)</f>
        <v>406</v>
      </c>
      <c r="D58" s="156">
        <f t="shared" si="3"/>
        <v>1367</v>
      </c>
      <c r="E58" s="156">
        <f>SUM(E4,E8,E12,E19,E22,E28,E31,E34,E36,E42,E44,E48)</f>
        <v>589</v>
      </c>
      <c r="F58" s="156">
        <f t="shared" ref="F58:H58" si="4">SUM(F4,F8,F12,F19,F22,F28,F31,F34,F36,F42,F44,F48)</f>
        <v>4000</v>
      </c>
      <c r="G58" s="156">
        <f t="shared" si="4"/>
        <v>0</v>
      </c>
      <c r="H58" s="156">
        <f t="shared" si="4"/>
        <v>2734</v>
      </c>
    </row>
  </sheetData>
  <mergeCells count="19">
    <mergeCell ref="A28:A30"/>
    <mergeCell ref="A1:H1"/>
    <mergeCell ref="A2:A3"/>
    <mergeCell ref="B2:B3"/>
    <mergeCell ref="C2:E2"/>
    <mergeCell ref="F2:H2"/>
    <mergeCell ref="A4:A7"/>
    <mergeCell ref="A8:A9"/>
    <mergeCell ref="A10:A11"/>
    <mergeCell ref="A12:A18"/>
    <mergeCell ref="A19:A21"/>
    <mergeCell ref="A22:A27"/>
    <mergeCell ref="A58:B58"/>
    <mergeCell ref="A31:A33"/>
    <mergeCell ref="A34:A35"/>
    <mergeCell ref="A36:A41"/>
    <mergeCell ref="A42:A43"/>
    <mergeCell ref="A44:A47"/>
    <mergeCell ref="A48:A5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1_Multi</vt:lpstr>
      <vt:lpstr>Table 2_Distri</vt:lpstr>
      <vt:lpstr>Table 3_Sales</vt:lpstr>
      <vt:lpstr>Table 1_Q1</vt:lpstr>
      <vt:lpstr>Table 2_Q1</vt:lpstr>
      <vt:lpstr>Table 3_Q1</vt:lpstr>
      <vt:lpstr>Table 4_Q1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Queenie Salota Alesana</dc:creator>
  <cp:lastModifiedBy>Queenie Salota Alesana</cp:lastModifiedBy>
  <dcterms:created xsi:type="dcterms:W3CDTF">2025-10-02T20:52:55Z</dcterms:created>
  <dcterms:modified xsi:type="dcterms:W3CDTF">2025-10-06T21:57:30Z</dcterms:modified>
</cp:coreProperties>
</file>